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mc:AlternateContent xmlns:mc="http://schemas.openxmlformats.org/markup-compatibility/2006">
    <mc:Choice Requires="x15">
      <x15ac:absPath xmlns:x15ac="http://schemas.microsoft.com/office/spreadsheetml/2010/11/ac" url="G:\My Drive\Flu vaccine response project\Analysis on UGA1-5 cohorts\"/>
    </mc:Choice>
  </mc:AlternateContent>
  <xr:revisionPtr revIDLastSave="0" documentId="13_ncr:1_{00CE68A2-1A64-40F1-89EE-C1649F493C39}" xr6:coauthVersionLast="46" xr6:coauthVersionMax="46" xr10:uidLastSave="{00000000-0000-0000-0000-000000000000}"/>
  <bookViews>
    <workbookView xWindow="-108" yWindow="-108" windowWidth="23256" windowHeight="13176" tabRatio="775" activeTab="2" xr2:uid="{00000000-000D-0000-FFFF-FFFF00000000}"/>
  </bookViews>
  <sheets>
    <sheet name="UGA3 2018-19 Cohort" sheetId="94" r:id="rId1"/>
    <sheet name="UGA3 (18-19) HAIs" sheetId="89" r:id="rId2"/>
    <sheet name="UGA3 (18-19 ELISAs" sheetId="96"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05" i="94" l="1"/>
  <c r="X106" i="94"/>
  <c r="X5" i="94"/>
  <c r="X6" i="94"/>
  <c r="X7" i="94"/>
  <c r="X8" i="94"/>
  <c r="X9" i="94"/>
  <c r="X10" i="94"/>
  <c r="X11" i="94"/>
  <c r="X12" i="94"/>
  <c r="X13" i="94"/>
  <c r="X14" i="94"/>
  <c r="X15" i="94"/>
  <c r="X16" i="94"/>
  <c r="X17" i="94"/>
  <c r="X18" i="94"/>
  <c r="X19" i="94"/>
  <c r="X20" i="94"/>
  <c r="X21" i="94"/>
  <c r="X22" i="94"/>
  <c r="X23" i="94"/>
  <c r="X24" i="94"/>
  <c r="X25" i="94"/>
  <c r="X26" i="94"/>
  <c r="X27" i="94"/>
  <c r="X28" i="94"/>
  <c r="X29" i="94"/>
  <c r="X30" i="94"/>
  <c r="X31" i="94"/>
  <c r="X32" i="94"/>
  <c r="X33" i="94"/>
  <c r="X34" i="94"/>
  <c r="X35" i="94"/>
  <c r="X36" i="94"/>
  <c r="X37" i="94"/>
  <c r="X38" i="94"/>
  <c r="X39" i="94"/>
  <c r="X40" i="94"/>
  <c r="X41" i="94"/>
  <c r="X42" i="94"/>
  <c r="X43" i="94"/>
  <c r="X44" i="94"/>
  <c r="X45" i="94"/>
  <c r="X46" i="94"/>
  <c r="X47" i="94"/>
  <c r="X48" i="94"/>
  <c r="X49" i="94"/>
  <c r="X50" i="94"/>
  <c r="X51" i="94"/>
  <c r="X52" i="94"/>
  <c r="X53" i="94"/>
  <c r="X54" i="94"/>
  <c r="X55" i="94"/>
  <c r="X56" i="94"/>
  <c r="X57" i="94"/>
  <c r="X58" i="94"/>
  <c r="X59" i="94"/>
  <c r="X60" i="94"/>
  <c r="X61" i="94"/>
  <c r="X62" i="94"/>
  <c r="X63" i="94"/>
  <c r="X64" i="94"/>
  <c r="X65" i="94"/>
  <c r="X66" i="94"/>
  <c r="X67" i="94"/>
  <c r="X68" i="94"/>
  <c r="X69" i="94"/>
  <c r="X70" i="94"/>
  <c r="X71" i="94"/>
  <c r="X72" i="94"/>
  <c r="X73" i="94"/>
  <c r="X74" i="94"/>
  <c r="X75" i="94"/>
  <c r="X76" i="94"/>
  <c r="X77" i="94"/>
  <c r="X78" i="94"/>
  <c r="X79" i="94"/>
  <c r="X80" i="94"/>
  <c r="X81" i="94"/>
  <c r="X82" i="94"/>
  <c r="X83" i="94"/>
  <c r="X84" i="94"/>
  <c r="X85" i="94"/>
  <c r="X86" i="94"/>
  <c r="X87" i="94"/>
  <c r="X88" i="94"/>
  <c r="X89" i="94"/>
  <c r="X90" i="94"/>
  <c r="X91" i="94"/>
  <c r="X92" i="94"/>
  <c r="X93" i="94"/>
  <c r="X94" i="94"/>
  <c r="X95" i="94"/>
  <c r="X96" i="94"/>
  <c r="X97" i="94"/>
  <c r="X98" i="94"/>
  <c r="X99" i="94"/>
  <c r="X100" i="94"/>
  <c r="X101" i="94"/>
  <c r="X102" i="94"/>
  <c r="X103" i="94"/>
  <c r="X104" i="94"/>
  <c r="O261" i="94"/>
  <c r="O260" i="94"/>
  <c r="O259" i="94"/>
  <c r="O258" i="94"/>
  <c r="O257" i="94"/>
  <c r="O256" i="94"/>
  <c r="O255" i="94"/>
  <c r="O254" i="94"/>
  <c r="O253" i="94"/>
  <c r="O252" i="94"/>
  <c r="O251" i="94"/>
  <c r="O250" i="94"/>
  <c r="O249" i="94"/>
  <c r="O248" i="94"/>
  <c r="O247" i="94"/>
  <c r="O246" i="94"/>
  <c r="O245" i="94"/>
  <c r="O244" i="94"/>
  <c r="O243" i="94"/>
  <c r="O242" i="94"/>
  <c r="O241" i="94"/>
  <c r="O240" i="94"/>
  <c r="O239" i="94"/>
  <c r="O238" i="94"/>
  <c r="O237" i="94"/>
  <c r="O236" i="94"/>
  <c r="O235" i="94"/>
  <c r="O234" i="94"/>
  <c r="O233" i="94"/>
  <c r="O232" i="94"/>
  <c r="O231" i="94"/>
  <c r="O230" i="94"/>
  <c r="O229" i="94"/>
  <c r="O228" i="94"/>
  <c r="O227" i="94"/>
  <c r="O226" i="94"/>
  <c r="O225" i="94"/>
  <c r="O224" i="94"/>
  <c r="O223" i="94"/>
  <c r="O222" i="94"/>
  <c r="O221" i="94"/>
  <c r="O220" i="94"/>
  <c r="O219" i="94"/>
  <c r="O218" i="94"/>
  <c r="O217" i="94"/>
  <c r="O216" i="94"/>
  <c r="O215" i="94"/>
  <c r="O214" i="94"/>
  <c r="O213" i="94"/>
  <c r="O212" i="94"/>
  <c r="O211" i="94"/>
  <c r="O210" i="94"/>
  <c r="O209" i="94"/>
  <c r="O208" i="94"/>
  <c r="O207" i="94"/>
  <c r="O206" i="94"/>
  <c r="O205" i="94"/>
  <c r="O204" i="94"/>
  <c r="O203" i="94"/>
  <c r="O202" i="94"/>
  <c r="O201" i="94"/>
  <c r="O200" i="94"/>
  <c r="O199" i="94"/>
  <c r="O198" i="94"/>
  <c r="O197" i="94"/>
  <c r="O196" i="94"/>
  <c r="O195" i="94"/>
  <c r="O194" i="94"/>
  <c r="O193" i="94"/>
  <c r="O192" i="94"/>
  <c r="O191" i="94"/>
  <c r="O190" i="94"/>
  <c r="O189" i="94"/>
  <c r="O188" i="94"/>
  <c r="O187" i="94"/>
  <c r="O186" i="94"/>
  <c r="O185" i="94"/>
  <c r="O184" i="94"/>
  <c r="O183" i="94"/>
  <c r="O182" i="94"/>
  <c r="O181" i="94"/>
  <c r="O180" i="94"/>
  <c r="O179" i="94"/>
  <c r="O178" i="94"/>
  <c r="O177" i="94"/>
  <c r="O176" i="94"/>
  <c r="O175" i="94"/>
  <c r="O174" i="94"/>
  <c r="O173" i="94"/>
  <c r="O172" i="94"/>
  <c r="O171" i="94"/>
  <c r="O170" i="94"/>
  <c r="O169" i="94"/>
  <c r="O168" i="94"/>
  <c r="O167" i="94"/>
  <c r="O166" i="94"/>
  <c r="O165" i="94"/>
  <c r="O164" i="94"/>
  <c r="O163" i="94"/>
  <c r="O162" i="94"/>
  <c r="O161" i="94"/>
  <c r="O160" i="94"/>
  <c r="O159" i="94"/>
  <c r="O158" i="94"/>
  <c r="O157" i="94"/>
  <c r="O156" i="94"/>
  <c r="O155" i="94"/>
  <c r="O154" i="94"/>
  <c r="O153" i="94"/>
  <c r="O152" i="94"/>
  <c r="O151" i="94"/>
  <c r="O150" i="94"/>
  <c r="O149" i="94"/>
  <c r="O148" i="94"/>
  <c r="O147" i="94"/>
  <c r="O146" i="94"/>
  <c r="O145" i="94"/>
  <c r="O144" i="94"/>
  <c r="O143" i="94"/>
  <c r="O142" i="94"/>
  <c r="O141" i="94"/>
  <c r="O140" i="94"/>
  <c r="O139" i="94"/>
  <c r="O138" i="94"/>
  <c r="O137" i="94"/>
  <c r="O136" i="94"/>
  <c r="O135" i="94"/>
  <c r="O134" i="94"/>
  <c r="O133" i="94"/>
  <c r="O132" i="94"/>
  <c r="O131" i="94"/>
  <c r="O130" i="94"/>
  <c r="O129" i="94"/>
  <c r="O128" i="94"/>
  <c r="O127" i="94"/>
  <c r="O126" i="94"/>
  <c r="O125" i="94"/>
  <c r="O124" i="94"/>
  <c r="O123" i="94"/>
  <c r="O122" i="94"/>
  <c r="O121" i="94"/>
  <c r="O120" i="94"/>
  <c r="O119" i="94"/>
  <c r="O118" i="94"/>
  <c r="O117" i="94"/>
  <c r="O116" i="94"/>
  <c r="O115" i="94"/>
  <c r="O114" i="94"/>
  <c r="O113" i="94"/>
  <c r="O112" i="94"/>
  <c r="O263" i="94"/>
  <c r="K260" i="89" l="1"/>
  <c r="DL266" i="89"/>
  <c r="DL265" i="89"/>
  <c r="DL264" i="89"/>
  <c r="DL263" i="89"/>
  <c r="DL262" i="89"/>
  <c r="DL261" i="89"/>
  <c r="DL260" i="89"/>
  <c r="DJ266" i="89"/>
  <c r="DI266" i="89"/>
  <c r="DH266" i="89"/>
  <c r="DG266" i="89"/>
  <c r="DF266" i="89"/>
  <c r="DE266" i="89"/>
  <c r="DD266" i="89"/>
  <c r="DC266" i="89"/>
  <c r="DB266" i="89"/>
  <c r="DA266" i="89"/>
  <c r="CZ266" i="89"/>
  <c r="CY266" i="89"/>
  <c r="CX266" i="89"/>
  <c r="CW266" i="89"/>
  <c r="CV266" i="89"/>
  <c r="CU266" i="89"/>
  <c r="CT266" i="89"/>
  <c r="CS266" i="89"/>
  <c r="CR266" i="89"/>
  <c r="CQ266" i="89"/>
  <c r="CP266" i="89"/>
  <c r="CO266" i="89"/>
  <c r="CN266" i="89"/>
  <c r="CM266" i="89"/>
  <c r="CL266" i="89"/>
  <c r="CK266" i="89"/>
  <c r="CJ266" i="89"/>
  <c r="CI266" i="89"/>
  <c r="CH266" i="89"/>
  <c r="CG266" i="89"/>
  <c r="CF266" i="89"/>
  <c r="CE266" i="89"/>
  <c r="CD266" i="89"/>
  <c r="CC266" i="89"/>
  <c r="DJ265" i="89"/>
  <c r="DI265" i="89"/>
  <c r="DH265" i="89"/>
  <c r="DG265" i="89"/>
  <c r="DF265" i="89"/>
  <c r="DE265" i="89"/>
  <c r="DD265" i="89"/>
  <c r="DC265" i="89"/>
  <c r="DB265" i="89"/>
  <c r="DA265" i="89"/>
  <c r="CZ265" i="89"/>
  <c r="CY265" i="89"/>
  <c r="CX265" i="89"/>
  <c r="CW265" i="89"/>
  <c r="CV265" i="89"/>
  <c r="CU265" i="89"/>
  <c r="CT265" i="89"/>
  <c r="CS265" i="89"/>
  <c r="CR265" i="89"/>
  <c r="CQ265" i="89"/>
  <c r="CP265" i="89"/>
  <c r="CO265" i="89"/>
  <c r="CN265" i="89"/>
  <c r="CM265" i="89"/>
  <c r="CL265" i="89"/>
  <c r="CK265" i="89"/>
  <c r="CJ265" i="89"/>
  <c r="CI265" i="89"/>
  <c r="CH265" i="89"/>
  <c r="CG265" i="89"/>
  <c r="CF265" i="89"/>
  <c r="CE265" i="89"/>
  <c r="CD265" i="89"/>
  <c r="CC265" i="89"/>
  <c r="DJ264" i="89"/>
  <c r="DI264" i="89"/>
  <c r="DH264" i="89"/>
  <c r="DG264" i="89"/>
  <c r="DF264" i="89"/>
  <c r="DE264" i="89"/>
  <c r="DD264" i="89"/>
  <c r="DC264" i="89"/>
  <c r="DB264" i="89"/>
  <c r="DA264" i="89"/>
  <c r="CZ264" i="89"/>
  <c r="CY264" i="89"/>
  <c r="CX264" i="89"/>
  <c r="CW264" i="89"/>
  <c r="CV264" i="89"/>
  <c r="CU264" i="89"/>
  <c r="CT264" i="89"/>
  <c r="CS264" i="89"/>
  <c r="CR264" i="89"/>
  <c r="CQ264" i="89"/>
  <c r="CP264" i="89"/>
  <c r="CO264" i="89"/>
  <c r="CN264" i="89"/>
  <c r="CM264" i="89"/>
  <c r="CL264" i="89"/>
  <c r="CK264" i="89"/>
  <c r="CJ264" i="89"/>
  <c r="CI264" i="89"/>
  <c r="CH264" i="89"/>
  <c r="CG264" i="89"/>
  <c r="CF264" i="89"/>
  <c r="CE264" i="89"/>
  <c r="CD264" i="89"/>
  <c r="CC264" i="89"/>
  <c r="DJ263" i="89"/>
  <c r="DI263" i="89"/>
  <c r="DH263" i="89"/>
  <c r="DG263" i="89"/>
  <c r="DF263" i="89"/>
  <c r="DE263" i="89"/>
  <c r="DD263" i="89"/>
  <c r="DC263" i="89"/>
  <c r="DB263" i="89"/>
  <c r="DA263" i="89"/>
  <c r="CZ263" i="89"/>
  <c r="CY263" i="89"/>
  <c r="CX263" i="89"/>
  <c r="CW263" i="89"/>
  <c r="CV263" i="89"/>
  <c r="CU263" i="89"/>
  <c r="CT263" i="89"/>
  <c r="CS263" i="89"/>
  <c r="CR263" i="89"/>
  <c r="CQ263" i="89"/>
  <c r="CP263" i="89"/>
  <c r="CO263" i="89"/>
  <c r="CN263" i="89"/>
  <c r="CM263" i="89"/>
  <c r="CL263" i="89"/>
  <c r="CK263" i="89"/>
  <c r="CJ263" i="89"/>
  <c r="CI263" i="89"/>
  <c r="CH263" i="89"/>
  <c r="CG263" i="89"/>
  <c r="CF263" i="89"/>
  <c r="CE263" i="89"/>
  <c r="CD263" i="89"/>
  <c r="CC263" i="89"/>
  <c r="DJ262" i="89"/>
  <c r="DI262" i="89"/>
  <c r="DH262" i="89"/>
  <c r="DG262" i="89"/>
  <c r="DF262" i="89"/>
  <c r="DE262" i="89"/>
  <c r="DD262" i="89"/>
  <c r="DC262" i="89"/>
  <c r="DB262" i="89"/>
  <c r="DA262" i="89"/>
  <c r="CZ262" i="89"/>
  <c r="CY262" i="89"/>
  <c r="CX262" i="89"/>
  <c r="CW262" i="89"/>
  <c r="CV262" i="89"/>
  <c r="CU262" i="89"/>
  <c r="CT262" i="89"/>
  <c r="CS262" i="89"/>
  <c r="CR262" i="89"/>
  <c r="CQ262" i="89"/>
  <c r="CP262" i="89"/>
  <c r="CO262" i="89"/>
  <c r="CN262" i="89"/>
  <c r="CM262" i="89"/>
  <c r="CL262" i="89"/>
  <c r="CK262" i="89"/>
  <c r="CJ262" i="89"/>
  <c r="CI262" i="89"/>
  <c r="CH262" i="89"/>
  <c r="CG262" i="89"/>
  <c r="CF262" i="89"/>
  <c r="CE262" i="89"/>
  <c r="CD262" i="89"/>
  <c r="CC262" i="89"/>
  <c r="DJ261" i="89"/>
  <c r="DI261" i="89"/>
  <c r="DH261" i="89"/>
  <c r="DG261" i="89"/>
  <c r="DF261" i="89"/>
  <c r="DE261" i="89"/>
  <c r="DD261" i="89"/>
  <c r="DC261" i="89"/>
  <c r="DB261" i="89"/>
  <c r="DA261" i="89"/>
  <c r="CZ261" i="89"/>
  <c r="CY261" i="89"/>
  <c r="CX261" i="89"/>
  <c r="CW261" i="89"/>
  <c r="CV261" i="89"/>
  <c r="CU261" i="89"/>
  <c r="CT261" i="89"/>
  <c r="CS261" i="89"/>
  <c r="CR261" i="89"/>
  <c r="CQ261" i="89"/>
  <c r="CP261" i="89"/>
  <c r="CO261" i="89"/>
  <c r="CN261" i="89"/>
  <c r="CM261" i="89"/>
  <c r="CL261" i="89"/>
  <c r="CK261" i="89"/>
  <c r="CJ261" i="89"/>
  <c r="CI261" i="89"/>
  <c r="CH261" i="89"/>
  <c r="CG261" i="89"/>
  <c r="CF261" i="89"/>
  <c r="CE261" i="89"/>
  <c r="CD261" i="89"/>
  <c r="CC261" i="89"/>
  <c r="DJ260" i="89"/>
  <c r="DI260" i="89"/>
  <c r="DH260" i="89"/>
  <c r="DG260" i="89"/>
  <c r="DF260" i="89"/>
  <c r="DE260" i="89"/>
  <c r="DD260" i="89"/>
  <c r="DC260" i="89"/>
  <c r="DB260" i="89"/>
  <c r="DA260" i="89"/>
  <c r="CZ260" i="89"/>
  <c r="CY260" i="89"/>
  <c r="CX260" i="89"/>
  <c r="CW260" i="89"/>
  <c r="CV260" i="89"/>
  <c r="CU260" i="89"/>
  <c r="CT260" i="89"/>
  <c r="CS260" i="89"/>
  <c r="CR260" i="89"/>
  <c r="CQ260" i="89"/>
  <c r="CP260" i="89"/>
  <c r="CO260" i="89"/>
  <c r="CN260" i="89"/>
  <c r="CM260" i="89"/>
  <c r="CL260" i="89"/>
  <c r="CK260" i="89"/>
  <c r="CJ260" i="89"/>
  <c r="CI260" i="89"/>
  <c r="CH260" i="89"/>
  <c r="CG260" i="89"/>
  <c r="CF260" i="89"/>
  <c r="CE260" i="89"/>
  <c r="CD260" i="89"/>
  <c r="CC260" i="89"/>
  <c r="CA266" i="89"/>
  <c r="BZ266" i="89"/>
  <c r="BY266" i="89"/>
  <c r="BX266" i="89"/>
  <c r="BW266" i="89"/>
  <c r="BV266" i="89"/>
  <c r="BU266" i="89"/>
  <c r="BT266" i="89"/>
  <c r="BS266" i="89"/>
  <c r="BR266" i="89"/>
  <c r="BQ266" i="89"/>
  <c r="BP266" i="89"/>
  <c r="BO266" i="89"/>
  <c r="BN266" i="89"/>
  <c r="BM266" i="89"/>
  <c r="BL266" i="89"/>
  <c r="BK266" i="89"/>
  <c r="BJ266" i="89"/>
  <c r="BI266" i="89"/>
  <c r="BH266" i="89"/>
  <c r="BG266" i="89"/>
  <c r="BF266" i="89"/>
  <c r="BE266" i="89"/>
  <c r="BD266" i="89"/>
  <c r="BC266" i="89"/>
  <c r="BB266" i="89"/>
  <c r="BA266" i="89"/>
  <c r="AZ266" i="89"/>
  <c r="AY266" i="89"/>
  <c r="AX266" i="89"/>
  <c r="AW266" i="89"/>
  <c r="AV266" i="89"/>
  <c r="AU266" i="89"/>
  <c r="AT266" i="89"/>
  <c r="AS266" i="89"/>
  <c r="AR266" i="89"/>
  <c r="CA265" i="89"/>
  <c r="BZ265" i="89"/>
  <c r="BY265" i="89"/>
  <c r="BX265" i="89"/>
  <c r="BW265" i="89"/>
  <c r="BV265" i="89"/>
  <c r="BU265" i="89"/>
  <c r="BT265" i="89"/>
  <c r="BS265" i="89"/>
  <c r="BR265" i="89"/>
  <c r="BQ265" i="89"/>
  <c r="BP265" i="89"/>
  <c r="BO265" i="89"/>
  <c r="BN265" i="89"/>
  <c r="BM265" i="89"/>
  <c r="BL265" i="89"/>
  <c r="BK265" i="89"/>
  <c r="BJ265" i="89"/>
  <c r="BI265" i="89"/>
  <c r="BH265" i="89"/>
  <c r="BG265" i="89"/>
  <c r="BF265" i="89"/>
  <c r="BE265" i="89"/>
  <c r="BD265" i="89"/>
  <c r="BC265" i="89"/>
  <c r="BB265" i="89"/>
  <c r="BA265" i="89"/>
  <c r="AZ265" i="89"/>
  <c r="AY265" i="89"/>
  <c r="AX265" i="89"/>
  <c r="AW265" i="89"/>
  <c r="AV265" i="89"/>
  <c r="AU265" i="89"/>
  <c r="AT265" i="89"/>
  <c r="AS265" i="89"/>
  <c r="AR265" i="89"/>
  <c r="CA264" i="89"/>
  <c r="BZ264" i="89"/>
  <c r="BY264" i="89"/>
  <c r="BX264" i="89"/>
  <c r="BW264" i="89"/>
  <c r="BV264" i="89"/>
  <c r="BU264" i="89"/>
  <c r="BT264" i="89"/>
  <c r="BS264" i="89"/>
  <c r="BR264" i="89"/>
  <c r="BQ264" i="89"/>
  <c r="BP264" i="89"/>
  <c r="BO264" i="89"/>
  <c r="BN264" i="89"/>
  <c r="BM264" i="89"/>
  <c r="BL264" i="89"/>
  <c r="BK264" i="89"/>
  <c r="BJ264" i="89"/>
  <c r="BI264" i="89"/>
  <c r="BH264" i="89"/>
  <c r="BG264" i="89"/>
  <c r="BF264" i="89"/>
  <c r="BE264" i="89"/>
  <c r="BD264" i="89"/>
  <c r="BC264" i="89"/>
  <c r="BB264" i="89"/>
  <c r="BA264" i="89"/>
  <c r="AZ264" i="89"/>
  <c r="AY264" i="89"/>
  <c r="AX264" i="89"/>
  <c r="AW264" i="89"/>
  <c r="AV264" i="89"/>
  <c r="AU264" i="89"/>
  <c r="AT264" i="89"/>
  <c r="AS264" i="89"/>
  <c r="AR264" i="89"/>
  <c r="CA263" i="89"/>
  <c r="BZ263" i="89"/>
  <c r="BY263" i="89"/>
  <c r="BX263" i="89"/>
  <c r="BW263" i="89"/>
  <c r="BV263" i="89"/>
  <c r="BU263" i="89"/>
  <c r="BT263" i="89"/>
  <c r="BS263" i="89"/>
  <c r="BR263" i="89"/>
  <c r="BQ263" i="89"/>
  <c r="BP263" i="89"/>
  <c r="BO263" i="89"/>
  <c r="BN263" i="89"/>
  <c r="BM263" i="89"/>
  <c r="BL263" i="89"/>
  <c r="BK263" i="89"/>
  <c r="BJ263" i="89"/>
  <c r="BI263" i="89"/>
  <c r="BH263" i="89"/>
  <c r="BG263" i="89"/>
  <c r="BF263" i="89"/>
  <c r="BE263" i="89"/>
  <c r="BD263" i="89"/>
  <c r="BC263" i="89"/>
  <c r="BB263" i="89"/>
  <c r="BA263" i="89"/>
  <c r="AZ263" i="89"/>
  <c r="AY263" i="89"/>
  <c r="AX263" i="89"/>
  <c r="AW263" i="89"/>
  <c r="AV263" i="89"/>
  <c r="AU263" i="89"/>
  <c r="AT263" i="89"/>
  <c r="AS263" i="89"/>
  <c r="AR263" i="89"/>
  <c r="CA262" i="89"/>
  <c r="BZ262" i="89"/>
  <c r="BY262" i="89"/>
  <c r="BX262" i="89"/>
  <c r="BW262" i="89"/>
  <c r="BV262" i="89"/>
  <c r="BU262" i="89"/>
  <c r="BT262" i="89"/>
  <c r="BS262" i="89"/>
  <c r="BR262" i="89"/>
  <c r="BQ262" i="89"/>
  <c r="BP262" i="89"/>
  <c r="BO262" i="89"/>
  <c r="BN262" i="89"/>
  <c r="BM262" i="89"/>
  <c r="BL262" i="89"/>
  <c r="BK262" i="89"/>
  <c r="BJ262" i="89"/>
  <c r="BI262" i="89"/>
  <c r="BH262" i="89"/>
  <c r="BG262" i="89"/>
  <c r="BF262" i="89"/>
  <c r="BE262" i="89"/>
  <c r="BD262" i="89"/>
  <c r="BC262" i="89"/>
  <c r="BB262" i="89"/>
  <c r="BA262" i="89"/>
  <c r="AZ262" i="89"/>
  <c r="AY262" i="89"/>
  <c r="AX262" i="89"/>
  <c r="AW262" i="89"/>
  <c r="AV262" i="89"/>
  <c r="AU262" i="89"/>
  <c r="AT262" i="89"/>
  <c r="AS262" i="89"/>
  <c r="AR262" i="89"/>
  <c r="CA261" i="89"/>
  <c r="BZ261" i="89"/>
  <c r="BY261" i="89"/>
  <c r="BX261" i="89"/>
  <c r="BW261" i="89"/>
  <c r="BV261" i="89"/>
  <c r="BU261" i="89"/>
  <c r="BT261" i="89"/>
  <c r="BS261" i="89"/>
  <c r="BR261" i="89"/>
  <c r="BQ261" i="89"/>
  <c r="BP261" i="89"/>
  <c r="BO261" i="89"/>
  <c r="BN261" i="89"/>
  <c r="BM261" i="89"/>
  <c r="BL261" i="89"/>
  <c r="BK261" i="89"/>
  <c r="BJ261" i="89"/>
  <c r="BI261" i="89"/>
  <c r="BH261" i="89"/>
  <c r="BG261" i="89"/>
  <c r="BF261" i="89"/>
  <c r="BE261" i="89"/>
  <c r="BD261" i="89"/>
  <c r="BC261" i="89"/>
  <c r="BB261" i="89"/>
  <c r="BA261" i="89"/>
  <c r="AZ261" i="89"/>
  <c r="AY261" i="89"/>
  <c r="AX261" i="89"/>
  <c r="AW261" i="89"/>
  <c r="AV261" i="89"/>
  <c r="AU261" i="89"/>
  <c r="AT261" i="89"/>
  <c r="AS261" i="89"/>
  <c r="AR261" i="89"/>
  <c r="CA260" i="89"/>
  <c r="BZ260" i="89"/>
  <c r="BY260" i="89"/>
  <c r="BX260" i="89"/>
  <c r="BW260" i="89"/>
  <c r="BV260" i="89"/>
  <c r="BU260" i="89"/>
  <c r="BT260" i="89"/>
  <c r="BS260" i="89"/>
  <c r="BR260" i="89"/>
  <c r="BQ260" i="89"/>
  <c r="BP260" i="89"/>
  <c r="BO260" i="89"/>
  <c r="BN260" i="89"/>
  <c r="BM260" i="89"/>
  <c r="BL260" i="89"/>
  <c r="BK260" i="89"/>
  <c r="BJ260" i="89"/>
  <c r="BI260" i="89"/>
  <c r="BH260" i="89"/>
  <c r="BG260" i="89"/>
  <c r="BF260" i="89"/>
  <c r="BE260" i="89"/>
  <c r="BD260" i="89"/>
  <c r="BC260" i="89"/>
  <c r="BB260" i="89"/>
  <c r="BA260" i="89"/>
  <c r="AZ260" i="89"/>
  <c r="AY260" i="89"/>
  <c r="AX260" i="89"/>
  <c r="AW260" i="89"/>
  <c r="AV260" i="89"/>
  <c r="AU260" i="89"/>
  <c r="AT260" i="89"/>
  <c r="AS260" i="89"/>
  <c r="AR260" i="89"/>
  <c r="AP266" i="89"/>
  <c r="AO266" i="89"/>
  <c r="AN266" i="89"/>
  <c r="AM266" i="89"/>
  <c r="AL266" i="89"/>
  <c r="AK266" i="89"/>
  <c r="AJ266" i="89"/>
  <c r="AI266" i="89"/>
  <c r="AH266" i="89"/>
  <c r="AG266" i="89"/>
  <c r="AF266" i="89"/>
  <c r="AE266" i="89"/>
  <c r="AD266" i="89"/>
  <c r="AC266" i="89"/>
  <c r="AB266" i="89"/>
  <c r="AA266" i="89"/>
  <c r="Z266" i="89"/>
  <c r="Y266" i="89"/>
  <c r="X266" i="89"/>
  <c r="W266" i="89"/>
  <c r="V266" i="89"/>
  <c r="U266" i="89"/>
  <c r="T266" i="89"/>
  <c r="S266" i="89"/>
  <c r="R266" i="89"/>
  <c r="Q266" i="89"/>
  <c r="P266" i="89"/>
  <c r="O266" i="89"/>
  <c r="N266" i="89"/>
  <c r="M266" i="89"/>
  <c r="AP265" i="89"/>
  <c r="AO265" i="89"/>
  <c r="AN265" i="89"/>
  <c r="AM265" i="89"/>
  <c r="AL265" i="89"/>
  <c r="AK265" i="89"/>
  <c r="AJ265" i="89"/>
  <c r="AI265" i="89"/>
  <c r="AH265" i="89"/>
  <c r="AG265" i="89"/>
  <c r="AF265" i="89"/>
  <c r="AE265" i="89"/>
  <c r="AD265" i="89"/>
  <c r="AC265" i="89"/>
  <c r="AB265" i="89"/>
  <c r="AA265" i="89"/>
  <c r="Z265" i="89"/>
  <c r="Y265" i="89"/>
  <c r="X265" i="89"/>
  <c r="W265" i="89"/>
  <c r="V265" i="89"/>
  <c r="U265" i="89"/>
  <c r="T265" i="89"/>
  <c r="S265" i="89"/>
  <c r="R265" i="89"/>
  <c r="Q265" i="89"/>
  <c r="P265" i="89"/>
  <c r="O265" i="89"/>
  <c r="N265" i="89"/>
  <c r="M265" i="89"/>
  <c r="AP264" i="89"/>
  <c r="AO264" i="89"/>
  <c r="AN264" i="89"/>
  <c r="AM264" i="89"/>
  <c r="AL264" i="89"/>
  <c r="AK264" i="89"/>
  <c r="AJ264" i="89"/>
  <c r="AI264" i="89"/>
  <c r="AH264" i="89"/>
  <c r="AG264" i="89"/>
  <c r="AF264" i="89"/>
  <c r="AE264" i="89"/>
  <c r="AD264" i="89"/>
  <c r="AC264" i="89"/>
  <c r="AB264" i="89"/>
  <c r="AA264" i="89"/>
  <c r="Z264" i="89"/>
  <c r="Y264" i="89"/>
  <c r="X264" i="89"/>
  <c r="W264" i="89"/>
  <c r="V264" i="89"/>
  <c r="U264" i="89"/>
  <c r="T264" i="89"/>
  <c r="S264" i="89"/>
  <c r="R264" i="89"/>
  <c r="Q264" i="89"/>
  <c r="P264" i="89"/>
  <c r="O264" i="89"/>
  <c r="N264" i="89"/>
  <c r="M264" i="89"/>
  <c r="AP263" i="89"/>
  <c r="AO263" i="89"/>
  <c r="AN263" i="89"/>
  <c r="AM263" i="89"/>
  <c r="AL263" i="89"/>
  <c r="AK263" i="89"/>
  <c r="AJ263" i="89"/>
  <c r="AI263" i="89"/>
  <c r="AH263" i="89"/>
  <c r="AG263" i="89"/>
  <c r="AF263" i="89"/>
  <c r="AE263" i="89"/>
  <c r="AD263" i="89"/>
  <c r="AC263" i="89"/>
  <c r="AB263" i="89"/>
  <c r="AA263" i="89"/>
  <c r="Z263" i="89"/>
  <c r="Y263" i="89"/>
  <c r="X263" i="89"/>
  <c r="W263" i="89"/>
  <c r="V263" i="89"/>
  <c r="U263" i="89"/>
  <c r="T263" i="89"/>
  <c r="S263" i="89"/>
  <c r="R263" i="89"/>
  <c r="Q263" i="89"/>
  <c r="P263" i="89"/>
  <c r="O263" i="89"/>
  <c r="N263" i="89"/>
  <c r="M263" i="89"/>
  <c r="AP262" i="89"/>
  <c r="AO262" i="89"/>
  <c r="AN262" i="89"/>
  <c r="AM262" i="89"/>
  <c r="AL262" i="89"/>
  <c r="AK262" i="89"/>
  <c r="AJ262" i="89"/>
  <c r="AI262" i="89"/>
  <c r="AH262" i="89"/>
  <c r="AG262" i="89"/>
  <c r="AF262" i="89"/>
  <c r="AE262" i="89"/>
  <c r="AD262" i="89"/>
  <c r="AC262" i="89"/>
  <c r="AB262" i="89"/>
  <c r="AA262" i="89"/>
  <c r="Z262" i="89"/>
  <c r="Y262" i="89"/>
  <c r="X262" i="89"/>
  <c r="W262" i="89"/>
  <c r="V262" i="89"/>
  <c r="U262" i="89"/>
  <c r="T262" i="89"/>
  <c r="S262" i="89"/>
  <c r="R262" i="89"/>
  <c r="Q262" i="89"/>
  <c r="P262" i="89"/>
  <c r="O262" i="89"/>
  <c r="N262" i="89"/>
  <c r="M262" i="89"/>
  <c r="AP261" i="89"/>
  <c r="AO261" i="89"/>
  <c r="AN261" i="89"/>
  <c r="AM261" i="89"/>
  <c r="AL261" i="89"/>
  <c r="AK261" i="89"/>
  <c r="AJ261" i="89"/>
  <c r="AI261" i="89"/>
  <c r="AH261" i="89"/>
  <c r="AG261" i="89"/>
  <c r="AF261" i="89"/>
  <c r="AE261" i="89"/>
  <c r="AD261" i="89"/>
  <c r="AC261" i="89"/>
  <c r="AB261" i="89"/>
  <c r="AA261" i="89"/>
  <c r="Z261" i="89"/>
  <c r="Y261" i="89"/>
  <c r="X261" i="89"/>
  <c r="W261" i="89"/>
  <c r="V261" i="89"/>
  <c r="U261" i="89"/>
  <c r="T261" i="89"/>
  <c r="S261" i="89"/>
  <c r="R261" i="89"/>
  <c r="Q261" i="89"/>
  <c r="P261" i="89"/>
  <c r="O261" i="89"/>
  <c r="N261" i="89"/>
  <c r="M261" i="89"/>
  <c r="AP260" i="89"/>
  <c r="AO260" i="89"/>
  <c r="AN260" i="89"/>
  <c r="AM260" i="89"/>
  <c r="AL260" i="89"/>
  <c r="AK260" i="89"/>
  <c r="AJ260" i="89"/>
  <c r="AI260" i="89"/>
  <c r="AH260" i="89"/>
  <c r="AG260" i="89"/>
  <c r="AF260" i="89"/>
  <c r="AE260" i="89"/>
  <c r="AD260" i="89"/>
  <c r="AC260" i="89"/>
  <c r="AB260" i="89"/>
  <c r="AA260" i="89"/>
  <c r="Z260" i="89"/>
  <c r="Y260" i="89"/>
  <c r="X260" i="89"/>
  <c r="W260" i="89"/>
  <c r="V260" i="89"/>
  <c r="U260" i="89"/>
  <c r="T260" i="89"/>
  <c r="S260" i="89"/>
  <c r="R260" i="89"/>
  <c r="Q260" i="89"/>
  <c r="P260" i="89"/>
  <c r="O260" i="89"/>
  <c r="N260" i="89"/>
  <c r="M260" i="89"/>
  <c r="L266" i="89"/>
  <c r="L265" i="89"/>
  <c r="L264" i="89"/>
  <c r="L263" i="89"/>
  <c r="L262" i="89"/>
  <c r="L261" i="89"/>
  <c r="L260" i="89"/>
  <c r="K265" i="89"/>
  <c r="K263" i="89"/>
  <c r="K262" i="89"/>
  <c r="K266" i="89"/>
  <c r="K264" i="89"/>
  <c r="K261" i="89"/>
  <c r="H266" i="89"/>
  <c r="H265" i="89"/>
  <c r="H264" i="89"/>
  <c r="H263" i="89"/>
  <c r="H262" i="89"/>
  <c r="H260" i="89"/>
  <c r="H261" i="89"/>
</calcChain>
</file>

<file path=xl/sharedStrings.xml><?xml version="1.0" encoding="utf-8"?>
<sst xmlns="http://schemas.openxmlformats.org/spreadsheetml/2006/main" count="7749" uniqueCount="872">
  <si>
    <t>UGA3 (2018-19) HAIs</t>
  </si>
  <si>
    <t>IAV - H1N1</t>
  </si>
  <si>
    <t>IAV - H3N2</t>
  </si>
  <si>
    <t>IBV - Pre-Lineage Split</t>
  </si>
  <si>
    <t>IBV - Yamagata</t>
  </si>
  <si>
    <t>IBV - Victoria</t>
  </si>
  <si>
    <t>BCL VLP Stock</t>
  </si>
  <si>
    <t>Virapur Stock</t>
  </si>
  <si>
    <t>Virapur K1610A 15Nov16</t>
  </si>
  <si>
    <t>BCL &amp; AB Stock</t>
  </si>
  <si>
    <t>BCL Stock</t>
  </si>
  <si>
    <t>JDA/EFC Stock</t>
  </si>
  <si>
    <t>MAC/IRR EE Stock</t>
  </si>
  <si>
    <t>MAC/VP EE Stock</t>
  </si>
  <si>
    <t>MAC 5.14.19 EE Stock</t>
  </si>
  <si>
    <t>MAC 11.20.18 EE Stock</t>
  </si>
  <si>
    <t>Patients:</t>
  </si>
  <si>
    <t>150 UGA2 &gt; UGA3 RPs (95 Adults, 55 Teens)</t>
  </si>
  <si>
    <t>3/6/2019 NCC</t>
  </si>
  <si>
    <t>3/5/2019 NCC</t>
  </si>
  <si>
    <t>2/26/2019 NCC</t>
  </si>
  <si>
    <t>2/12/2019 NCC</t>
  </si>
  <si>
    <t>2/11/2019 NCC</t>
  </si>
  <si>
    <t>1/31/2019 NCC</t>
  </si>
  <si>
    <t>1/18/2019 NCC</t>
  </si>
  <si>
    <t>1/11/2019 NCC</t>
  </si>
  <si>
    <t>3/19/2019 NCC</t>
  </si>
  <si>
    <t>3/18/2019 NCC</t>
  </si>
  <si>
    <t>3/8/2019 NCC</t>
  </si>
  <si>
    <t>3/7/2019 NCC</t>
  </si>
  <si>
    <t>2/25/19 NCC</t>
  </si>
  <si>
    <t>2/11/19 NCC</t>
  </si>
  <si>
    <t>2/4/19 NCC</t>
  </si>
  <si>
    <t>1/28/19 NCC</t>
  </si>
  <si>
    <t>1/17/19 NCC</t>
  </si>
  <si>
    <t>1/10/2019 NCC</t>
  </si>
  <si>
    <t>4/10/19 NCC</t>
  </si>
  <si>
    <t>4/18/19 NCC</t>
  </si>
  <si>
    <t>4/23/19 NCC</t>
  </si>
  <si>
    <t>4/24/19 NCC</t>
  </si>
  <si>
    <t>4/15/19 NCC</t>
  </si>
  <si>
    <t>4/22/19 NCC</t>
  </si>
  <si>
    <t>4/16/19 NCC</t>
  </si>
  <si>
    <t>1/25/2019 NCC</t>
  </si>
  <si>
    <t>2/1/2019 NCC</t>
  </si>
  <si>
    <t>1/22/2019 NCC</t>
  </si>
  <si>
    <t>1/15/2019 NCC</t>
  </si>
  <si>
    <t>6/8/19 MAC</t>
  </si>
  <si>
    <t>3/27/2019 NCC</t>
  </si>
  <si>
    <t>3/20/2019 NCC</t>
  </si>
  <si>
    <t>3/21/2019 NCC</t>
  </si>
  <si>
    <t>1/14/2019 NCC</t>
  </si>
  <si>
    <t>Vaccine Strain (* B/Yam not in HD vaccine)</t>
  </si>
  <si>
    <t>South Carolina/18</t>
  </si>
  <si>
    <t>Weiss/43</t>
  </si>
  <si>
    <t>Fort Monmouth/47</t>
  </si>
  <si>
    <t>Denver/57</t>
  </si>
  <si>
    <t>New Jersey/76</t>
  </si>
  <si>
    <t>USSR/77</t>
  </si>
  <si>
    <t>Brazil/78</t>
  </si>
  <si>
    <t>Chile/83</t>
  </si>
  <si>
    <t>Singapore/86</t>
  </si>
  <si>
    <t>Texas/91</t>
  </si>
  <si>
    <t>Beijing/95</t>
  </si>
  <si>
    <t>New Caledonia/99</t>
  </si>
  <si>
    <t>Solomon Islands/06</t>
  </si>
  <si>
    <t>Brisbane/07</t>
  </si>
  <si>
    <t>California/09</t>
  </si>
  <si>
    <t>Michigan/15</t>
  </si>
  <si>
    <t>Hong Kong/68</t>
  </si>
  <si>
    <t>Port Chalmers/73</t>
  </si>
  <si>
    <t>Texas/77</t>
  </si>
  <si>
    <t>Mississippi/85</t>
  </si>
  <si>
    <t>Sichuan/89</t>
  </si>
  <si>
    <t>Shandong/93</t>
  </si>
  <si>
    <t>Nanchang/95</t>
  </si>
  <si>
    <t>Sydney/97</t>
  </si>
  <si>
    <t>Panama/99</t>
  </si>
  <si>
    <t>New York/04</t>
  </si>
  <si>
    <t>Wisconsin/05</t>
  </si>
  <si>
    <t>Uruguay/07</t>
  </si>
  <si>
    <t>Perth/09</t>
  </si>
  <si>
    <t>Victoria/11</t>
  </si>
  <si>
    <t>Texas/12</t>
  </si>
  <si>
    <t>Switz/13</t>
  </si>
  <si>
    <t>Hong Kong/14</t>
  </si>
  <si>
    <t>Singapore/16</t>
  </si>
  <si>
    <t>B/Lee/1940</t>
  </si>
  <si>
    <t>B/Maryland/1959</t>
  </si>
  <si>
    <t>B/Singapore/1964</t>
  </si>
  <si>
    <t>B/Yamagata/1988</t>
  </si>
  <si>
    <t>B/Harbin/1994</t>
  </si>
  <si>
    <t>B/Sichuan/1999</t>
  </si>
  <si>
    <t>B/Florida/2006</t>
  </si>
  <si>
    <t>B/Wisconsin/2010</t>
  </si>
  <si>
    <t>B/Texas/2011</t>
  </si>
  <si>
    <t>B/Massachusetts/2012</t>
  </si>
  <si>
    <t>* B/Phuket/2013</t>
  </si>
  <si>
    <t>B/Victoria/1987</t>
  </si>
  <si>
    <t>B/Hong Kong/2001</t>
  </si>
  <si>
    <t>B/Malaysia/2004</t>
  </si>
  <si>
    <t>B/Victoria/2006</t>
  </si>
  <si>
    <t>B/Brisbane/2008</t>
  </si>
  <si>
    <t>B/Colorado/6/2017</t>
  </si>
  <si>
    <t>ID</t>
  </si>
  <si>
    <t>DOB</t>
  </si>
  <si>
    <t>Date Vaccinated</t>
  </si>
  <si>
    <t>Age</t>
  </si>
  <si>
    <t>Gender</t>
  </si>
  <si>
    <t>Race/Ethnicity</t>
  </si>
  <si>
    <t>BMI</t>
  </si>
  <si>
    <t>Vaccine</t>
  </si>
  <si>
    <t>D0 - SC/18</t>
  </si>
  <si>
    <t>D28 - SC/18</t>
  </si>
  <si>
    <t>D0 -Weiss/43</t>
  </si>
  <si>
    <t>D28 - Weiss/43</t>
  </si>
  <si>
    <t>D0 - FM/47</t>
  </si>
  <si>
    <t>D28 - FM/47</t>
  </si>
  <si>
    <t>D0 - Den/57</t>
  </si>
  <si>
    <t>D28 - Den/57</t>
  </si>
  <si>
    <t>D0 - NJ/76</t>
  </si>
  <si>
    <t>D28 - NJ/76</t>
  </si>
  <si>
    <t>D0 - USSR/77</t>
  </si>
  <si>
    <t>D28 - USSR/77</t>
  </si>
  <si>
    <t>D0 - BZ/78</t>
  </si>
  <si>
    <t>D28 - BZ/78</t>
  </si>
  <si>
    <t>D0 - Chile/83</t>
  </si>
  <si>
    <t>D28 - Chile/83</t>
  </si>
  <si>
    <t>D0 - Sing/86</t>
  </si>
  <si>
    <t>D28 - Sing/86</t>
  </si>
  <si>
    <t>D0 - TX/91</t>
  </si>
  <si>
    <t>D28 - TX/91</t>
  </si>
  <si>
    <t>D0 - Bei/95</t>
  </si>
  <si>
    <t>D28 - Bei/95</t>
  </si>
  <si>
    <t>D0 - NC/99</t>
  </si>
  <si>
    <t>D28 - NC/99</t>
  </si>
  <si>
    <t>D0 - SI/06</t>
  </si>
  <si>
    <t>D28 - SI/06</t>
  </si>
  <si>
    <t>Bris/07</t>
  </si>
  <si>
    <t>Bris/0715</t>
  </si>
  <si>
    <t>D0 - CA/09</t>
  </si>
  <si>
    <t>D28 - CA/09</t>
  </si>
  <si>
    <t>D0 - Mich/15</t>
  </si>
  <si>
    <t>D28 - Mich/15</t>
  </si>
  <si>
    <t>ID# (2)</t>
  </si>
  <si>
    <t>D0 - HK/68</t>
  </si>
  <si>
    <t>D28 - HK/68</t>
  </si>
  <si>
    <t>D0 - PC/73</t>
  </si>
  <si>
    <t>D28 - PC/73</t>
  </si>
  <si>
    <t>D0 - TX/77</t>
  </si>
  <si>
    <t>D28 - TX/77</t>
  </si>
  <si>
    <t>D0 - Miss/85</t>
  </si>
  <si>
    <t>D28 - Miss/85</t>
  </si>
  <si>
    <t>D0 - Sich/89</t>
  </si>
  <si>
    <t>D28 - Sich/89</t>
  </si>
  <si>
    <t>D0 - Shan/93</t>
  </si>
  <si>
    <t>D28 - Shan/93</t>
  </si>
  <si>
    <t>D0 - Nan/95</t>
  </si>
  <si>
    <t>D28 - Nan/95</t>
  </si>
  <si>
    <t>D0 - Syd/97</t>
  </si>
  <si>
    <t>D28 - Syd/97</t>
  </si>
  <si>
    <t>D0 - Pan/99</t>
  </si>
  <si>
    <t>S21 - Pan/99</t>
  </si>
  <si>
    <t>D0 - NY/04</t>
  </si>
  <si>
    <t>D28 - NY/04</t>
  </si>
  <si>
    <t>D0 - Wisc/05</t>
  </si>
  <si>
    <t>D28 - Wisc/05</t>
  </si>
  <si>
    <t>D0 - UR/07</t>
  </si>
  <si>
    <t>D28 - UR/07</t>
  </si>
  <si>
    <t>D0 - Perth/09</t>
  </si>
  <si>
    <t>D28 - Perth/09</t>
  </si>
  <si>
    <t>D0 - Vic/11</t>
  </si>
  <si>
    <t>D28 - Vic/11</t>
  </si>
  <si>
    <t>D0 - TX/12</t>
  </si>
  <si>
    <t>D28 - TX/12</t>
  </si>
  <si>
    <t>D0 - Switz/13</t>
  </si>
  <si>
    <t>D28 - Switz/13</t>
  </si>
  <si>
    <t>D0 - HK/14</t>
  </si>
  <si>
    <t>D28 - HK/14</t>
  </si>
  <si>
    <t>D0 - Sing/16</t>
  </si>
  <si>
    <t>D28 - Sing/16</t>
  </si>
  <si>
    <t>ID# (3)</t>
  </si>
  <si>
    <t>D0 - Lee/40</t>
  </si>
  <si>
    <t>D28 - Lee/40</t>
  </si>
  <si>
    <t>D0 - MD/59</t>
  </si>
  <si>
    <t>D28 - MD/59</t>
  </si>
  <si>
    <t>D0 - Sing/64</t>
  </si>
  <si>
    <t>D28 - Sing/64</t>
  </si>
  <si>
    <t>D0 - YM/88</t>
  </si>
  <si>
    <t>D28 - YM/88</t>
  </si>
  <si>
    <t>D0 - Harbin/94</t>
  </si>
  <si>
    <t>D28 - Harbin/94</t>
  </si>
  <si>
    <t>D0 - Sich/99</t>
  </si>
  <si>
    <t>D28 - Sich/99</t>
  </si>
  <si>
    <t>D0 - FL/06</t>
  </si>
  <si>
    <t>D28 - FL/06</t>
  </si>
  <si>
    <t>D0 - Wis/10</t>
  </si>
  <si>
    <t>D28 - Wis/10</t>
  </si>
  <si>
    <t>D0 - TX/11</t>
  </si>
  <si>
    <t>D28 - TX/11</t>
  </si>
  <si>
    <t>D0 - Mass/12</t>
  </si>
  <si>
    <t>D28 - Mass/12</t>
  </si>
  <si>
    <t>D0 - Phu/134</t>
  </si>
  <si>
    <t>D28 - Phu/135</t>
  </si>
  <si>
    <t>D0 - Vic/87</t>
  </si>
  <si>
    <t>D28 - Vic/87</t>
  </si>
  <si>
    <t>D0 - HK/012</t>
  </si>
  <si>
    <t>D28 - HK/013</t>
  </si>
  <si>
    <t>D0 - Mal/042</t>
  </si>
  <si>
    <t>D28 - Mal/043</t>
  </si>
  <si>
    <t>D0 - Vic/06</t>
  </si>
  <si>
    <t>D28 - Vic/06</t>
  </si>
  <si>
    <t>D0 - BR/08</t>
  </si>
  <si>
    <t>D28 - BR/08</t>
  </si>
  <si>
    <t>D0 - CO/17</t>
  </si>
  <si>
    <t>D28 - CO/17</t>
  </si>
  <si>
    <t>ID# (4)</t>
  </si>
  <si>
    <t>F</t>
  </si>
  <si>
    <t>White</t>
  </si>
  <si>
    <t>Standard Dose</t>
  </si>
  <si>
    <t>Y</t>
  </si>
  <si>
    <t>M</t>
  </si>
  <si>
    <t>Black or African American</t>
  </si>
  <si>
    <t>Hispanic or Latino</t>
  </si>
  <si>
    <t>Asian</t>
  </si>
  <si>
    <t>Hispanic/White</t>
  </si>
  <si>
    <t>High Dose</t>
  </si>
  <si>
    <t>Hispanic/Latino/Asian</t>
  </si>
  <si>
    <t>N</t>
  </si>
  <si>
    <t>265 (C022)</t>
  </si>
  <si>
    <t>C001</t>
  </si>
  <si>
    <t>C004</t>
  </si>
  <si>
    <t>C005</t>
  </si>
  <si>
    <t>C006</t>
  </si>
  <si>
    <t>C007</t>
  </si>
  <si>
    <t>C008</t>
  </si>
  <si>
    <t>C009</t>
  </si>
  <si>
    <t>C013</t>
  </si>
  <si>
    <t>C014</t>
  </si>
  <si>
    <t>C015</t>
  </si>
  <si>
    <t>C016</t>
  </si>
  <si>
    <t>C017</t>
  </si>
  <si>
    <t>C018</t>
  </si>
  <si>
    <t>C020</t>
  </si>
  <si>
    <t>C021</t>
  </si>
  <si>
    <t>C023</t>
  </si>
  <si>
    <t>C024</t>
  </si>
  <si>
    <t>C026</t>
  </si>
  <si>
    <t>C027</t>
  </si>
  <si>
    <t>Native Alaskan</t>
  </si>
  <si>
    <t>C028</t>
  </si>
  <si>
    <t>C029</t>
  </si>
  <si>
    <t>C030</t>
  </si>
  <si>
    <t>C031</t>
  </si>
  <si>
    <t>C032</t>
  </si>
  <si>
    <t>C034</t>
  </si>
  <si>
    <t>C035</t>
  </si>
  <si>
    <t>C036</t>
  </si>
  <si>
    <t>Asian/White</t>
  </si>
  <si>
    <t>C037</t>
  </si>
  <si>
    <t>C038</t>
  </si>
  <si>
    <t>C039</t>
  </si>
  <si>
    <t>Black/White</t>
  </si>
  <si>
    <t>C040</t>
  </si>
  <si>
    <t>C041</t>
  </si>
  <si>
    <t>C042</t>
  </si>
  <si>
    <t>C045</t>
  </si>
  <si>
    <t>C046</t>
  </si>
  <si>
    <t>C048</t>
  </si>
  <si>
    <t>C049</t>
  </si>
  <si>
    <t>C050</t>
  </si>
  <si>
    <t>C051</t>
  </si>
  <si>
    <t>C052</t>
  </si>
  <si>
    <t>C053</t>
  </si>
  <si>
    <t>C054</t>
  </si>
  <si>
    <t>C055</t>
  </si>
  <si>
    <t>C056</t>
  </si>
  <si>
    <t>C060</t>
  </si>
  <si>
    <t>C061</t>
  </si>
  <si>
    <t>C062</t>
  </si>
  <si>
    <t>C068</t>
  </si>
  <si>
    <t>C069</t>
  </si>
  <si>
    <t>C070</t>
  </si>
  <si>
    <t>C071</t>
  </si>
  <si>
    <t>C072</t>
  </si>
  <si>
    <t>C073</t>
  </si>
  <si>
    <t>C074</t>
  </si>
  <si>
    <t>C081</t>
  </si>
  <si>
    <t>C082</t>
  </si>
  <si>
    <t>C083</t>
  </si>
  <si>
    <t>C084</t>
  </si>
  <si>
    <t>C085</t>
  </si>
  <si>
    <t>C086</t>
  </si>
  <si>
    <t>C087</t>
  </si>
  <si>
    <t>C088</t>
  </si>
  <si>
    <t>C089</t>
  </si>
  <si>
    <t>C090</t>
  </si>
  <si>
    <t>C091</t>
  </si>
  <si>
    <t>C092</t>
  </si>
  <si>
    <t>C093</t>
  </si>
  <si>
    <t>C094</t>
  </si>
  <si>
    <t>C096</t>
  </si>
  <si>
    <t>C097</t>
  </si>
  <si>
    <t>C099</t>
  </si>
  <si>
    <t>C100</t>
  </si>
  <si>
    <t>C101</t>
  </si>
  <si>
    <t>C102</t>
  </si>
  <si>
    <t>C103</t>
  </si>
  <si>
    <t>C104</t>
  </si>
  <si>
    <t>C105</t>
  </si>
  <si>
    <t>C106</t>
  </si>
  <si>
    <t>C107</t>
  </si>
  <si>
    <t>C108</t>
  </si>
  <si>
    <t>C110</t>
  </si>
  <si>
    <t>C112</t>
  </si>
  <si>
    <t>C113</t>
  </si>
  <si>
    <t>C115</t>
  </si>
  <si>
    <t>C116</t>
  </si>
  <si>
    <t>C117</t>
  </si>
  <si>
    <t>C118</t>
  </si>
  <si>
    <t>C119</t>
  </si>
  <si>
    <t>C120</t>
  </si>
  <si>
    <t>C121</t>
  </si>
  <si>
    <t>C123</t>
  </si>
  <si>
    <t>C124</t>
  </si>
  <si>
    <t>C125</t>
  </si>
  <si>
    <t>C126</t>
  </si>
  <si>
    <t>C127</t>
  </si>
  <si>
    <t>C128</t>
  </si>
  <si>
    <t>Black/White/Asian</t>
  </si>
  <si>
    <t>C129</t>
  </si>
  <si>
    <t>C130</t>
  </si>
  <si>
    <t>C133</t>
  </si>
  <si>
    <t>C134</t>
  </si>
  <si>
    <t>C136</t>
  </si>
  <si>
    <t>C137</t>
  </si>
  <si>
    <t>C138</t>
  </si>
  <si>
    <t>C141</t>
  </si>
  <si>
    <t>C142</t>
  </si>
  <si>
    <t>C143</t>
  </si>
  <si>
    <t>C144</t>
  </si>
  <si>
    <t>C145</t>
  </si>
  <si>
    <t>C146</t>
  </si>
  <si>
    <t>C147</t>
  </si>
  <si>
    <t>C148</t>
  </si>
  <si>
    <t>C149</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</si>
  <si>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</si>
  <si>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</si>
  <si>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</si>
  <si>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</si>
  <si>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</si>
  <si>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</si>
  <si>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</si>
  <si>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</si>
  <si>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</si>
  <si>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</si>
  <si>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</si>
  <si>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</si>
  <si>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</si>
  <si>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</si>
  <si>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</si>
  <si>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</si>
  <si>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</si>
  <si>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</si>
  <si>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</si>
  <si>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</si>
  <si>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</si>
  <si>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</si>
  <si>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</si>
  <si>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</si>
  <si>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</si>
  <si>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C178</t>
  </si>
  <si>
    <t>C180</t>
  </si>
  <si>
    <t>C181</t>
  </si>
  <si>
    <t>C182</t>
  </si>
  <si>
    <t>C185</t>
  </si>
  <si>
    <t>C186</t>
  </si>
  <si>
    <t>C188</t>
  </si>
  <si>
    <t>Polynesian</t>
  </si>
  <si>
    <t>C190</t>
  </si>
  <si>
    <t>C191</t>
  </si>
  <si>
    <t>C192</t>
  </si>
  <si>
    <t>C195</t>
  </si>
  <si>
    <t>C196</t>
  </si>
  <si>
    <t>C197</t>
  </si>
  <si>
    <t>B/Phuket/2013</t>
  </si>
  <si>
    <t>n-value</t>
  </si>
  <si>
    <t>Average HAI Titers of UGA3 (2018-19) Samples, by age</t>
  </si>
  <si>
    <t>12-17</t>
  </si>
  <si>
    <t>18-34</t>
  </si>
  <si>
    <t>35-49</t>
  </si>
  <si>
    <t>50-64</t>
  </si>
  <si>
    <t>65+</t>
  </si>
  <si>
    <t>65+ SD</t>
  </si>
  <si>
    <t>65+ HD</t>
  </si>
  <si>
    <t>Study ID</t>
  </si>
  <si>
    <t>Contact Next Season?</t>
  </si>
  <si>
    <t>Race/ Ethnicity</t>
  </si>
  <si>
    <t>Smoking History: Current Use</t>
  </si>
  <si>
    <t>Smoking History: Qty per day</t>
  </si>
  <si>
    <t>Smoking History: Ever  Use</t>
  </si>
  <si>
    <t>Smoking History: Past  Use</t>
  </si>
  <si>
    <t>Shift work?</t>
  </si>
  <si>
    <t>Shift work: years</t>
  </si>
  <si>
    <t>Sleep apnea?</t>
  </si>
  <si>
    <t>Sleep apnea: Appropriately treated?</t>
  </si>
  <si>
    <t>Comorbidity 1</t>
  </si>
  <si>
    <t>Comorbidity 2</t>
  </si>
  <si>
    <t>Comorbidity 3</t>
  </si>
  <si>
    <t>Vaccine last season (fall 2017-spring 2018)</t>
  </si>
  <si>
    <t>Vaccine 2 seasons ago (fall 2016-spring 2017)</t>
  </si>
  <si>
    <t>Vaccine 3 seasons ago (fall 2015-spring 2016)</t>
  </si>
  <si>
    <t>Height (cm)</t>
  </si>
  <si>
    <t>Weight (kg)</t>
  </si>
  <si>
    <t>Standard or high-dose vaccine? (S/H)</t>
  </si>
  <si>
    <t>D0 visit complete?</t>
  </si>
  <si>
    <t>D7 visit complete?</t>
  </si>
  <si>
    <t>D28 visit complete?</t>
  </si>
  <si>
    <t>Notes</t>
  </si>
  <si>
    <t>UGA3-014</t>
  </si>
  <si>
    <t>White/Caucasian</t>
  </si>
  <si>
    <t>NA</t>
  </si>
  <si>
    <t>osteopenia-takes estrodal</t>
  </si>
  <si>
    <t>U</t>
  </si>
  <si>
    <t>S</t>
  </si>
  <si>
    <t xml:space="preserve">Received a steroid shot prior to V3 (at D17) and was on a weeklong course of daily oral steroids starting D19. D28 not completed due to concern of participant health. Participant complained of redness and itching to bilateral arms, abdomen, and upper legs. No lesions noted, but redness and mild swelling noted. Redness covered area where blood draw would be drawn from. Discussed with Krissy Capitano RN and determined that participant should not continue in the study. Advised participant to follow up with her PCP. </t>
  </si>
  <si>
    <t>UGA3-150</t>
  </si>
  <si>
    <t>Black/African American</t>
  </si>
  <si>
    <t>very rare, 1-2 month</t>
  </si>
  <si>
    <t>past five years, very rare</t>
  </si>
  <si>
    <t>hypertension</t>
  </si>
  <si>
    <t>Did not finish study due to hospitalization</t>
  </si>
  <si>
    <t>UGA3-005</t>
  </si>
  <si>
    <t>UGA3-007</t>
  </si>
  <si>
    <t>Participant no show D28. Final visit D32.</t>
  </si>
  <si>
    <t>UGA3-008</t>
  </si>
  <si>
    <t>UGA3-011</t>
  </si>
  <si>
    <t>anxiety</t>
  </si>
  <si>
    <t>depression</t>
  </si>
  <si>
    <t>UGA3-015</t>
  </si>
  <si>
    <t>y</t>
  </si>
  <si>
    <t>UGA3-016</t>
  </si>
  <si>
    <t>Hispanic/Latino</t>
  </si>
  <si>
    <t>UGA3-017</t>
  </si>
  <si>
    <t>UGA3-022</t>
  </si>
  <si>
    <t>quit 2 years ago, history of 1 ppd</t>
  </si>
  <si>
    <t>UGA3-029</t>
  </si>
  <si>
    <t>UGA3-030</t>
  </si>
  <si>
    <t>UGA3-031</t>
  </si>
  <si>
    <t>UGA3-032</t>
  </si>
  <si>
    <t>UGA3-034</t>
  </si>
  <si>
    <t>1/2 ppd from 2008-2012</t>
  </si>
  <si>
    <t>UGA3-036</t>
  </si>
  <si>
    <t>UGA3-037</t>
  </si>
  <si>
    <t>UGA3-038</t>
  </si>
  <si>
    <t>social smoking as a teenager</t>
  </si>
  <si>
    <t>UGA3-039</t>
  </si>
  <si>
    <t>UGA3-042</t>
  </si>
  <si>
    <t>UGA3-046</t>
  </si>
  <si>
    <t>Y (1 of 2 SSTs drawn. Participant nearly passed out so blood draw was stopped on the last tube.</t>
  </si>
  <si>
    <t>UGA3-047</t>
  </si>
  <si>
    <t>White/Asian</t>
  </si>
  <si>
    <t>UGA3-050</t>
  </si>
  <si>
    <t>1/2 ppd</t>
  </si>
  <si>
    <t>1.5 years</t>
  </si>
  <si>
    <t>UGA3-051</t>
  </si>
  <si>
    <t>UGA3-053</t>
  </si>
  <si>
    <t>chronic pain</t>
  </si>
  <si>
    <t>UGA3-054</t>
  </si>
  <si>
    <t>UGA3-055</t>
  </si>
  <si>
    <t>intermittently during time in the army</t>
  </si>
  <si>
    <t>hyperlipidemia</t>
  </si>
  <si>
    <t>UGA3-057</t>
  </si>
  <si>
    <t>UGA3-058</t>
  </si>
  <si>
    <t>UGA3-062</t>
  </si>
  <si>
    <t>1/2 pack per day</t>
  </si>
  <si>
    <t>1/2 pack per day x 3 years</t>
  </si>
  <si>
    <t>UGA3-064</t>
  </si>
  <si>
    <t>UGA3-065</t>
  </si>
  <si>
    <t>UGA3-066</t>
  </si>
  <si>
    <t>1 pack per day, stopped in 2006</t>
  </si>
  <si>
    <t>OSA</t>
  </si>
  <si>
    <t>UGA3-069</t>
  </si>
  <si>
    <t>UGA3-070</t>
  </si>
  <si>
    <t>2 cigars or 2 pipes</t>
  </si>
  <si>
    <t>40 years</t>
  </si>
  <si>
    <t>UGA3-072</t>
  </si>
  <si>
    <t>UGA3-075</t>
  </si>
  <si>
    <t>UGA3-077</t>
  </si>
  <si>
    <t>history of TIA's</t>
  </si>
  <si>
    <t>UGA3-078</t>
  </si>
  <si>
    <t>UGA3-081</t>
  </si>
  <si>
    <t>UGA3-083</t>
  </si>
  <si>
    <t>UGA3-084</t>
  </si>
  <si>
    <t>3 months</t>
  </si>
  <si>
    <t>UGA3-085</t>
  </si>
  <si>
    <t>UGA3-086</t>
  </si>
  <si>
    <t>UGA3-087</t>
  </si>
  <si>
    <t>1 cigar twice per year, stopped in May 2018</t>
  </si>
  <si>
    <t>UGA3-089</t>
  </si>
  <si>
    <t>UGA3-091</t>
  </si>
  <si>
    <t>cigars 1-2 times per week</t>
  </si>
  <si>
    <t>UGA3-097</t>
  </si>
  <si>
    <t>UGA3-099</t>
  </si>
  <si>
    <t>herpes simplex virus</t>
  </si>
  <si>
    <t>UGA3-100</t>
  </si>
  <si>
    <t>social smoking in college</t>
  </si>
  <si>
    <t>UGA3-101</t>
  </si>
  <si>
    <t>occasional cigar</t>
  </si>
  <si>
    <t>UGA3-111</t>
  </si>
  <si>
    <t>Y- completed on day 11</t>
  </si>
  <si>
    <t>UGA3-118</t>
  </si>
  <si>
    <t>UGA3-119</t>
  </si>
  <si>
    <t>UGA3-120</t>
  </si>
  <si>
    <t>UGA3-124</t>
  </si>
  <si>
    <t>1965-1976, 2 packs per day</t>
  </si>
  <si>
    <t>atrial fibrillation</t>
  </si>
  <si>
    <t>Shingles symptoms reported by participant during D7 visit</t>
  </si>
  <si>
    <t>UGA3-125</t>
  </si>
  <si>
    <t>DM type 2</t>
  </si>
  <si>
    <t>coronary artery disease</t>
  </si>
  <si>
    <t>H</t>
  </si>
  <si>
    <t>UGA3-126</t>
  </si>
  <si>
    <t>hypothyroidism</t>
  </si>
  <si>
    <t>UGA3-128</t>
  </si>
  <si>
    <t>3 cigs daily</t>
  </si>
  <si>
    <t>UGA3-132</t>
  </si>
  <si>
    <t>UGA3-133</t>
  </si>
  <si>
    <t>UGA3-134</t>
  </si>
  <si>
    <t>Other</t>
  </si>
  <si>
    <t>UGA3-135</t>
  </si>
  <si>
    <t>UGA3-136</t>
  </si>
  <si>
    <t>Reported D7: Pt reports within 24-48 hrs small white bumps (rash) to bilat lower extremities. P/pt rash resolved after oral antihistamines.</t>
  </si>
  <si>
    <t>UGA3-137</t>
  </si>
  <si>
    <t>White/Hispanic</t>
  </si>
  <si>
    <t>UGA3-139</t>
  </si>
  <si>
    <t>3-5 cigarettes daily x 20 years. Stopped in 1994</t>
  </si>
  <si>
    <t>UGA3-140</t>
  </si>
  <si>
    <t>UGA3-141</t>
  </si>
  <si>
    <t>diabetes mellitus</t>
  </si>
  <si>
    <t>UGA3-142</t>
  </si>
  <si>
    <t>cigar once per year</t>
  </si>
  <si>
    <t>UGA3-143</t>
  </si>
  <si>
    <t>UGA3-145</t>
  </si>
  <si>
    <t>quit 38 years ago, 1 ppd</t>
  </si>
  <si>
    <t>UGA3-146</t>
  </si>
  <si>
    <t>1 pack per day x 8 years, stopped 6-8 years ago</t>
  </si>
  <si>
    <t>UGA3-147</t>
  </si>
  <si>
    <t>2-3 cigarettes in his 20's</t>
  </si>
  <si>
    <t>UGA3-148</t>
  </si>
  <si>
    <t>diabetes type 2</t>
  </si>
  <si>
    <t>gout</t>
  </si>
  <si>
    <t>UGA3-149</t>
  </si>
  <si>
    <t>lichen planus</t>
  </si>
  <si>
    <t>UGA3-151</t>
  </si>
  <si>
    <t>UGA3-152</t>
  </si>
  <si>
    <t>3 cigarettes per day off and on for 10 years. Quit in 2012</t>
  </si>
  <si>
    <t>UGA3-158</t>
  </si>
  <si>
    <t>UGA3-161</t>
  </si>
  <si>
    <t>Y (baby/infant)</t>
  </si>
  <si>
    <t>UGA3-166</t>
  </si>
  <si>
    <t>HTN</t>
  </si>
  <si>
    <t>GERD</t>
  </si>
  <si>
    <t>UGA3-171</t>
  </si>
  <si>
    <t>smoked 1/2 pack per week in early 20's</t>
  </si>
  <si>
    <t>N (no longer uses CPAP)</t>
  </si>
  <si>
    <t>glaucoma</t>
  </si>
  <si>
    <t>arthritis</t>
  </si>
  <si>
    <t>UGA3-175</t>
  </si>
  <si>
    <t>3-4 cigarettes</t>
  </si>
  <si>
    <t>UGA3-177</t>
  </si>
  <si>
    <t>BPH</t>
  </si>
  <si>
    <t>UGA3-179</t>
  </si>
  <si>
    <t>1 ppd off and on stopped in 1990</t>
  </si>
  <si>
    <t>sleep apnea</t>
  </si>
  <si>
    <t>sclerodema (inactive)</t>
  </si>
  <si>
    <t>Sjogrens disease (inactive)</t>
  </si>
  <si>
    <t>UGA3-194</t>
  </si>
  <si>
    <t>UGA3-207</t>
  </si>
  <si>
    <t>1 ppd</t>
  </si>
  <si>
    <t>7-8 years</t>
  </si>
  <si>
    <t>UGA3-209</t>
  </si>
  <si>
    <t>12 years smoking history 1 ppd, patient stopped smoking 50 years ago</t>
  </si>
  <si>
    <t>macular degeneration</t>
  </si>
  <si>
    <t>UGA3-213</t>
  </si>
  <si>
    <t>6-7 cigarettes daily from age 20 to 29</t>
  </si>
  <si>
    <t>UGA3-214</t>
  </si>
  <si>
    <t>UGA3-215</t>
  </si>
  <si>
    <t>social smoker, stopped in 2005</t>
  </si>
  <si>
    <t>1 year</t>
  </si>
  <si>
    <t>UGA3-217</t>
  </si>
  <si>
    <t>UGA3-219</t>
  </si>
  <si>
    <t>smokes a pack per dey, quit 3-4 years ago</t>
  </si>
  <si>
    <t>D28 visit was actually D33</t>
  </si>
  <si>
    <t>UGA3-221</t>
  </si>
  <si>
    <t>a couple of times at social events</t>
  </si>
  <si>
    <t>UGA3-224</t>
  </si>
  <si>
    <t>UGA3-230</t>
  </si>
  <si>
    <t>quit in 2017</t>
  </si>
  <si>
    <t>UGA3-232</t>
  </si>
  <si>
    <t>PCOS</t>
  </si>
  <si>
    <t>UGA3-246</t>
  </si>
  <si>
    <t>UGA3-252</t>
  </si>
  <si>
    <t>UGA3-263</t>
  </si>
  <si>
    <t>UGA3-264</t>
  </si>
  <si>
    <t>UGA3-265 (FLU1-022C)</t>
  </si>
  <si>
    <t>ID: FLU1-022C in last year's teen study</t>
  </si>
  <si>
    <t>UGA3-266</t>
  </si>
  <si>
    <t>Date of birth</t>
  </si>
  <si>
    <t>Visit 1 complete?</t>
  </si>
  <si>
    <t>Visit 2 complete?</t>
  </si>
  <si>
    <t>FLU2-009C/FLU2-009P</t>
  </si>
  <si>
    <t>child declined study. Did not want blood drawn.</t>
  </si>
  <si>
    <t>FLU2-076C/FLU2-076P</t>
  </si>
  <si>
    <t>No-show for Visit 2</t>
  </si>
  <si>
    <t>Penicillin allergy</t>
  </si>
  <si>
    <t>FLU2-001C/FLU2-001P</t>
  </si>
  <si>
    <t>eczema- treatment previously discussed and patient meets all required criteria</t>
  </si>
  <si>
    <t>FLU2-004C/FLU2-004P</t>
  </si>
  <si>
    <t>doxycycline-last dose 1 week ago for acne</t>
  </si>
  <si>
    <t>FLU2-005C/FLU2-005P</t>
  </si>
  <si>
    <t>FLU2-006C/FLU2-006P</t>
  </si>
  <si>
    <t>ADD</t>
  </si>
  <si>
    <t>FLU2-007C/FLU2-007P</t>
  </si>
  <si>
    <t>vyvanse-ADHD</t>
  </si>
  <si>
    <t>FLU2-008C/FLU2-008P</t>
  </si>
  <si>
    <t>mild asthma-exercise induced</t>
  </si>
  <si>
    <t>FLU2-013C/FLU2-013P</t>
  </si>
  <si>
    <t>FLU2-014C/FLU2-014P</t>
  </si>
  <si>
    <t>FLU2-015C/FLU2-015P</t>
  </si>
  <si>
    <t>FLU2-016C/FLU2-016P</t>
  </si>
  <si>
    <t>FLU2-017C/FLU2-017P</t>
  </si>
  <si>
    <t>FLU2-018C/FLU2-018P</t>
  </si>
  <si>
    <t>FLU2-020C/FLU2-020P</t>
  </si>
  <si>
    <t>FLU2-021C/FLU2-021P</t>
  </si>
  <si>
    <t>takes accutane</t>
  </si>
  <si>
    <t>FLU2-023C/FLU2-023P</t>
  </si>
  <si>
    <t>FLU2-024C/FLU2-024P</t>
  </si>
  <si>
    <t>FLU2-026C/FLU2-026P</t>
  </si>
  <si>
    <t>FLU2-027C/FLU2-027P</t>
  </si>
  <si>
    <t>FLU2-028C/FLU2-028P</t>
  </si>
  <si>
    <t>FLU2-029C/FLU2-029P</t>
  </si>
  <si>
    <t>FLU2-030C/FLU2-030P</t>
  </si>
  <si>
    <t>FLU2-031C/FLU2-031P</t>
  </si>
  <si>
    <t>ADD (Prozac)</t>
  </si>
  <si>
    <t>Depression (Wellbuterin)</t>
  </si>
  <si>
    <t>Vivance, Methothylene</t>
  </si>
  <si>
    <t>FLU2-032C/FLU2-032P</t>
  </si>
  <si>
    <t>FLU2-034C/FLU2-034P</t>
  </si>
  <si>
    <t>FLU2-035C/FLU2-035P</t>
  </si>
  <si>
    <t>FLU2-036C/FLU2-036P</t>
  </si>
  <si>
    <t>White/Caucasian/Asian</t>
  </si>
  <si>
    <t>FLU2-037C/FLU2-037P</t>
  </si>
  <si>
    <t>allergies</t>
  </si>
  <si>
    <t>FLU2-038C/FLU2-038P</t>
  </si>
  <si>
    <t>FLU2-039C/FLU2-039P</t>
  </si>
  <si>
    <t>White/Caucasian/Black/African American</t>
  </si>
  <si>
    <t>FLU2-040C/FLU2-040P</t>
  </si>
  <si>
    <t>FLU2-041C/FLU2-041P</t>
  </si>
  <si>
    <t>FLU2-042C/FLU2-042P</t>
  </si>
  <si>
    <t>FLU2-045C/FLU2-045P</t>
  </si>
  <si>
    <t>FLU2-046C/FLU2-046P</t>
  </si>
  <si>
    <t>FLU2-048C/FLU2-048P</t>
  </si>
  <si>
    <t>FLU2-049C/FLU2-049P</t>
  </si>
  <si>
    <t>FLU2-050C/FLU2-050P</t>
  </si>
  <si>
    <t>FLU2-051C/FLU2-051P</t>
  </si>
  <si>
    <t>acne-acutaine</t>
  </si>
  <si>
    <t>FLU2-052C/FLU2-052P</t>
  </si>
  <si>
    <t>FLU2-053C/FLU2-053P</t>
  </si>
  <si>
    <t>FLU2-054C/FLU2-054P</t>
  </si>
  <si>
    <t>FLU2-055C/FLU2-055P</t>
  </si>
  <si>
    <t>FLU2-056C/FLU2-056P</t>
  </si>
  <si>
    <t>cyclic vomiting</t>
  </si>
  <si>
    <t>FLU2-060C/FLU2-060P</t>
  </si>
  <si>
    <t>FLU2-061C/FLU2-061P</t>
  </si>
  <si>
    <t>FLU2-062C/FLU2-062P</t>
  </si>
  <si>
    <t>FLU2-068C/FLU2-068P</t>
  </si>
  <si>
    <t>accutane</t>
  </si>
  <si>
    <t>FLU2-069C/FLU2-069P</t>
  </si>
  <si>
    <t>FLU2-070C/FLU2-070P</t>
  </si>
  <si>
    <t>FLU2-071C/FLU2-071P</t>
  </si>
  <si>
    <t>FLU2-072C/FLU2-072P</t>
  </si>
  <si>
    <t>FLU2-073C/FLU2-073P</t>
  </si>
  <si>
    <t>Bipolar</t>
  </si>
  <si>
    <t>FLU2-074C/FLU2-074P</t>
  </si>
  <si>
    <t>FLU2-081C/FLU2-081P</t>
  </si>
  <si>
    <t>FLU2-082C/FLU2-082P</t>
  </si>
  <si>
    <t>FLU2-083C/FLU2-083P</t>
  </si>
  <si>
    <t>migraine headaches</t>
  </si>
  <si>
    <t>FLU2-084C/FLU2-084P</t>
  </si>
  <si>
    <t>FLU2-085C/FLU2-085P</t>
  </si>
  <si>
    <t>FLU2-086C/FLU2-086P</t>
  </si>
  <si>
    <t>FLU2-087C/FLU2-087P</t>
  </si>
  <si>
    <t>FLU2-088C/FLU2-088P</t>
  </si>
  <si>
    <t>FLU2-089C/FLU2-089P</t>
  </si>
  <si>
    <t>FLU2-090C/FLU2-090P</t>
  </si>
  <si>
    <t>FLU2-091C/FLU2-091P</t>
  </si>
  <si>
    <t>FLU2-092C/FLU2-092P</t>
  </si>
  <si>
    <t>seasonal allergy</t>
  </si>
  <si>
    <t>FLU2-093C/FLU2-093P</t>
  </si>
  <si>
    <t>FLU2-094C/FLU2-094P</t>
  </si>
  <si>
    <t>FLU2-096C/FLU2-096P</t>
  </si>
  <si>
    <t>FLU2-097C/FLU2-097P</t>
  </si>
  <si>
    <t>FLU2-099C/FLU2-099P</t>
  </si>
  <si>
    <t>asthma</t>
  </si>
  <si>
    <t>FLU2-100C/FLU2-100P</t>
  </si>
  <si>
    <t>FLU2-101C/FLU2-101P</t>
  </si>
  <si>
    <t>FLU2-102C/FLU2-102P</t>
  </si>
  <si>
    <t>FLU2-103C/FLU2-103P</t>
  </si>
  <si>
    <t>FLU2-104C/FLU2-104P</t>
  </si>
  <si>
    <t>FLU2-105C/FLU2-105P</t>
  </si>
  <si>
    <t>FLU2-106C/FLU2-106P</t>
  </si>
  <si>
    <t>FLU2-107C/FLU2-107P</t>
  </si>
  <si>
    <t>FLU2-108C/FLU2-108P</t>
  </si>
  <si>
    <t>FLU2-110C/FLU2-110P</t>
  </si>
  <si>
    <t>FLU2-112C/FLU2-112P</t>
  </si>
  <si>
    <t>FLU2-113C/FLU2-113P</t>
  </si>
  <si>
    <t>FLU2-115C/FLU2-115P</t>
  </si>
  <si>
    <t>FLU2-116C/FLU2-116P</t>
  </si>
  <si>
    <t>FLU2-117C/FLU2-117P</t>
  </si>
  <si>
    <t>FLU2-118C/FLU2-118P</t>
  </si>
  <si>
    <t>FLU2-119C/FLU2-119P</t>
  </si>
  <si>
    <t>Difficult blood draw</t>
  </si>
  <si>
    <t>FLU2-120C/FLU2-120P</t>
  </si>
  <si>
    <t>FLU2-121C/FLU2-121P</t>
  </si>
  <si>
    <t>FLU2-123C/FLU2-123P</t>
  </si>
  <si>
    <t>FLU2-124C/FLU2-124P</t>
  </si>
  <si>
    <t>migraines</t>
  </si>
  <si>
    <t>FLU2-125C/FLU2-125P</t>
  </si>
  <si>
    <t>FLU2-126C/FLU2-126P</t>
  </si>
  <si>
    <t>FLU2-127C/FLU2-127P</t>
  </si>
  <si>
    <t>FLU2-128C/FLU2-128P</t>
  </si>
  <si>
    <t>White/Caucasian/Black/African American/Asian</t>
  </si>
  <si>
    <t>FLU2-129C/FLU2-129P</t>
  </si>
  <si>
    <t>FLU2-130C/FLU2-130P</t>
  </si>
  <si>
    <t xml:space="preserve">participant reported being very nervous. Before blood draw began, participant was crying and breathing rapidly. I asked participant if she wanted to continue the visit. She stated "yes." Blood draw was started, participant continued crying. I asked if she was in pain. She stated "no." She began holding her breath and shaking. I encouraged her to take deep breaths, but she became pale. Blood draw was discontinued due to participant safety. Obtained just over 1 SST for processing. </t>
  </si>
  <si>
    <t>FLU2-133C/FLU2-133P</t>
  </si>
  <si>
    <t>FLU2-134C/FLU2-134P</t>
  </si>
  <si>
    <t xml:space="preserve">Teen took a 6-day pack of oral steroids starting Nov. 8 (D16) for poison ivy, and since the poison ivy was not completely cleared up after that, the child just started on a 12-day pack of oral steroids Nov. 19 (D27). </t>
  </si>
  <si>
    <t>FLU2-136C/FLU2-136P</t>
  </si>
  <si>
    <t>FLU2-137C/FLU2-137P</t>
  </si>
  <si>
    <t>FLU2-138C/FLU2-138P</t>
  </si>
  <si>
    <t>FLU2-141C/FLU2-141P</t>
  </si>
  <si>
    <t>FLU2-142C/FLU2-142P</t>
  </si>
  <si>
    <t>FLU2-143C/FLU2-143P</t>
  </si>
  <si>
    <t>FLU2-144C/FLU2-144P</t>
  </si>
  <si>
    <t>FLU2-145C/FLU2-145P</t>
  </si>
  <si>
    <t>ADHD</t>
  </si>
  <si>
    <t>FLU2-146C/FLU2-146P</t>
  </si>
  <si>
    <t>FLU2-147C/FLU2-147P</t>
  </si>
  <si>
    <t>migraines-amitriptyline</t>
  </si>
  <si>
    <t>FLU2-148C/FLU2-148P</t>
  </si>
  <si>
    <t>FLU2-149C/FLU2-149P</t>
  </si>
  <si>
    <t>reactive hypoglycemia</t>
  </si>
  <si>
    <t>FLU2-151C/FLU2-151P</t>
  </si>
  <si>
    <t>FLU2-152C/FLU2-152P</t>
  </si>
  <si>
    <t>FLU2-153C/FLU2-153P</t>
  </si>
  <si>
    <t>FLU2-154C/FLU2-154P</t>
  </si>
  <si>
    <t>FLU2-155C/FLU2-155P</t>
  </si>
  <si>
    <t>FLU2-156C/FLU2-156P</t>
  </si>
  <si>
    <t>FLU2-157C/FLU2-157P</t>
  </si>
  <si>
    <t>FLU2-158C/FLU2-158P</t>
  </si>
  <si>
    <t>FLU2-159C/FLU2-159P</t>
  </si>
  <si>
    <t>FLU2-160C/FLU2-160P</t>
  </si>
  <si>
    <t>FLU2-161C/FLU2-161P</t>
  </si>
  <si>
    <t>exercise induced asthma</t>
  </si>
  <si>
    <t>FLU2-162C/FLU2-162P</t>
  </si>
  <si>
    <t>FLU2-163C/FLU2-163P</t>
  </si>
  <si>
    <t>FLU2-164C/FLU2-164P</t>
  </si>
  <si>
    <t>FLU2-165C/FLU2-165P</t>
  </si>
  <si>
    <t>FLU2-166C/FLU2-166P</t>
  </si>
  <si>
    <t>autism</t>
  </si>
  <si>
    <t>FLU2-167C/FLU2-167P</t>
  </si>
  <si>
    <t>FLU2-168C/FLU2-168P</t>
  </si>
  <si>
    <t>FLU2-169C/FLU2-169P</t>
  </si>
  <si>
    <t>seasonal asthma</t>
  </si>
  <si>
    <t>FLU2-170C/FLU2-170P</t>
  </si>
  <si>
    <t>FLU2-171C/FLU2-171P</t>
  </si>
  <si>
    <t>FLU2-172C/FLU2-172P</t>
  </si>
  <si>
    <t>FLU2-173C/FLU2-173P</t>
  </si>
  <si>
    <t>Participant reported mild sinus congestion r/t allergies. Denied fever or feelings of illness. Advised participant and parent that sinus congestion could increase following vaccination and that participant could have malaise for 24-48 hours. Understanding verbalized.</t>
  </si>
  <si>
    <t>FLU2-174C/FLU2-174P</t>
  </si>
  <si>
    <t>FLU2-175C/FLU2-175P</t>
  </si>
  <si>
    <t>FLU2-178C/FLU2-178P</t>
  </si>
  <si>
    <t>FLU2-180C/FLU2-180P</t>
  </si>
  <si>
    <t>FLU2-181C/FLU2-181P</t>
  </si>
  <si>
    <t>FLU2-182C/FLU2-182P</t>
  </si>
  <si>
    <t>Acne</t>
  </si>
  <si>
    <t>FLU2-185C/FLU2-185P</t>
  </si>
  <si>
    <t>gastroesophogeal reflux disease</t>
  </si>
  <si>
    <t>FLU2-186C/FLU2-186P</t>
  </si>
  <si>
    <t>White/Causasian</t>
  </si>
  <si>
    <t>FLU2-188C/FLU2-188P</t>
  </si>
  <si>
    <t>FLU2-190C/FLU2-190P</t>
  </si>
  <si>
    <t>FLU2-191C/FLU2-191P</t>
  </si>
  <si>
    <t>FLU2-192C/FLU2-192P</t>
  </si>
  <si>
    <t>seafood allergy</t>
  </si>
  <si>
    <t>FLU2-195C/FLU2-195P</t>
  </si>
  <si>
    <t>FLU2-196C/FLU2-196P</t>
  </si>
  <si>
    <t>FLU2-197C/FLU2-197P</t>
  </si>
  <si>
    <t>Prozac</t>
  </si>
  <si>
    <t>melatonin</t>
  </si>
  <si>
    <t>2018-2019 Flu Season Participants at UGA - detailed information collected by the CTRU -- Table 1 = Adults (UGA3), Table 2 = Teens (FLU2)</t>
  </si>
  <si>
    <t xml:space="preserve"> Table 1: UGA3 (2018-19) Adults Detailed Information</t>
  </si>
  <si>
    <t>hyperlipidemia, gout</t>
  </si>
  <si>
    <t>hypothyroid, tremors, osteopenia</t>
  </si>
  <si>
    <t>Additional Comorbidities</t>
  </si>
  <si>
    <t>tremors, osteopenia</t>
  </si>
  <si>
    <t xml:space="preserve"> Table 2: FLU2 (2018-19) Teens Detailed Information</t>
  </si>
  <si>
    <t>15-17</t>
  </si>
  <si>
    <t>12-14</t>
  </si>
  <si>
    <t>65+ (SD)</t>
  </si>
  <si>
    <t>65+ (HD)</t>
  </si>
  <si>
    <r>
      <t>Seroprotected (</t>
    </r>
    <r>
      <rPr>
        <u/>
        <sz val="11"/>
        <color theme="1"/>
        <rFont val="Calibri (Body)_x0000_"/>
      </rPr>
      <t>&gt;</t>
    </r>
    <r>
      <rPr>
        <sz val="11"/>
        <color theme="1"/>
        <rFont val="Calibri"/>
        <family val="2"/>
        <scheme val="minor"/>
      </rPr>
      <t>1:40)</t>
    </r>
  </si>
  <si>
    <t>17-18 Repeater?</t>
  </si>
  <si>
    <t>Seroconvert (+4-fold)</t>
  </si>
  <si>
    <t>HAI Key:</t>
  </si>
  <si>
    <t xml:space="preserve">Age Key: </t>
  </si>
  <si>
    <t>250 (100 Adult + 150 Teens)</t>
  </si>
  <si>
    <t>16-18 (x3) Repeater?</t>
  </si>
  <si>
    <t>Y*</t>
  </si>
  <si>
    <t>*141 missing D21 sera in UGA2 2017-18</t>
  </si>
  <si>
    <t>UGA3 (2018-19) ELISAs</t>
  </si>
  <si>
    <t>A/H1 IgG</t>
  </si>
  <si>
    <t>A/H1 IgA</t>
  </si>
  <si>
    <t>A/H3 IgG</t>
  </si>
  <si>
    <t>A/H3 IgA</t>
  </si>
  <si>
    <t>A/Hong Kong/4801/2014</t>
  </si>
  <si>
    <t>B/Vic IgG</t>
  </si>
  <si>
    <t>B/Yam IgG</t>
  </si>
  <si>
    <t>B/Yam IgA</t>
  </si>
  <si>
    <t>Date completed:</t>
  </si>
  <si>
    <t>rHA stock:</t>
  </si>
  <si>
    <t>B/Brisbane/60/2008</t>
  </si>
  <si>
    <t>B/Phuket/3073/2013</t>
  </si>
  <si>
    <t>D0-CA/09 IgG</t>
  </si>
  <si>
    <t>D0-CA/09 IgA</t>
  </si>
  <si>
    <t>D0-HK/14 IgG</t>
  </si>
  <si>
    <t>D0-HK/14 IgA</t>
  </si>
  <si>
    <t>ID (3)</t>
  </si>
  <si>
    <t>D0-BR/08 IgG</t>
  </si>
  <si>
    <t>D0-BR/08 IgA</t>
  </si>
  <si>
    <t>D0-PH/13 IgG</t>
  </si>
  <si>
    <t>D0-PH/13 IgA</t>
  </si>
  <si>
    <t>A/California/07/2009</t>
  </si>
  <si>
    <t>250 total</t>
  </si>
  <si>
    <t>(100 Adults + 150 Teens)</t>
  </si>
  <si>
    <t>2018-19 Vaccine Strains</t>
  </si>
  <si>
    <t>A/Michigan/45/2015</t>
  </si>
  <si>
    <t>A/Singapore/-0019/2016</t>
  </si>
  <si>
    <t>D28-CA/09 IgG</t>
  </si>
  <si>
    <t>D0-MI/15 IgG</t>
  </si>
  <si>
    <t>D28-MI/15 IgG</t>
  </si>
  <si>
    <t>D28-HK/14 IgG</t>
  </si>
  <si>
    <t>D0-SG/16 IgG</t>
  </si>
  <si>
    <t>D28-SG/16 IgG</t>
  </si>
  <si>
    <t>D28-BR/08 IgG</t>
  </si>
  <si>
    <t>D0-CO/17 IgG</t>
  </si>
  <si>
    <t>D28-CO/17 IgG</t>
  </si>
  <si>
    <t>D28-PH/13 IgG</t>
  </si>
  <si>
    <t>ID (2)</t>
  </si>
  <si>
    <t>D28-CA/09 IgA</t>
  </si>
  <si>
    <t>D0-MI/15 IgA</t>
  </si>
  <si>
    <t>D28-MI/15 IgA</t>
  </si>
  <si>
    <t>D28-HK/14 IgA</t>
  </si>
  <si>
    <t>D0-SG/16 IgA</t>
  </si>
  <si>
    <t>D28-SG/16 IgA</t>
  </si>
  <si>
    <t>D28-BR/08 IgA</t>
  </si>
  <si>
    <t>D0-CO/17 IgA</t>
  </si>
  <si>
    <t>D28-CO/17 IgA</t>
  </si>
  <si>
    <t>D28-PH/13 IgA</t>
  </si>
  <si>
    <t>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</si>
</sst>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00"/>
  </numFmts>
  <fonts count="44">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1"/>
      <color rgb="FF000000"/>
      <name val="Calibri"/>
      <family val="2"/>
      <scheme val="minor"/>
    </font>
    <font>
      <sz val="10"/>
      <color indexed="8"/>
      <name val="Arial"/>
      <family val="2"/>
    </font>
    <font>
      <sz val="11"/>
      <color indexed="8"/>
      <name val="Calibri"/>
      <family val="2"/>
      <scheme val="minor"/>
    </font>
    <font>
      <sz val="10"/>
      <color theme="1"/>
      <name val="Calibri"/>
      <family val="2"/>
      <scheme val="minor"/>
    </font>
    <font>
      <b/>
      <sz val="26"/>
      <color theme="1"/>
      <name val="Calibri"/>
      <family val="2"/>
      <scheme val="minor"/>
    </font>
    <font>
      <sz val="10"/>
      <color rgb="FF000000"/>
      <name val="Calibri"/>
      <family val="2"/>
      <scheme val="minor"/>
    </font>
    <font>
      <sz val="10"/>
      <color indexed="8"/>
      <name val="Calibri"/>
      <family val="2"/>
      <scheme val="minor"/>
    </font>
    <font>
      <b/>
      <sz val="10"/>
      <color rgb="FFFF0000"/>
      <name val="Calibri"/>
      <family val="2"/>
      <scheme val="minor"/>
    </font>
    <font>
      <sz val="10"/>
      <name val="Calibri"/>
      <family val="2"/>
      <scheme val="minor"/>
    </font>
    <font>
      <sz val="12"/>
      <color rgb="FF000000"/>
      <name val="Calibri"/>
      <family val="2"/>
      <scheme val="minor"/>
    </font>
    <font>
      <sz val="11"/>
      <color theme="1"/>
      <name val="Calibri (Body)_x0000_"/>
    </font>
    <font>
      <sz val="26"/>
      <color theme="1"/>
      <name val="Calibri"/>
      <family val="2"/>
      <scheme val="minor"/>
    </font>
    <font>
      <sz val="10"/>
      <color theme="1"/>
      <name val="Calibri (Body)_x0000_"/>
    </font>
    <font>
      <sz val="26"/>
      <color rgb="FF000000"/>
      <name val="Calibri"/>
      <family val="2"/>
      <scheme val="minor"/>
    </font>
    <font>
      <sz val="10"/>
      <color rgb="FF000000"/>
      <name val="Calibri"/>
      <family val="2"/>
    </font>
    <font>
      <sz val="10"/>
      <color rgb="FF000000"/>
      <name val="Calibri (Body)_x0000_"/>
    </font>
    <font>
      <b/>
      <sz val="11"/>
      <color rgb="FFFF0000"/>
      <name val="Calibri"/>
      <family val="2"/>
      <scheme val="minor"/>
    </font>
    <font>
      <sz val="11"/>
      <color theme="1"/>
      <name val="Calibri"/>
      <family val="2"/>
    </font>
    <font>
      <b/>
      <sz val="22"/>
      <color theme="1"/>
      <name val="Calibri"/>
      <family val="2"/>
      <scheme val="minor"/>
    </font>
    <font>
      <b/>
      <sz val="48"/>
      <color rgb="FFFF0000"/>
      <name val="Calibri"/>
      <family val="2"/>
      <scheme val="minor"/>
    </font>
    <font>
      <sz val="11"/>
      <color indexed="8"/>
      <name val="Calibri (Body)_x0000_"/>
    </font>
    <font>
      <sz val="9"/>
      <color theme="1"/>
      <name val="Calibri"/>
      <family val="2"/>
      <scheme val="minor"/>
    </font>
    <font>
      <b/>
      <sz val="10"/>
      <color rgb="FF000000"/>
      <name val="Calibri (Body)_x0000_"/>
    </font>
    <font>
      <b/>
      <sz val="10"/>
      <color rgb="FF000000"/>
      <name val="Calibri"/>
      <family val="2"/>
      <scheme val="minor"/>
    </font>
    <font>
      <b/>
      <sz val="10"/>
      <color rgb="FF000000"/>
      <name val="Calibri"/>
      <family val="2"/>
    </font>
    <font>
      <b/>
      <sz val="11"/>
      <color indexed="8"/>
      <name val="Calibri"/>
      <family val="2"/>
    </font>
    <font>
      <i/>
      <sz val="11"/>
      <color theme="1"/>
      <name val="Calibri"/>
      <family val="2"/>
      <scheme val="minor"/>
    </font>
    <font>
      <b/>
      <sz val="20"/>
      <color theme="1"/>
      <name val="Calibri"/>
      <family val="2"/>
      <scheme val="minor"/>
    </font>
    <font>
      <u/>
      <sz val="11"/>
      <color theme="1"/>
      <name val="Calibri (Body)_x0000_"/>
    </font>
    <font>
      <i/>
      <sz val="11"/>
      <color rgb="FFFF0000"/>
      <name val="Calibri"/>
      <family val="2"/>
      <scheme val="minor"/>
    </font>
    <font>
      <b/>
      <sz val="48"/>
      <color rgb="FF0070C0"/>
      <name val="Calibri"/>
      <family val="2"/>
      <scheme val="minor"/>
    </font>
    <font>
      <b/>
      <sz val="11"/>
      <color theme="1"/>
      <name val="Calibri"/>
      <family val="2"/>
      <scheme val="minor"/>
    </font>
    <font>
      <b/>
      <sz val="11"/>
      <color indexed="8"/>
      <name val="Calibri (Body)_x0000_"/>
    </font>
    <font>
      <sz val="11"/>
      <color rgb="FFFF0000"/>
      <name val="Calibri"/>
      <family val="2"/>
      <scheme val="minor"/>
    </font>
  </fonts>
  <fills count="3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00B0F0"/>
        <bgColor indexed="64"/>
      </patternFill>
    </fill>
    <fill>
      <patternFill patternType="solid">
        <fgColor indexed="22"/>
        <bgColor indexed="0"/>
      </patternFill>
    </fill>
    <fill>
      <patternFill patternType="solid">
        <fgColor rgb="FF92D050"/>
        <bgColor indexed="64"/>
      </patternFill>
    </fill>
    <fill>
      <patternFill patternType="solid">
        <fgColor theme="6" tint="0.59999389629810485"/>
        <bgColor indexed="64"/>
      </patternFill>
    </fill>
    <fill>
      <patternFill patternType="solid">
        <fgColor rgb="FFFF33CC"/>
        <bgColor indexed="64"/>
      </patternFill>
    </fill>
    <fill>
      <patternFill patternType="solid">
        <fgColor theme="5" tint="0.59999389629810485"/>
        <bgColor indexed="64"/>
      </patternFill>
    </fill>
    <fill>
      <patternFill patternType="solid">
        <fgColor rgb="FFFF66FF"/>
        <bgColor indexed="64"/>
      </patternFill>
    </fill>
    <fill>
      <patternFill patternType="solid">
        <fgColor theme="6" tint="0.79998168889431442"/>
        <bgColor indexed="65"/>
      </patternFill>
    </fill>
    <fill>
      <patternFill patternType="solid">
        <fgColor rgb="FFB7DEE8"/>
        <bgColor indexed="64"/>
      </patternFill>
    </fill>
    <fill>
      <patternFill patternType="solid">
        <fgColor rgb="FFDA9694"/>
        <bgColor rgb="FF000000"/>
      </patternFill>
    </fill>
    <fill>
      <patternFill patternType="solid">
        <fgColor rgb="FFB7DEE8"/>
        <bgColor rgb="FF000000"/>
      </patternFill>
    </fill>
    <fill>
      <patternFill patternType="solid">
        <fgColor rgb="FFB1A0C7"/>
        <bgColor rgb="FF000000"/>
      </patternFill>
    </fill>
    <fill>
      <patternFill patternType="solid">
        <fgColor rgb="FFFFFD78"/>
        <bgColor indexed="64"/>
      </patternFill>
    </fill>
    <fill>
      <patternFill patternType="solid">
        <fgColor theme="7" tint="0.59999389629810485"/>
        <bgColor indexed="64"/>
      </patternFill>
    </fill>
    <fill>
      <patternFill patternType="solid">
        <fgColor rgb="FFFF7C80"/>
        <bgColor indexed="64"/>
      </patternFill>
    </fill>
    <fill>
      <patternFill patternType="solid">
        <fgColor theme="9"/>
        <bgColor indexed="64"/>
      </patternFill>
    </fill>
    <fill>
      <patternFill patternType="solid">
        <fgColor theme="1"/>
        <bgColor indexed="64"/>
      </patternFill>
    </fill>
    <fill>
      <patternFill patternType="solid">
        <fgColor rgb="FFFF7F82"/>
        <bgColor indexed="64"/>
      </patternFill>
    </fill>
    <fill>
      <patternFill patternType="solid">
        <fgColor rgb="FFFFC000"/>
        <bgColor indexed="64"/>
      </patternFill>
    </fill>
    <fill>
      <patternFill patternType="solid">
        <fgColor rgb="FFFFFFD7"/>
        <bgColor indexed="64"/>
      </patternFill>
    </fill>
    <fill>
      <patternFill patternType="solid">
        <fgColor rgb="FFFE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000000"/>
        <bgColor rgb="FF000000"/>
      </patternFill>
    </fill>
    <fill>
      <patternFill patternType="solid">
        <fgColor rgb="FFC0C0C0"/>
        <bgColor rgb="FF000000"/>
      </patternFill>
    </fill>
    <fill>
      <patternFill patternType="solid">
        <fgColor rgb="FFFF0000"/>
        <bgColor indexed="64"/>
      </patternFill>
    </fill>
    <fill>
      <patternFill patternType="solid">
        <fgColor theme="0" tint="-0.24994659260841701"/>
        <bgColor indexed="64"/>
      </patternFill>
    </fill>
    <fill>
      <patternFill patternType="solid">
        <fgColor rgb="FFED7D31"/>
        <bgColor indexed="64"/>
      </patternFill>
    </fill>
    <fill>
      <patternFill patternType="solid">
        <fgColor rgb="FFFEFE99"/>
        <bgColor indexed="64"/>
      </patternFill>
    </fill>
    <fill>
      <patternFill patternType="solid">
        <fgColor rgb="FFEDB488"/>
        <bgColor indexed="64"/>
      </patternFill>
    </fill>
    <fill>
      <patternFill patternType="solid">
        <fgColor rgb="FFFF8F93"/>
        <bgColor indexed="64"/>
      </patternFill>
    </fill>
    <fill>
      <patternFill patternType="solid">
        <fgColor rgb="FFFF373B"/>
        <bgColor indexed="64"/>
      </patternFill>
    </fill>
    <fill>
      <patternFill patternType="solid">
        <fgColor rgb="FFA6F900"/>
        <bgColor indexed="64"/>
      </patternFill>
    </fill>
  </fills>
  <borders count="59">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rgb="FF00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medium">
        <color auto="1"/>
      </left>
      <right/>
      <top style="medium">
        <color auto="1"/>
      </top>
      <bottom/>
      <diagonal/>
    </border>
    <border>
      <left/>
      <right style="medium">
        <color auto="1"/>
      </right>
      <top style="medium">
        <color auto="1"/>
      </top>
      <bottom/>
      <diagonal/>
    </border>
    <border>
      <left/>
      <right style="thin">
        <color auto="1"/>
      </right>
      <top/>
      <bottom/>
      <diagonal/>
    </border>
    <border>
      <left/>
      <right style="medium">
        <color auto="1"/>
      </right>
      <top/>
      <bottom/>
      <diagonal/>
    </border>
    <border>
      <left/>
      <right/>
      <top style="medium">
        <color auto="1"/>
      </top>
      <bottom/>
      <diagonal/>
    </border>
    <border>
      <left style="thin">
        <color auto="1"/>
      </left>
      <right/>
      <top style="thin">
        <color auto="1"/>
      </top>
      <bottom/>
      <diagonal/>
    </border>
    <border>
      <left style="thin">
        <color auto="1"/>
      </left>
      <right/>
      <top/>
      <bottom/>
      <diagonal/>
    </border>
    <border>
      <left style="thin">
        <color auto="1"/>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thin">
        <color rgb="FF000000"/>
      </bottom>
      <diagonal/>
    </border>
    <border>
      <left style="medium">
        <color auto="1"/>
      </left>
      <right style="medium">
        <color auto="1"/>
      </right>
      <top style="thin">
        <color auto="1"/>
      </top>
      <bottom style="thin">
        <color auto="1"/>
      </bottom>
      <diagonal/>
    </border>
    <border>
      <left/>
      <right/>
      <top style="thin">
        <color indexed="64"/>
      </top>
      <bottom/>
      <diagonal/>
    </border>
    <border>
      <left/>
      <right/>
      <top/>
      <bottom style="thin">
        <color indexed="64"/>
      </bottom>
      <diagonal/>
    </border>
    <border>
      <left style="medium">
        <color auto="1"/>
      </left>
      <right/>
      <top style="thin">
        <color auto="1"/>
      </top>
      <bottom style="thin">
        <color auto="1"/>
      </bottom>
      <diagonal/>
    </border>
    <border>
      <left style="medium">
        <color indexed="64"/>
      </left>
      <right style="medium">
        <color indexed="64"/>
      </right>
      <top/>
      <bottom style="thin">
        <color auto="1"/>
      </bottom>
      <diagonal/>
    </border>
    <border>
      <left style="thin">
        <color auto="1"/>
      </left>
      <right style="thin">
        <color auto="1"/>
      </right>
      <top/>
      <bottom style="medium">
        <color indexed="64"/>
      </bottom>
      <diagonal/>
    </border>
    <border>
      <left style="medium">
        <color indexed="64"/>
      </left>
      <right style="thin">
        <color auto="1"/>
      </right>
      <top/>
      <bottom style="medium">
        <color indexed="64"/>
      </bottom>
      <diagonal/>
    </border>
    <border>
      <left style="thin">
        <color auto="1"/>
      </left>
      <right/>
      <top/>
      <bottom style="medium">
        <color indexed="64"/>
      </bottom>
      <diagonal/>
    </border>
    <border>
      <left style="thin">
        <color auto="1"/>
      </left>
      <right style="medium">
        <color indexed="64"/>
      </right>
      <top/>
      <bottom style="medium">
        <color indexed="64"/>
      </bottom>
      <diagonal/>
    </border>
    <border>
      <left/>
      <right style="thin">
        <color auto="1"/>
      </right>
      <top/>
      <bottom style="medium">
        <color indexed="64"/>
      </bottom>
      <diagonal/>
    </border>
    <border>
      <left/>
      <right style="medium">
        <color auto="1"/>
      </right>
      <top style="thin">
        <color auto="1"/>
      </top>
      <bottom style="thin">
        <color auto="1"/>
      </bottom>
      <diagonal/>
    </border>
    <border>
      <left/>
      <right/>
      <top style="thin">
        <color auto="1"/>
      </top>
      <bottom style="thin">
        <color auto="1"/>
      </bottom>
      <diagonal/>
    </border>
    <border>
      <left/>
      <right/>
      <top/>
      <bottom style="medium">
        <color auto="1"/>
      </bottom>
      <diagonal/>
    </border>
    <border>
      <left style="medium">
        <color indexed="64"/>
      </left>
      <right/>
      <top/>
      <bottom/>
      <diagonal/>
    </border>
    <border>
      <left style="medium">
        <color indexed="64"/>
      </left>
      <right style="medium">
        <color indexed="64"/>
      </right>
      <top/>
      <bottom style="medium">
        <color indexed="64"/>
      </bottom>
      <diagonal/>
    </border>
    <border>
      <left style="medium">
        <color auto="1"/>
      </left>
      <right style="thin">
        <color auto="1"/>
      </right>
      <top/>
      <bottom style="thin">
        <color auto="1"/>
      </bottom>
      <diagonal/>
    </border>
    <border>
      <left style="thin">
        <color rgb="FF000000"/>
      </left>
      <right/>
      <top/>
      <bottom style="thin">
        <color auto="1"/>
      </bottom>
      <diagonal/>
    </border>
    <border>
      <left/>
      <right style="thin">
        <color rgb="FF000000"/>
      </right>
      <top/>
      <bottom style="thin">
        <color auto="1"/>
      </bottom>
      <diagonal/>
    </border>
    <border>
      <left/>
      <right style="medium">
        <color auto="1"/>
      </right>
      <top style="thin">
        <color auto="1"/>
      </top>
      <bottom style="medium">
        <color auto="1"/>
      </bottom>
      <diagonal/>
    </border>
    <border>
      <left/>
      <right/>
      <top style="medium">
        <color rgb="FF000000"/>
      </top>
      <bottom/>
      <diagonal/>
    </border>
    <border>
      <left/>
      <right style="medium">
        <color rgb="FF000000"/>
      </right>
      <top style="medium">
        <color rgb="FF000000"/>
      </top>
      <bottom/>
      <diagonal/>
    </border>
    <border>
      <left style="medium">
        <color indexed="64"/>
      </left>
      <right/>
      <top/>
      <bottom style="thin">
        <color auto="1"/>
      </bottom>
      <diagonal/>
    </border>
    <border>
      <left/>
      <right style="medium">
        <color indexed="64"/>
      </right>
      <top/>
      <bottom style="thin">
        <color indexed="64"/>
      </bottom>
      <diagonal/>
    </border>
    <border>
      <left/>
      <right style="medium">
        <color rgb="FF000000"/>
      </right>
      <top/>
      <bottom/>
      <diagonal/>
    </border>
    <border>
      <left/>
      <right style="medium">
        <color indexed="64"/>
      </right>
      <top style="thin">
        <color auto="1"/>
      </top>
      <bottom/>
      <diagonal/>
    </border>
    <border>
      <left style="thin">
        <color auto="1"/>
      </left>
      <right style="medium">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s>
  <cellStyleXfs count="8202">
    <xf numFmtId="0" fontId="0" fillId="0" borderId="0"/>
    <xf numFmtId="0" fontId="6" fillId="0" borderId="0"/>
    <xf numFmtId="0" fontId="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1" fillId="0" borderId="0"/>
    <xf numFmtId="0" fontId="5" fillId="11" borderId="0" applyNumberFormat="0" applyBorder="0" applyAlignment="0" applyProtection="0"/>
    <xf numFmtId="0" fontId="5" fillId="0" borderId="0"/>
    <xf numFmtId="9" fontId="5" fillId="0" borderId="0" applyFont="0" applyFill="0" applyBorder="0" applyAlignment="0" applyProtection="0"/>
    <xf numFmtId="0" fontId="4" fillId="11"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2" fillId="0" borderId="0"/>
    <xf numFmtId="0" fontId="2" fillId="0" borderId="0"/>
    <xf numFmtId="0" fontId="1" fillId="0" borderId="0"/>
  </cellStyleXfs>
  <cellXfs count="499">
    <xf numFmtId="0" fontId="0" fillId="0" borderId="0" xfId="0"/>
    <xf numFmtId="0" fontId="0" fillId="6" borderId="2" xfId="0" applyFont="1" applyFill="1" applyBorder="1" applyAlignment="1">
      <alignment horizontal="center" vertical="center"/>
    </xf>
    <xf numFmtId="1" fontId="0" fillId="9" borderId="2" xfId="0" applyNumberFormat="1" applyFont="1" applyFill="1" applyBorder="1" applyAlignment="1">
      <alignment horizontal="center" vertical="center"/>
    </xf>
    <xf numFmtId="0" fontId="0" fillId="8" borderId="2" xfId="0" applyFont="1" applyFill="1" applyBorder="1" applyAlignment="1">
      <alignment horizontal="center" vertical="center"/>
    </xf>
    <xf numFmtId="1" fontId="0" fillId="7" borderId="2" xfId="0" applyNumberFormat="1" applyFont="1" applyFill="1" applyBorder="1" applyAlignment="1">
      <alignment horizontal="center" vertical="center"/>
    </xf>
    <xf numFmtId="0" fontId="0" fillId="4" borderId="2" xfId="0" applyFont="1" applyFill="1" applyBorder="1" applyAlignment="1">
      <alignment horizontal="center" vertical="center"/>
    </xf>
    <xf numFmtId="1" fontId="0" fillId="12" borderId="2" xfId="0" applyNumberFormat="1" applyFont="1" applyFill="1" applyBorder="1" applyAlignment="1">
      <alignment horizontal="center" vertical="center"/>
    </xf>
    <xf numFmtId="0" fontId="0" fillId="10" borderId="2" xfId="0" applyFont="1" applyFill="1" applyBorder="1" applyAlignment="1">
      <alignment horizontal="center" vertical="center"/>
    </xf>
    <xf numFmtId="0" fontId="12" fillId="5" borderId="1" xfId="581" applyFont="1" applyFill="1" applyBorder="1" applyAlignment="1">
      <alignment horizontal="center" vertical="center"/>
    </xf>
    <xf numFmtId="0" fontId="12" fillId="5" borderId="2" xfId="581" applyFont="1" applyFill="1" applyBorder="1" applyAlignment="1">
      <alignment horizontal="center" vertical="center"/>
    </xf>
    <xf numFmtId="1" fontId="0" fillId="0" borderId="2" xfId="0" applyNumberFormat="1" applyFont="1" applyFill="1" applyBorder="1" applyAlignment="1">
      <alignment horizontal="center" vertical="center"/>
    </xf>
    <xf numFmtId="0" fontId="10" fillId="13" borderId="2" xfId="0" applyFont="1" applyFill="1" applyBorder="1" applyAlignment="1">
      <alignment horizontal="center" vertical="center"/>
    </xf>
    <xf numFmtId="0" fontId="10" fillId="14" borderId="2" xfId="0" applyFont="1" applyFill="1" applyBorder="1" applyAlignment="1">
      <alignment horizontal="center" vertical="center"/>
    </xf>
    <xf numFmtId="0" fontId="10" fillId="15" borderId="2" xfId="0" applyFont="1" applyFill="1" applyBorder="1" applyAlignment="1">
      <alignment horizontal="center" vertical="center"/>
    </xf>
    <xf numFmtId="0" fontId="10" fillId="2" borderId="2" xfId="0" applyFont="1" applyFill="1" applyBorder="1" applyAlignment="1">
      <alignment horizontal="center" vertical="center"/>
    </xf>
    <xf numFmtId="1" fontId="0" fillId="0" borderId="10" xfId="0" applyNumberFormat="1" applyFont="1" applyFill="1" applyBorder="1" applyAlignment="1">
      <alignment horizontal="center" vertical="center"/>
    </xf>
    <xf numFmtId="1" fontId="0" fillId="0" borderId="11" xfId="0" applyNumberFormat="1" applyFont="1" applyFill="1" applyBorder="1" applyAlignment="1">
      <alignment horizontal="center" vertical="center"/>
    </xf>
    <xf numFmtId="1" fontId="0" fillId="0" borderId="12" xfId="0" applyNumberFormat="1" applyFont="1" applyFill="1" applyBorder="1" applyAlignment="1">
      <alignment horizontal="center" vertical="center"/>
    </xf>
    <xf numFmtId="1" fontId="0" fillId="0" borderId="13" xfId="0" applyNumberFormat="1" applyFont="1" applyFill="1" applyBorder="1" applyAlignment="1">
      <alignment horizontal="center" vertical="center"/>
    </xf>
    <xf numFmtId="1" fontId="0" fillId="0" borderId="14" xfId="0" applyNumberFormat="1" applyFont="1" applyFill="1" applyBorder="1" applyAlignment="1">
      <alignment horizontal="center" vertical="center"/>
    </xf>
    <xf numFmtId="14" fontId="0" fillId="9" borderId="2" xfId="0" applyNumberFormat="1" applyFont="1" applyFill="1" applyBorder="1" applyAlignment="1">
      <alignment horizontal="center" vertical="center"/>
    </xf>
    <xf numFmtId="14" fontId="0" fillId="7" borderId="2" xfId="0" applyNumberFormat="1" applyFont="1" applyFill="1" applyBorder="1" applyAlignment="1">
      <alignment horizontal="center" vertical="center"/>
    </xf>
    <xf numFmtId="14" fontId="0" fillId="12" borderId="2" xfId="0" applyNumberFormat="1" applyFont="1" applyFill="1" applyBorder="1" applyAlignment="1">
      <alignment horizontal="center" vertical="center"/>
    </xf>
    <xf numFmtId="0" fontId="0" fillId="0" borderId="2" xfId="0" applyFont="1" applyBorder="1" applyAlignment="1">
      <alignment horizontal="center" vertical="center"/>
    </xf>
    <xf numFmtId="0" fontId="10" fillId="0" borderId="15" xfId="0" applyFont="1" applyBorder="1" applyAlignment="1">
      <alignment horizontal="center" vertical="center"/>
    </xf>
    <xf numFmtId="14" fontId="0" fillId="19" borderId="2" xfId="0" applyNumberFormat="1" applyFont="1" applyFill="1" applyBorder="1" applyAlignment="1">
      <alignment horizontal="center" vertical="center"/>
    </xf>
    <xf numFmtId="1" fontId="0" fillId="19" borderId="2" xfId="0" applyNumberFormat="1" applyFont="1" applyFill="1" applyBorder="1" applyAlignment="1">
      <alignment horizontal="center" vertical="center"/>
    </xf>
    <xf numFmtId="0" fontId="10" fillId="0" borderId="2" xfId="0" applyFont="1" applyBorder="1" applyAlignment="1">
      <alignment horizontal="center" vertical="center"/>
    </xf>
    <xf numFmtId="0" fontId="0" fillId="0" borderId="0" xfId="0" applyFont="1" applyAlignment="1">
      <alignment horizontal="center" vertical="center"/>
    </xf>
    <xf numFmtId="0" fontId="16" fillId="5" borderId="2" xfId="581" applyFont="1" applyFill="1" applyBorder="1" applyAlignment="1">
      <alignment horizontal="center" vertical="center"/>
    </xf>
    <xf numFmtId="49" fontId="12" fillId="9" borderId="29" xfId="8120" applyNumberFormat="1" applyFont="1" applyFill="1" applyBorder="1" applyAlignment="1">
      <alignment horizontal="center" vertical="center"/>
    </xf>
    <xf numFmtId="0" fontId="9" fillId="9" borderId="29" xfId="0" applyFont="1" applyFill="1" applyBorder="1" applyAlignment="1">
      <alignment horizontal="center" vertical="center"/>
    </xf>
    <xf numFmtId="49" fontId="12" fillId="7" borderId="29" xfId="8120" applyNumberFormat="1" applyFont="1" applyFill="1" applyBorder="1" applyAlignment="1">
      <alignment horizontal="center" vertical="center"/>
    </xf>
    <xf numFmtId="0" fontId="9" fillId="7" borderId="29" xfId="0" applyFont="1" applyFill="1" applyBorder="1" applyAlignment="1">
      <alignment horizontal="center" vertical="center"/>
    </xf>
    <xf numFmtId="0" fontId="9" fillId="12" borderId="29" xfId="0" applyNumberFormat="1" applyFont="1" applyFill="1" applyBorder="1" applyAlignment="1">
      <alignment horizontal="center" vertical="center"/>
    </xf>
    <xf numFmtId="49" fontId="12" fillId="12" borderId="29" xfId="8120" applyNumberFormat="1" applyFont="1" applyFill="1" applyBorder="1" applyAlignment="1">
      <alignment horizontal="center" vertical="center"/>
    </xf>
    <xf numFmtId="49" fontId="12" fillId="19" borderId="29" xfId="8120" applyNumberFormat="1" applyFont="1" applyFill="1" applyBorder="1" applyAlignment="1">
      <alignment horizontal="center" vertical="center"/>
    </xf>
    <xf numFmtId="0" fontId="16" fillId="5" borderId="29" xfId="581" applyFont="1" applyFill="1" applyBorder="1" applyAlignment="1">
      <alignment horizontal="center" vertical="center"/>
    </xf>
    <xf numFmtId="0" fontId="16" fillId="5" borderId="10" xfId="581" applyFont="1" applyFill="1" applyBorder="1" applyAlignment="1">
      <alignment horizontal="center" vertical="center"/>
    </xf>
    <xf numFmtId="0" fontId="10" fillId="0" borderId="0" xfId="0" applyFont="1" applyAlignment="1">
      <alignment horizontal="center" vertical="center"/>
    </xf>
    <xf numFmtId="0" fontId="0" fillId="0" borderId="0" xfId="0" applyFont="1" applyFill="1" applyBorder="1"/>
    <xf numFmtId="0" fontId="0" fillId="0" borderId="0" xfId="0" applyBorder="1"/>
    <xf numFmtId="14" fontId="0" fillId="0" borderId="0" xfId="0" applyNumberFormat="1" applyBorder="1"/>
    <xf numFmtId="14" fontId="0" fillId="23" borderId="2" xfId="0" applyNumberFormat="1" applyFont="1" applyFill="1" applyBorder="1" applyAlignment="1">
      <alignment horizontal="center" vertical="center"/>
    </xf>
    <xf numFmtId="1" fontId="0" fillId="23" borderId="2" xfId="0" applyNumberFormat="1" applyFont="1" applyFill="1" applyBorder="1" applyAlignment="1">
      <alignment horizontal="center" vertical="center"/>
    </xf>
    <xf numFmtId="164" fontId="0" fillId="23" borderId="29" xfId="0" applyNumberFormat="1" applyFont="1" applyFill="1" applyBorder="1" applyAlignment="1">
      <alignment horizontal="center" vertical="center"/>
    </xf>
    <xf numFmtId="1" fontId="0" fillId="0" borderId="15" xfId="0" applyNumberFormat="1" applyFont="1" applyFill="1" applyBorder="1" applyAlignment="1">
      <alignment horizontal="center" vertical="center"/>
    </xf>
    <xf numFmtId="0" fontId="0" fillId="23" borderId="2" xfId="0" applyFont="1" applyFill="1" applyBorder="1" applyAlignment="1">
      <alignment horizontal="center" vertical="center"/>
    </xf>
    <xf numFmtId="14" fontId="0" fillId="24" borderId="2" xfId="0" applyNumberFormat="1" applyFont="1" applyFill="1" applyBorder="1" applyAlignment="1">
      <alignment horizontal="center" vertical="center"/>
    </xf>
    <xf numFmtId="1" fontId="0" fillId="24" borderId="2" xfId="0" applyNumberFormat="1" applyFont="1" applyFill="1" applyBorder="1" applyAlignment="1">
      <alignment horizontal="center" vertical="center"/>
    </xf>
    <xf numFmtId="0" fontId="0" fillId="24" borderId="2" xfId="0" applyFont="1" applyFill="1" applyBorder="1" applyAlignment="1">
      <alignment horizontal="center" vertical="center"/>
    </xf>
    <xf numFmtId="0" fontId="0" fillId="25" borderId="25" xfId="0" applyFont="1" applyFill="1" applyBorder="1" applyAlignment="1">
      <alignment horizontal="center" vertical="center"/>
    </xf>
    <xf numFmtId="0" fontId="0" fillId="25" borderId="25" xfId="0" applyFill="1" applyBorder="1" applyAlignment="1">
      <alignment horizontal="center" vertical="center"/>
    </xf>
    <xf numFmtId="0" fontId="0" fillId="25" borderId="1" xfId="0" applyFont="1" applyFill="1" applyBorder="1" applyAlignment="1">
      <alignment horizontal="center" vertical="center"/>
    </xf>
    <xf numFmtId="0" fontId="10" fillId="0" borderId="2" xfId="0" applyFont="1" applyFill="1" applyBorder="1" applyAlignment="1">
      <alignment horizontal="center" vertical="center"/>
    </xf>
    <xf numFmtId="0" fontId="13" fillId="0" borderId="0" xfId="0" applyFont="1" applyAlignment="1">
      <alignment horizontal="center" vertical="center"/>
    </xf>
    <xf numFmtId="0" fontId="0" fillId="9" borderId="29" xfId="0" applyFont="1" applyFill="1" applyBorder="1" applyAlignment="1">
      <alignment horizontal="center" vertical="center"/>
    </xf>
    <xf numFmtId="0" fontId="0" fillId="7" borderId="29" xfId="0" applyFont="1" applyFill="1" applyBorder="1" applyAlignment="1">
      <alignment horizontal="center" vertical="center"/>
    </xf>
    <xf numFmtId="0" fontId="9" fillId="7" borderId="29" xfId="0" applyNumberFormat="1" applyFont="1" applyFill="1" applyBorder="1" applyAlignment="1">
      <alignment horizontal="center" vertical="center"/>
    </xf>
    <xf numFmtId="0" fontId="0" fillId="12" borderId="29" xfId="0" applyFont="1" applyFill="1" applyBorder="1" applyAlignment="1">
      <alignment horizontal="center" vertical="center"/>
    </xf>
    <xf numFmtId="0" fontId="0" fillId="9" borderId="29" xfId="0" applyNumberFormat="1" applyFont="1" applyFill="1" applyBorder="1" applyAlignment="1">
      <alignment horizontal="center" vertical="center"/>
    </xf>
    <xf numFmtId="0" fontId="0" fillId="12" borderId="29" xfId="0" applyNumberFormat="1" applyFont="1" applyFill="1" applyBorder="1" applyAlignment="1">
      <alignment horizontal="center" vertical="center"/>
    </xf>
    <xf numFmtId="0" fontId="0" fillId="19" borderId="29" xfId="0" applyFont="1" applyFill="1" applyBorder="1" applyAlignment="1">
      <alignment horizontal="center" vertical="center"/>
    </xf>
    <xf numFmtId="0" fontId="0" fillId="19" borderId="29" xfId="0" applyNumberFormat="1" applyFont="1" applyFill="1" applyBorder="1" applyAlignment="1">
      <alignment horizontal="center" vertical="center"/>
    </xf>
    <xf numFmtId="0" fontId="0" fillId="7" borderId="29" xfId="0" applyNumberFormat="1" applyFont="1" applyFill="1" applyBorder="1" applyAlignment="1">
      <alignment horizontal="center" vertical="center"/>
    </xf>
    <xf numFmtId="0" fontId="12" fillId="12" borderId="29" xfId="8120" applyFont="1" applyFill="1" applyBorder="1" applyAlignment="1">
      <alignment horizontal="center" vertical="center"/>
    </xf>
    <xf numFmtId="0" fontId="12" fillId="9" borderId="29" xfId="8120" applyFont="1" applyFill="1" applyBorder="1" applyAlignment="1">
      <alignment horizontal="center" vertical="center"/>
    </xf>
    <xf numFmtId="0" fontId="12" fillId="7" borderId="29" xfId="8120" applyFont="1" applyFill="1" applyBorder="1" applyAlignment="1">
      <alignment horizontal="center" vertical="center"/>
    </xf>
    <xf numFmtId="164" fontId="0" fillId="24" borderId="29" xfId="0" applyNumberFormat="1" applyFont="1" applyFill="1" applyBorder="1" applyAlignment="1">
      <alignment horizontal="center" vertical="center"/>
    </xf>
    <xf numFmtId="0" fontId="0" fillId="23" borderId="29" xfId="0" applyFont="1" applyFill="1" applyBorder="1" applyAlignment="1">
      <alignment horizontal="center" vertical="center"/>
    </xf>
    <xf numFmtId="0" fontId="0" fillId="24" borderId="29" xfId="0" applyFont="1" applyFill="1" applyBorder="1" applyAlignment="1">
      <alignment horizontal="center" vertical="center"/>
    </xf>
    <xf numFmtId="0" fontId="13" fillId="3" borderId="10"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11" xfId="0" applyFont="1" applyFill="1" applyBorder="1" applyAlignment="1">
      <alignment horizontal="center" vertical="center"/>
    </xf>
    <xf numFmtId="0" fontId="10" fillId="12" borderId="2" xfId="0" applyFont="1" applyFill="1" applyBorder="1" applyAlignment="1">
      <alignment horizontal="center" vertical="center"/>
    </xf>
    <xf numFmtId="0" fontId="0" fillId="21" borderId="2" xfId="0" applyFont="1" applyFill="1" applyBorder="1" applyAlignment="1">
      <alignment horizontal="center" vertical="center"/>
    </xf>
    <xf numFmtId="0" fontId="10" fillId="0" borderId="15" xfId="0" applyFont="1" applyFill="1" applyBorder="1" applyAlignment="1">
      <alignment horizontal="center" vertical="center"/>
    </xf>
    <xf numFmtId="0" fontId="15" fillId="28" borderId="33" xfId="0" applyFont="1" applyFill="1" applyBorder="1" applyAlignment="1">
      <alignment horizontal="center" vertical="center"/>
    </xf>
    <xf numFmtId="2" fontId="0" fillId="0" borderId="23" xfId="0" applyNumberFormat="1" applyBorder="1" applyAlignment="1">
      <alignment horizontal="center" vertical="center"/>
    </xf>
    <xf numFmtId="2" fontId="0" fillId="0" borderId="17" xfId="0" applyNumberFormat="1" applyBorder="1" applyAlignment="1">
      <alignment horizontal="center" vertical="center"/>
    </xf>
    <xf numFmtId="2" fontId="0" fillId="0" borderId="24" xfId="0" applyNumberFormat="1" applyBorder="1" applyAlignment="1">
      <alignment horizontal="center" vertical="center"/>
    </xf>
    <xf numFmtId="2" fontId="0" fillId="0" borderId="20" xfId="0" applyNumberFormat="1" applyBorder="1" applyAlignment="1">
      <alignment horizontal="center" vertical="center"/>
    </xf>
    <xf numFmtId="2" fontId="0" fillId="0" borderId="5" xfId="0" applyNumberFormat="1" applyBorder="1" applyAlignment="1">
      <alignment horizontal="center" vertical="center"/>
    </xf>
    <xf numFmtId="2" fontId="0" fillId="0" borderId="4" xfId="0" applyNumberFormat="1" applyBorder="1" applyAlignment="1">
      <alignment horizontal="center" vertical="center"/>
    </xf>
    <xf numFmtId="0" fontId="0" fillId="25" borderId="16" xfId="0" quotePrefix="1" applyFill="1" applyBorder="1" applyAlignment="1">
      <alignment horizontal="center" vertical="center"/>
    </xf>
    <xf numFmtId="0" fontId="0" fillId="25" borderId="25" xfId="0" quotePrefix="1" applyFill="1" applyBorder="1" applyAlignment="1">
      <alignment horizontal="center" vertical="center"/>
    </xf>
    <xf numFmtId="2" fontId="0" fillId="0" borderId="17" xfId="0" applyNumberFormat="1" applyFont="1" applyBorder="1" applyAlignment="1">
      <alignment horizontal="center" vertical="center"/>
    </xf>
    <xf numFmtId="2" fontId="0" fillId="0" borderId="4" xfId="0" applyNumberFormat="1" applyFont="1" applyBorder="1" applyAlignment="1">
      <alignment horizontal="center" vertical="center"/>
    </xf>
    <xf numFmtId="2" fontId="0" fillId="0" borderId="30" xfId="0" applyNumberFormat="1" applyFont="1" applyBorder="1" applyAlignment="1">
      <alignment horizontal="center" vertical="center"/>
    </xf>
    <xf numFmtId="2" fontId="0" fillId="0" borderId="31" xfId="0" applyNumberFormat="1" applyFont="1" applyBorder="1" applyAlignment="1">
      <alignment horizontal="center" vertical="center"/>
    </xf>
    <xf numFmtId="0" fontId="0" fillId="25" borderId="16" xfId="0" applyFont="1" applyFill="1" applyBorder="1" applyAlignment="1">
      <alignment horizontal="center" vertical="center"/>
    </xf>
    <xf numFmtId="0" fontId="0" fillId="25" borderId="1" xfId="0" quotePrefix="1" applyFill="1" applyBorder="1" applyAlignment="1">
      <alignment horizontal="center" vertical="center"/>
    </xf>
    <xf numFmtId="1" fontId="27" fillId="0" borderId="13" xfId="0" applyNumberFormat="1" applyFont="1" applyFill="1" applyBorder="1" applyAlignment="1">
      <alignment horizontal="center" vertical="center"/>
    </xf>
    <xf numFmtId="1" fontId="27" fillId="0" borderId="14" xfId="0" applyNumberFormat="1" applyFont="1" applyFill="1" applyBorder="1" applyAlignment="1">
      <alignment horizontal="center" vertical="center"/>
    </xf>
    <xf numFmtId="0" fontId="16" fillId="5" borderId="40" xfId="581" applyFont="1" applyFill="1" applyBorder="1" applyAlignment="1">
      <alignment horizontal="center" vertical="center"/>
    </xf>
    <xf numFmtId="0" fontId="3" fillId="0" borderId="0" xfId="8197"/>
    <xf numFmtId="0" fontId="3" fillId="0" borderId="0" xfId="8197" applyAlignment="1">
      <alignment wrapText="1"/>
    </xf>
    <xf numFmtId="0" fontId="3" fillId="0" borderId="0" xfId="8197" applyAlignment="1">
      <alignment horizontal="center" vertical="center" wrapText="1"/>
    </xf>
    <xf numFmtId="0" fontId="0" fillId="9" borderId="10" xfId="0" applyFont="1" applyFill="1" applyBorder="1" applyAlignment="1">
      <alignment horizontal="center" vertical="center"/>
    </xf>
    <xf numFmtId="0" fontId="0" fillId="7" borderId="10" xfId="0" applyFont="1" applyFill="1" applyBorder="1" applyAlignment="1">
      <alignment horizontal="center" vertical="center"/>
    </xf>
    <xf numFmtId="0" fontId="9" fillId="7" borderId="10" xfId="0" applyNumberFormat="1" applyFont="1" applyFill="1" applyBorder="1" applyAlignment="1">
      <alignment horizontal="center" vertical="center"/>
    </xf>
    <xf numFmtId="0" fontId="0" fillId="12" borderId="10" xfId="0" applyFont="1" applyFill="1" applyBorder="1" applyAlignment="1">
      <alignment horizontal="center" vertical="center"/>
    </xf>
    <xf numFmtId="0" fontId="0" fillId="9" borderId="10" xfId="0" applyNumberFormat="1" applyFont="1" applyFill="1" applyBorder="1" applyAlignment="1">
      <alignment horizontal="center" vertical="center"/>
    </xf>
    <xf numFmtId="0" fontId="9" fillId="9" borderId="10" xfId="0" applyFont="1" applyFill="1" applyBorder="1" applyAlignment="1">
      <alignment horizontal="center" vertical="center"/>
    </xf>
    <xf numFmtId="0" fontId="0" fillId="12" borderId="10" xfId="0" applyNumberFormat="1" applyFont="1" applyFill="1" applyBorder="1" applyAlignment="1">
      <alignment horizontal="center" vertical="center"/>
    </xf>
    <xf numFmtId="0" fontId="9" fillId="12" borderId="10" xfId="0" applyNumberFormat="1" applyFont="1" applyFill="1" applyBorder="1" applyAlignment="1">
      <alignment horizontal="center" vertical="center"/>
    </xf>
    <xf numFmtId="0" fontId="0" fillId="19" borderId="10" xfId="0" applyFont="1" applyFill="1" applyBorder="1" applyAlignment="1">
      <alignment horizontal="center" vertical="center"/>
    </xf>
    <xf numFmtId="0" fontId="0" fillId="19" borderId="10" xfId="0" applyNumberFormat="1" applyFont="1" applyFill="1" applyBorder="1" applyAlignment="1">
      <alignment horizontal="center" vertical="center"/>
    </xf>
    <xf numFmtId="0" fontId="9" fillId="7" borderId="10" xfId="0" applyFont="1" applyFill="1" applyBorder="1" applyAlignment="1">
      <alignment horizontal="center" vertical="center"/>
    </xf>
    <xf numFmtId="0" fontId="0" fillId="7" borderId="10" xfId="0" applyNumberFormat="1" applyFont="1" applyFill="1" applyBorder="1" applyAlignment="1">
      <alignment horizontal="center" vertical="center"/>
    </xf>
    <xf numFmtId="49" fontId="12" fillId="19" borderId="10" xfId="8120" applyNumberFormat="1" applyFont="1" applyFill="1" applyBorder="1" applyAlignment="1">
      <alignment horizontal="center" vertical="center"/>
    </xf>
    <xf numFmtId="49" fontId="12" fillId="9" borderId="10" xfId="8120" applyNumberFormat="1" applyFont="1" applyFill="1" applyBorder="1" applyAlignment="1">
      <alignment horizontal="center" vertical="center"/>
    </xf>
    <xf numFmtId="49" fontId="12" fillId="12" borderId="10" xfId="8120" applyNumberFormat="1" applyFont="1" applyFill="1" applyBorder="1" applyAlignment="1">
      <alignment horizontal="center" vertical="center"/>
    </xf>
    <xf numFmtId="49" fontId="12" fillId="7" borderId="10" xfId="8120" applyNumberFormat="1" applyFont="1" applyFill="1" applyBorder="1" applyAlignment="1">
      <alignment horizontal="center" vertical="center"/>
    </xf>
    <xf numFmtId="0" fontId="12" fillId="12" borderId="10" xfId="8120" applyFont="1" applyFill="1" applyBorder="1" applyAlignment="1">
      <alignment horizontal="center" vertical="center"/>
    </xf>
    <xf numFmtId="0" fontId="12" fillId="9" borderId="10" xfId="8120" applyFont="1" applyFill="1" applyBorder="1" applyAlignment="1">
      <alignment horizontal="center" vertical="center"/>
    </xf>
    <xf numFmtId="0" fontId="12" fillId="7" borderId="10" xfId="8120" applyFont="1" applyFill="1" applyBorder="1" applyAlignment="1">
      <alignment horizontal="center" vertical="center"/>
    </xf>
    <xf numFmtId="2" fontId="26" fillId="24" borderId="10" xfId="8120" applyNumberFormat="1" applyFont="1" applyFill="1" applyBorder="1" applyAlignment="1">
      <alignment horizontal="center" vertical="center"/>
    </xf>
    <xf numFmtId="164" fontId="0" fillId="24" borderId="10" xfId="0" applyNumberFormat="1" applyFont="1" applyFill="1" applyBorder="1" applyAlignment="1">
      <alignment horizontal="center" vertical="center"/>
    </xf>
    <xf numFmtId="164" fontId="0" fillId="23" borderId="10" xfId="0" applyNumberFormat="1" applyFont="1" applyFill="1" applyBorder="1" applyAlignment="1">
      <alignment horizontal="center" vertical="center"/>
    </xf>
    <xf numFmtId="0" fontId="0" fillId="23" borderId="10" xfId="0" applyFont="1" applyFill="1" applyBorder="1" applyAlignment="1">
      <alignment horizontal="center" vertical="center"/>
    </xf>
    <xf numFmtId="0" fontId="0" fillId="24" borderId="10" xfId="0" applyFont="1" applyFill="1" applyBorder="1" applyAlignment="1">
      <alignment horizontal="center" vertical="center"/>
    </xf>
    <xf numFmtId="0" fontId="10" fillId="0" borderId="13" xfId="0" applyFont="1" applyFill="1" applyBorder="1" applyAlignment="1">
      <alignment horizontal="center" vertical="center"/>
    </xf>
    <xf numFmtId="0" fontId="0" fillId="20" borderId="43" xfId="0" applyFont="1" applyFill="1" applyBorder="1" applyAlignment="1">
      <alignment horizontal="center" vertical="center"/>
    </xf>
    <xf numFmtId="1" fontId="27" fillId="0" borderId="2" xfId="0" applyNumberFormat="1" applyFont="1" applyFill="1" applyBorder="1" applyAlignment="1">
      <alignment horizontal="center" vertical="center"/>
    </xf>
    <xf numFmtId="1" fontId="27" fillId="0" borderId="11" xfId="0" applyNumberFormat="1" applyFont="1" applyFill="1" applyBorder="1" applyAlignment="1">
      <alignment horizontal="center" vertical="center"/>
    </xf>
    <xf numFmtId="0" fontId="0" fillId="20" borderId="41" xfId="0" applyFont="1" applyFill="1" applyBorder="1" applyAlignment="1">
      <alignment horizontal="center" vertical="center"/>
    </xf>
    <xf numFmtId="1" fontId="27" fillId="0" borderId="15" xfId="0" applyNumberFormat="1" applyFont="1" applyFill="1" applyBorder="1" applyAlignment="1">
      <alignment horizontal="center" vertical="center"/>
    </xf>
    <xf numFmtId="1" fontId="27" fillId="0" borderId="10" xfId="0" applyNumberFormat="1" applyFont="1" applyFill="1" applyBorder="1" applyAlignment="1">
      <alignment horizontal="center" vertical="center"/>
    </xf>
    <xf numFmtId="0" fontId="17" fillId="24" borderId="29" xfId="8120" applyFont="1" applyFill="1" applyBorder="1" applyAlignment="1">
      <alignment horizontal="center" vertical="center"/>
    </xf>
    <xf numFmtId="0" fontId="2" fillId="3" borderId="1" xfId="8200" applyFill="1" applyBorder="1" applyAlignment="1">
      <alignment horizontal="center" vertical="center" wrapText="1"/>
    </xf>
    <xf numFmtId="0" fontId="2" fillId="30" borderId="1" xfId="8200" applyFill="1" applyBorder="1" applyAlignment="1">
      <alignment horizontal="center" vertical="center" wrapText="1"/>
    </xf>
    <xf numFmtId="0" fontId="0" fillId="4" borderId="13" xfId="0" applyFont="1" applyFill="1" applyBorder="1" applyAlignment="1">
      <alignment horizontal="center" vertical="center"/>
    </xf>
    <xf numFmtId="0" fontId="0" fillId="6" borderId="13" xfId="0" applyFont="1" applyFill="1" applyBorder="1" applyAlignment="1">
      <alignment horizontal="center" vertical="center"/>
    </xf>
    <xf numFmtId="0" fontId="15" fillId="29" borderId="2" xfId="581" applyFont="1" applyFill="1" applyBorder="1" applyAlignment="1">
      <alignment horizontal="center" vertical="center"/>
    </xf>
    <xf numFmtId="0" fontId="15" fillId="29" borderId="11" xfId="581" applyFont="1" applyFill="1" applyBorder="1" applyAlignment="1">
      <alignment horizontal="center" vertical="center"/>
    </xf>
    <xf numFmtId="14" fontId="0" fillId="24" borderId="13" xfId="0" applyNumberFormat="1" applyFont="1" applyFill="1" applyBorder="1" applyAlignment="1">
      <alignment horizontal="center" vertical="center"/>
    </xf>
    <xf numFmtId="0" fontId="20" fillId="5" borderId="44" xfId="581" applyFont="1" applyFill="1" applyBorder="1" applyAlignment="1">
      <alignment horizontal="center" vertical="center"/>
    </xf>
    <xf numFmtId="0" fontId="0" fillId="24" borderId="13" xfId="0" applyFont="1" applyFill="1" applyBorder="1" applyAlignment="1">
      <alignment horizontal="center" vertical="center"/>
    </xf>
    <xf numFmtId="0" fontId="15" fillId="29" borderId="2" xfId="0" applyFont="1" applyFill="1" applyBorder="1" applyAlignment="1">
      <alignment horizontal="center" vertical="center"/>
    </xf>
    <xf numFmtId="0" fontId="15" fillId="29" borderId="11" xfId="0" applyFont="1" applyFill="1" applyBorder="1" applyAlignment="1">
      <alignment horizontal="center" vertical="center"/>
    </xf>
    <xf numFmtId="0" fontId="0" fillId="0" borderId="2" xfId="0" applyFont="1" applyFill="1" applyBorder="1" applyAlignment="1">
      <alignment horizontal="center" vertical="center"/>
    </xf>
    <xf numFmtId="1" fontId="0" fillId="31" borderId="2" xfId="0" applyNumberFormat="1" applyFont="1" applyFill="1" applyBorder="1" applyAlignment="1">
      <alignment horizontal="center" vertical="center"/>
    </xf>
    <xf numFmtId="14" fontId="0" fillId="31" borderId="2" xfId="0" applyNumberFormat="1" applyFont="1" applyFill="1" applyBorder="1" applyAlignment="1">
      <alignment horizontal="center" vertical="center"/>
    </xf>
    <xf numFmtId="0" fontId="6" fillId="3" borderId="1" xfId="8197" applyFont="1" applyFill="1" applyBorder="1" applyAlignment="1">
      <alignment horizontal="center" vertical="center" wrapText="1"/>
    </xf>
    <xf numFmtId="0" fontId="6" fillId="30" borderId="1" xfId="8198" applyFont="1" applyFill="1" applyBorder="1" applyAlignment="1">
      <alignment horizontal="center" vertical="center" wrapText="1"/>
    </xf>
    <xf numFmtId="0" fontId="6" fillId="29" borderId="24" xfId="8197" applyFont="1" applyFill="1" applyBorder="1" applyAlignment="1">
      <alignment horizontal="center" vertical="center"/>
    </xf>
    <xf numFmtId="0" fontId="6" fillId="29" borderId="0" xfId="8197" applyFont="1" applyFill="1" applyBorder="1" applyAlignment="1">
      <alignment horizontal="center" vertical="center"/>
    </xf>
    <xf numFmtId="14" fontId="6" fillId="29" borderId="0" xfId="8197" applyNumberFormat="1" applyFont="1" applyFill="1" applyBorder="1" applyAlignment="1">
      <alignment horizontal="center" vertical="center"/>
    </xf>
    <xf numFmtId="0" fontId="6" fillId="29" borderId="0" xfId="8197" applyFont="1" applyFill="1" applyBorder="1" applyAlignment="1">
      <alignment horizontal="center" vertical="center" wrapText="1"/>
    </xf>
    <xf numFmtId="2" fontId="6" fillId="29" borderId="0" xfId="8197" applyNumberFormat="1" applyFont="1" applyFill="1" applyBorder="1" applyAlignment="1">
      <alignment horizontal="center" vertical="center"/>
    </xf>
    <xf numFmtId="0" fontId="6" fillId="29" borderId="20" xfId="8197" applyFont="1" applyFill="1" applyBorder="1" applyAlignment="1">
      <alignment horizontal="center" vertical="center" wrapText="1"/>
    </xf>
    <xf numFmtId="0" fontId="6" fillId="0" borderId="24" xfId="8197" applyFont="1" applyBorder="1" applyAlignment="1">
      <alignment horizontal="center" vertical="center"/>
    </xf>
    <xf numFmtId="0" fontId="6" fillId="0" borderId="0" xfId="8197" applyFont="1" applyBorder="1" applyAlignment="1">
      <alignment horizontal="center" vertical="center"/>
    </xf>
    <xf numFmtId="14" fontId="6" fillId="0" borderId="0" xfId="8197" applyNumberFormat="1" applyFont="1" applyBorder="1" applyAlignment="1">
      <alignment horizontal="center" vertical="center"/>
    </xf>
    <xf numFmtId="0" fontId="6" fillId="0" borderId="0" xfId="8197" applyFont="1" applyBorder="1" applyAlignment="1">
      <alignment horizontal="center" vertical="center" wrapText="1"/>
    </xf>
    <xf numFmtId="2" fontId="6" fillId="0" borderId="0" xfId="8197" applyNumberFormat="1" applyFont="1" applyBorder="1" applyAlignment="1">
      <alignment horizontal="center" vertical="center"/>
    </xf>
    <xf numFmtId="0" fontId="6" fillId="0" borderId="20" xfId="8197" applyFont="1" applyBorder="1" applyAlignment="1">
      <alignment horizontal="center" vertical="center" wrapText="1"/>
    </xf>
    <xf numFmtId="0" fontId="6" fillId="0" borderId="0" xfId="8197" applyFont="1" applyFill="1" applyBorder="1" applyAlignment="1">
      <alignment horizontal="center" vertical="center"/>
    </xf>
    <xf numFmtId="0" fontId="6" fillId="0" borderId="0" xfId="8197" applyFont="1" applyFill="1" applyBorder="1" applyAlignment="1">
      <alignment horizontal="center" vertical="center" wrapText="1"/>
    </xf>
    <xf numFmtId="0" fontId="6" fillId="2" borderId="24" xfId="8197" applyFont="1" applyFill="1" applyBorder="1" applyAlignment="1">
      <alignment horizontal="center" vertical="center"/>
    </xf>
    <xf numFmtId="0" fontId="6" fillId="2" borderId="0" xfId="8197" applyFont="1" applyFill="1" applyBorder="1" applyAlignment="1">
      <alignment horizontal="center" vertical="center"/>
    </xf>
    <xf numFmtId="14" fontId="6" fillId="2" borderId="0" xfId="8197" applyNumberFormat="1" applyFont="1" applyFill="1" applyBorder="1" applyAlignment="1">
      <alignment horizontal="center" vertical="center"/>
    </xf>
    <xf numFmtId="0" fontId="6" fillId="2" borderId="0" xfId="8197" applyFont="1" applyFill="1" applyBorder="1" applyAlignment="1">
      <alignment horizontal="center" vertical="center" wrapText="1"/>
    </xf>
    <xf numFmtId="2" fontId="6" fillId="2" borderId="0" xfId="8197" applyNumberFormat="1" applyFont="1" applyFill="1" applyBorder="1" applyAlignment="1">
      <alignment horizontal="center" vertical="center"/>
    </xf>
    <xf numFmtId="0" fontId="9" fillId="2" borderId="20" xfId="8197" applyFont="1" applyFill="1" applyBorder="1" applyAlignment="1">
      <alignment horizontal="center" vertical="center" wrapText="1"/>
    </xf>
    <xf numFmtId="0" fontId="6" fillId="29" borderId="24" xfId="8199" applyFont="1" applyFill="1" applyBorder="1" applyAlignment="1">
      <alignment horizontal="center" vertical="center"/>
    </xf>
    <xf numFmtId="0" fontId="6" fillId="29" borderId="0" xfId="8199" applyFont="1" applyFill="1" applyBorder="1" applyAlignment="1">
      <alignment horizontal="center" vertical="center"/>
    </xf>
    <xf numFmtId="14" fontId="6" fillId="29" borderId="0" xfId="8199" applyNumberFormat="1" applyFont="1" applyFill="1" applyBorder="1" applyAlignment="1">
      <alignment horizontal="center" vertical="center"/>
    </xf>
    <xf numFmtId="0" fontId="6" fillId="29" borderId="0" xfId="8199" applyFont="1" applyFill="1" applyBorder="1" applyAlignment="1">
      <alignment horizontal="center" vertical="center" wrapText="1"/>
    </xf>
    <xf numFmtId="2" fontId="6" fillId="29" borderId="0" xfId="8199" applyNumberFormat="1" applyFont="1" applyFill="1" applyBorder="1" applyAlignment="1">
      <alignment horizontal="center" vertical="center"/>
    </xf>
    <xf numFmtId="0" fontId="31" fillId="29" borderId="20" xfId="8199" applyFont="1" applyFill="1" applyBorder="1" applyAlignment="1">
      <alignment horizontal="center" vertical="center" wrapText="1"/>
    </xf>
    <xf numFmtId="0" fontId="6" fillId="0" borderId="24" xfId="8199" applyFont="1" applyBorder="1" applyAlignment="1">
      <alignment horizontal="center" vertical="center"/>
    </xf>
    <xf numFmtId="0" fontId="6" fillId="0" borderId="0" xfId="8199" applyFont="1" applyBorder="1" applyAlignment="1">
      <alignment horizontal="center" vertical="center"/>
    </xf>
    <xf numFmtId="14" fontId="6" fillId="0" borderId="0" xfId="8199" applyNumberFormat="1" applyFont="1" applyBorder="1" applyAlignment="1">
      <alignment horizontal="center" vertical="center"/>
    </xf>
    <xf numFmtId="0" fontId="6" fillId="0" borderId="0" xfId="8199" applyFont="1" applyBorder="1" applyAlignment="1">
      <alignment horizontal="center" vertical="center" wrapText="1"/>
    </xf>
    <xf numFmtId="2" fontId="6" fillId="0" borderId="0" xfId="8199" applyNumberFormat="1" applyFont="1" applyBorder="1" applyAlignment="1">
      <alignment horizontal="center" vertical="center"/>
    </xf>
    <xf numFmtId="0" fontId="31" fillId="0" borderId="20" xfId="8199" applyFont="1" applyBorder="1" applyAlignment="1">
      <alignment horizontal="center" vertical="center" wrapText="1"/>
    </xf>
    <xf numFmtId="0" fontId="6" fillId="2" borderId="24" xfId="8199" applyFont="1" applyFill="1" applyBorder="1" applyAlignment="1">
      <alignment horizontal="center" vertical="center"/>
    </xf>
    <xf numFmtId="0" fontId="6" fillId="2" borderId="0" xfId="8199" applyFont="1" applyFill="1" applyBorder="1" applyAlignment="1">
      <alignment horizontal="center" vertical="center"/>
    </xf>
    <xf numFmtId="14" fontId="6" fillId="2" borderId="0" xfId="8199" applyNumberFormat="1" applyFont="1" applyFill="1" applyBorder="1" applyAlignment="1">
      <alignment horizontal="center" vertical="center"/>
    </xf>
    <xf numFmtId="0" fontId="6" fillId="2" borderId="0" xfId="8199" applyFont="1" applyFill="1" applyBorder="1" applyAlignment="1">
      <alignment horizontal="center" vertical="center" wrapText="1"/>
    </xf>
    <xf numFmtId="2" fontId="6" fillId="2" borderId="0" xfId="8199" applyNumberFormat="1" applyFont="1" applyFill="1" applyBorder="1" applyAlignment="1">
      <alignment horizontal="center" vertical="center"/>
    </xf>
    <xf numFmtId="0" fontId="31" fillId="2" borderId="20" xfId="8199" applyFont="1" applyFill="1" applyBorder="1" applyAlignment="1">
      <alignment horizontal="center" vertical="center" wrapText="1"/>
    </xf>
    <xf numFmtId="0" fontId="28" fillId="0" borderId="3" xfId="8201" applyFont="1" applyBorder="1" applyAlignment="1">
      <alignment horizontal="left" vertical="center"/>
    </xf>
    <xf numFmtId="0" fontId="28" fillId="0" borderId="40" xfId="8201" applyFont="1" applyBorder="1" applyAlignment="1">
      <alignment horizontal="left" vertical="center"/>
    </xf>
    <xf numFmtId="0" fontId="28" fillId="0" borderId="15" xfId="8201" applyFont="1" applyBorder="1" applyAlignment="1">
      <alignment horizontal="left" vertical="center"/>
    </xf>
    <xf numFmtId="0" fontId="6" fillId="29" borderId="5" xfId="8197" applyFont="1" applyFill="1" applyBorder="1" applyAlignment="1">
      <alignment horizontal="center" vertical="center"/>
    </xf>
    <xf numFmtId="0" fontId="6" fillId="29" borderId="31" xfId="8197" applyFont="1" applyFill="1" applyBorder="1" applyAlignment="1">
      <alignment horizontal="center" vertical="center"/>
    </xf>
    <xf numFmtId="14" fontId="6" fillId="29" borderId="31" xfId="8197" applyNumberFormat="1" applyFont="1" applyFill="1" applyBorder="1" applyAlignment="1">
      <alignment horizontal="center" vertical="center"/>
    </xf>
    <xf numFmtId="0" fontId="6" fillId="29" borderId="31" xfId="8197" applyFont="1" applyFill="1" applyBorder="1" applyAlignment="1">
      <alignment horizontal="center" vertical="center" wrapText="1"/>
    </xf>
    <xf numFmtId="2" fontId="6" fillId="29" borderId="31" xfId="8197" applyNumberFormat="1" applyFont="1" applyFill="1" applyBorder="1" applyAlignment="1">
      <alignment horizontal="center" vertical="center"/>
    </xf>
    <xf numFmtId="0" fontId="6" fillId="29" borderId="4" xfId="8197" applyFont="1" applyFill="1" applyBorder="1" applyAlignment="1">
      <alignment horizontal="center" vertical="center" wrapText="1"/>
    </xf>
    <xf numFmtId="0" fontId="6" fillId="29" borderId="5" xfId="8199" applyFont="1" applyFill="1" applyBorder="1" applyAlignment="1">
      <alignment horizontal="center" vertical="center"/>
    </xf>
    <xf numFmtId="0" fontId="6" fillId="29" borderId="31" xfId="8199" applyFont="1" applyFill="1" applyBorder="1" applyAlignment="1">
      <alignment horizontal="center" vertical="center"/>
    </xf>
    <xf numFmtId="14" fontId="6" fillId="29" borderId="31" xfId="8199" applyNumberFormat="1" applyFont="1" applyFill="1" applyBorder="1" applyAlignment="1">
      <alignment horizontal="center" vertical="center"/>
    </xf>
    <xf numFmtId="0" fontId="6" fillId="29" borderId="31" xfId="8199" applyFont="1" applyFill="1" applyBorder="1" applyAlignment="1">
      <alignment horizontal="center" vertical="center" wrapText="1"/>
    </xf>
    <xf numFmtId="2" fontId="6" fillId="29" borderId="31" xfId="8199" applyNumberFormat="1" applyFont="1" applyFill="1" applyBorder="1" applyAlignment="1">
      <alignment horizontal="center" vertical="center"/>
    </xf>
    <xf numFmtId="0" fontId="31" fillId="29" borderId="4" xfId="8199" applyFont="1" applyFill="1" applyBorder="1" applyAlignment="1">
      <alignment horizontal="center" vertical="center" wrapText="1"/>
    </xf>
    <xf numFmtId="49" fontId="12" fillId="31" borderId="10" xfId="8120" applyNumberFormat="1" applyFont="1" applyFill="1" applyBorder="1" applyAlignment="1">
      <alignment horizontal="center" vertical="center"/>
    </xf>
    <xf numFmtId="0" fontId="0" fillId="31" borderId="10" xfId="0" applyFont="1" applyFill="1" applyBorder="1" applyAlignment="1">
      <alignment horizontal="center" vertical="center"/>
    </xf>
    <xf numFmtId="0" fontId="0" fillId="31" borderId="10" xfId="0" applyNumberFormat="1" applyFont="1" applyFill="1" applyBorder="1" applyAlignment="1">
      <alignment horizontal="center" vertical="center"/>
    </xf>
    <xf numFmtId="0" fontId="20" fillId="0" borderId="21" xfId="0" applyFont="1" applyFill="1" applyBorder="1" applyAlignment="1">
      <alignment vertical="center"/>
    </xf>
    <xf numFmtId="0" fontId="20" fillId="0" borderId="0" xfId="0" applyFont="1" applyFill="1" applyBorder="1" applyAlignment="1">
      <alignment vertical="center"/>
    </xf>
    <xf numFmtId="0" fontId="0" fillId="3" borderId="3" xfId="0" applyFont="1" applyFill="1" applyBorder="1" applyAlignment="1">
      <alignment horizontal="center" vertical="center" wrapText="1"/>
    </xf>
    <xf numFmtId="0" fontId="0" fillId="33" borderId="40" xfId="0" applyFont="1" applyFill="1" applyBorder="1" applyAlignment="1">
      <alignment horizontal="center" vertical="center" wrapText="1"/>
    </xf>
    <xf numFmtId="0" fontId="0" fillId="0" borderId="23" xfId="0" applyFont="1" applyFill="1" applyBorder="1" applyAlignment="1">
      <alignment horizontal="right" vertical="center" wrapText="1"/>
    </xf>
    <xf numFmtId="0" fontId="30" fillId="23" borderId="40" xfId="581" quotePrefix="1" applyFont="1" applyFill="1" applyBorder="1" applyAlignment="1">
      <alignment horizontal="center" vertical="center"/>
    </xf>
    <xf numFmtId="0" fontId="0" fillId="32" borderId="40" xfId="0" quotePrefix="1" applyFill="1" applyBorder="1" applyAlignment="1">
      <alignment horizontal="center" vertical="center"/>
    </xf>
    <xf numFmtId="0" fontId="0" fillId="9" borderId="40" xfId="0" applyFill="1" applyBorder="1" applyAlignment="1">
      <alignment horizontal="center" vertical="center"/>
    </xf>
    <xf numFmtId="0" fontId="0" fillId="7" borderId="40" xfId="0" quotePrefix="1" applyFill="1" applyBorder="1" applyAlignment="1">
      <alignment horizontal="center" vertical="center"/>
    </xf>
    <xf numFmtId="0" fontId="20" fillId="12" borderId="40" xfId="0" quotePrefix="1" applyFont="1" applyFill="1" applyBorder="1" applyAlignment="1">
      <alignment horizontal="center" vertical="center"/>
    </xf>
    <xf numFmtId="0" fontId="20" fillId="22" borderId="40" xfId="0" quotePrefix="1" applyFont="1" applyFill="1" applyBorder="1" applyAlignment="1">
      <alignment horizontal="center" vertical="center"/>
    </xf>
    <xf numFmtId="0" fontId="20" fillId="31" borderId="15" xfId="0" quotePrefix="1" applyFont="1" applyFill="1" applyBorder="1" applyAlignment="1">
      <alignment horizontal="center" vertical="center"/>
    </xf>
    <xf numFmtId="0" fontId="35" fillId="0" borderId="42" xfId="581" applyFont="1" applyFill="1" applyBorder="1" applyAlignment="1">
      <alignment horizontal="center" vertical="center"/>
    </xf>
    <xf numFmtId="0" fontId="0" fillId="2" borderId="39" xfId="0" applyFont="1" applyFill="1" applyBorder="1" applyAlignment="1">
      <alignment horizontal="center" vertical="center" wrapText="1"/>
    </xf>
    <xf numFmtId="0" fontId="30" fillId="0" borderId="32" xfId="581" applyFont="1" applyBorder="1" applyAlignment="1">
      <alignment horizontal="right" vertical="center"/>
    </xf>
    <xf numFmtId="0" fontId="0" fillId="34" borderId="2" xfId="0" applyFont="1" applyFill="1" applyBorder="1" applyAlignment="1">
      <alignment horizontal="center" vertical="center"/>
    </xf>
    <xf numFmtId="0" fontId="0" fillId="3" borderId="11" xfId="0" applyFont="1" applyFill="1" applyBorder="1" applyAlignment="1">
      <alignment horizontal="center" vertical="center" wrapText="1"/>
    </xf>
    <xf numFmtId="0" fontId="9" fillId="23" borderId="10" xfId="0" applyFont="1" applyFill="1" applyBorder="1" applyAlignment="1">
      <alignment horizontal="center" vertical="center"/>
    </xf>
    <xf numFmtId="0" fontId="9" fillId="24" borderId="10" xfId="0" applyFont="1" applyFill="1" applyBorder="1" applyAlignment="1">
      <alignment horizontal="center" vertical="center"/>
    </xf>
    <xf numFmtId="0" fontId="9" fillId="24" borderId="12" xfId="0" applyFont="1" applyFill="1" applyBorder="1" applyAlignment="1">
      <alignment horizontal="center" vertical="center"/>
    </xf>
    <xf numFmtId="0" fontId="0" fillId="0" borderId="39" xfId="0" applyFont="1" applyFill="1" applyBorder="1" applyAlignment="1">
      <alignment horizontal="center" vertical="center"/>
    </xf>
    <xf numFmtId="0" fontId="0" fillId="18" borderId="39" xfId="0" applyFont="1" applyFill="1" applyBorder="1" applyAlignment="1">
      <alignment horizontal="center" vertical="center"/>
    </xf>
    <xf numFmtId="0" fontId="0" fillId="0" borderId="47" xfId="0" applyFont="1" applyFill="1" applyBorder="1" applyAlignment="1">
      <alignment horizontal="center" vertical="center"/>
    </xf>
    <xf numFmtId="0" fontId="0" fillId="0" borderId="13" xfId="0" applyFont="1" applyFill="1" applyBorder="1" applyAlignment="1">
      <alignment horizontal="center" vertical="center"/>
    </xf>
    <xf numFmtId="2" fontId="10" fillId="0" borderId="2" xfId="0" applyNumberFormat="1" applyFont="1" applyFill="1" applyBorder="1" applyAlignment="1">
      <alignment horizontal="center" vertical="center"/>
    </xf>
    <xf numFmtId="2" fontId="10" fillId="0" borderId="15" xfId="0" applyNumberFormat="1" applyFont="1" applyFill="1" applyBorder="1" applyAlignment="1">
      <alignment horizontal="center" vertical="center"/>
    </xf>
    <xf numFmtId="2" fontId="10" fillId="0" borderId="13" xfId="0" applyNumberFormat="1" applyFont="1" applyFill="1" applyBorder="1" applyAlignment="1">
      <alignment horizontal="center" vertical="center"/>
    </xf>
    <xf numFmtId="0" fontId="0" fillId="20" borderId="48" xfId="0" applyFill="1" applyBorder="1" applyAlignment="1">
      <alignment vertical="center"/>
    </xf>
    <xf numFmtId="0" fontId="0" fillId="20" borderId="49" xfId="0" applyFill="1" applyBorder="1" applyAlignment="1">
      <alignment vertical="center"/>
    </xf>
    <xf numFmtId="0" fontId="0" fillId="0" borderId="0" xfId="0" applyAlignment="1">
      <alignment vertical="center"/>
    </xf>
    <xf numFmtId="0" fontId="0" fillId="20" borderId="0" xfId="0" applyFill="1" applyBorder="1" applyAlignment="1">
      <alignment vertical="center"/>
    </xf>
    <xf numFmtId="0" fontId="0" fillId="20" borderId="52" xfId="0" applyFill="1" applyBorder="1" applyAlignment="1">
      <alignment vertical="center"/>
    </xf>
    <xf numFmtId="0" fontId="13" fillId="20" borderId="0" xfId="0" applyFont="1" applyFill="1" applyBorder="1" applyAlignment="1">
      <alignment vertical="center"/>
    </xf>
    <xf numFmtId="0" fontId="13" fillId="20" borderId="52" xfId="0" applyFont="1" applyFill="1" applyBorder="1" applyAlignment="1">
      <alignment vertical="center"/>
    </xf>
    <xf numFmtId="0" fontId="42" fillId="0" borderId="42" xfId="581" applyFont="1" applyFill="1" applyBorder="1" applyAlignment="1">
      <alignment horizontal="right" vertical="center"/>
    </xf>
    <xf numFmtId="0" fontId="42" fillId="0" borderId="0" xfId="581" applyFont="1" applyFill="1" applyBorder="1" applyAlignment="1">
      <alignment horizontal="center" vertical="center"/>
    </xf>
    <xf numFmtId="0" fontId="20" fillId="31" borderId="39" xfId="0" quotePrefix="1" applyFont="1" applyFill="1" applyBorder="1" applyAlignment="1">
      <alignment horizontal="center" vertical="center"/>
    </xf>
    <xf numFmtId="0" fontId="6" fillId="5" borderId="44" xfId="581" applyFont="1" applyFill="1" applyBorder="1" applyAlignment="1">
      <alignment horizontal="center" vertical="center"/>
    </xf>
    <xf numFmtId="0" fontId="12" fillId="5" borderId="54" xfId="581" applyFont="1" applyFill="1" applyBorder="1" applyAlignment="1">
      <alignment horizontal="center" vertical="center"/>
    </xf>
    <xf numFmtId="0" fontId="12" fillId="5" borderId="4" xfId="581" applyFont="1" applyFill="1" applyBorder="1" applyAlignment="1">
      <alignment horizontal="center" vertical="center"/>
    </xf>
    <xf numFmtId="0" fontId="12" fillId="5" borderId="5" xfId="581" applyFont="1" applyFill="1" applyBorder="1" applyAlignment="1">
      <alignment horizontal="center" vertical="center"/>
    </xf>
    <xf numFmtId="0" fontId="12" fillId="5" borderId="44" xfId="581" applyFont="1" applyFill="1" applyBorder="1" applyAlignment="1">
      <alignment horizontal="center" vertical="center"/>
    </xf>
    <xf numFmtId="0" fontId="12" fillId="5" borderId="10" xfId="581" applyFont="1" applyFill="1" applyBorder="1" applyAlignment="1">
      <alignment horizontal="center" vertical="center"/>
    </xf>
    <xf numFmtId="0" fontId="12" fillId="5" borderId="11" xfId="581" applyFont="1" applyFill="1" applyBorder="1" applyAlignment="1">
      <alignment horizontal="center" vertical="center"/>
    </xf>
    <xf numFmtId="0" fontId="12" fillId="5" borderId="31" xfId="581" applyFont="1" applyFill="1" applyBorder="1" applyAlignment="1">
      <alignment horizontal="center" vertical="center"/>
    </xf>
    <xf numFmtId="0" fontId="6" fillId="0" borderId="0" xfId="0" applyFont="1" applyAlignment="1">
      <alignment vertical="center"/>
    </xf>
    <xf numFmtId="0" fontId="6" fillId="9" borderId="10" xfId="0" applyFont="1" applyFill="1" applyBorder="1" applyAlignment="1">
      <alignment horizontal="center" vertical="center"/>
    </xf>
    <xf numFmtId="14" fontId="6" fillId="9" borderId="2" xfId="0" applyNumberFormat="1" applyFont="1" applyFill="1" applyBorder="1" applyAlignment="1">
      <alignment horizontal="center" vertical="center"/>
    </xf>
    <xf numFmtId="1" fontId="6" fillId="9" borderId="2" xfId="0" applyNumberFormat="1" applyFont="1" applyFill="1" applyBorder="1" applyAlignment="1">
      <alignment horizontal="center" vertical="center"/>
    </xf>
    <xf numFmtId="0" fontId="6" fillId="8" borderId="2" xfId="0" applyFont="1" applyFill="1" applyBorder="1" applyAlignment="1">
      <alignment horizontal="center" vertical="center"/>
    </xf>
    <xf numFmtId="2" fontId="10" fillId="22" borderId="2" xfId="0" applyNumberFormat="1" applyFont="1" applyFill="1" applyBorder="1" applyAlignment="1">
      <alignment horizontal="center" vertical="center"/>
    </xf>
    <xf numFmtId="0" fontId="6" fillId="6" borderId="11" xfId="0" applyFont="1" applyFill="1" applyBorder="1" applyAlignment="1">
      <alignment horizontal="center" vertical="center"/>
    </xf>
    <xf numFmtId="2" fontId="6" fillId="0" borderId="15" xfId="0" applyNumberFormat="1" applyFont="1" applyFill="1" applyBorder="1" applyAlignment="1">
      <alignment horizontal="center" vertical="center"/>
    </xf>
    <xf numFmtId="2" fontId="6" fillId="0" borderId="2" xfId="0" applyNumberFormat="1" applyFont="1" applyFill="1" applyBorder="1" applyAlignment="1">
      <alignment horizontal="center" vertical="center"/>
    </xf>
    <xf numFmtId="2" fontId="6" fillId="0" borderId="3" xfId="0" applyNumberFormat="1" applyFont="1" applyFill="1" applyBorder="1" applyAlignment="1">
      <alignment horizontal="center" vertical="center"/>
    </xf>
    <xf numFmtId="2" fontId="6" fillId="0" borderId="10" xfId="0" applyNumberFormat="1" applyFont="1" applyFill="1" applyBorder="1" applyAlignment="1">
      <alignment horizontal="center" vertical="center"/>
    </xf>
    <xf numFmtId="2" fontId="6" fillId="0" borderId="5" xfId="0" applyNumberFormat="1" applyFont="1" applyFill="1" applyBorder="1" applyAlignment="1">
      <alignment horizontal="center" vertical="center"/>
    </xf>
    <xf numFmtId="2" fontId="6" fillId="0" borderId="11" xfId="0" applyNumberFormat="1" applyFont="1" applyFill="1" applyBorder="1" applyAlignment="1">
      <alignment horizontal="center" vertical="center"/>
    </xf>
    <xf numFmtId="0" fontId="6" fillId="9" borderId="40" xfId="0" applyFont="1" applyFill="1" applyBorder="1" applyAlignment="1">
      <alignment horizontal="center" vertical="center"/>
    </xf>
    <xf numFmtId="2" fontId="6" fillId="0" borderId="44" xfId="0" applyNumberFormat="1" applyFont="1" applyFill="1" applyBorder="1" applyAlignment="1">
      <alignment horizontal="center" vertical="center"/>
    </xf>
    <xf numFmtId="2" fontId="6" fillId="0" borderId="1" xfId="0" applyNumberFormat="1" applyFont="1" applyFill="1" applyBorder="1" applyAlignment="1">
      <alignment horizontal="center" vertical="center"/>
    </xf>
    <xf numFmtId="2" fontId="6" fillId="0" borderId="54" xfId="0" applyNumberFormat="1" applyFont="1" applyFill="1" applyBorder="1" applyAlignment="1">
      <alignment horizontal="center" vertical="center"/>
    </xf>
    <xf numFmtId="0" fontId="6" fillId="9" borderId="15" xfId="0" applyFont="1" applyFill="1" applyBorder="1" applyAlignment="1">
      <alignment horizontal="center" vertical="center"/>
    </xf>
    <xf numFmtId="0" fontId="6" fillId="4" borderId="2" xfId="0" applyFont="1" applyFill="1" applyBorder="1" applyAlignment="1">
      <alignment horizontal="center" vertical="center"/>
    </xf>
    <xf numFmtId="0" fontId="6" fillId="7" borderId="10" xfId="0" applyFont="1" applyFill="1" applyBorder="1" applyAlignment="1">
      <alignment horizontal="center" vertical="center"/>
    </xf>
    <xf numFmtId="14" fontId="6" fillId="7" borderId="2" xfId="0" applyNumberFormat="1" applyFont="1" applyFill="1" applyBorder="1" applyAlignment="1">
      <alignment horizontal="center" vertical="center"/>
    </xf>
    <xf numFmtId="1" fontId="6" fillId="7" borderId="2" xfId="0" applyNumberFormat="1" applyFont="1" applyFill="1" applyBorder="1" applyAlignment="1">
      <alignment horizontal="center" vertical="center"/>
    </xf>
    <xf numFmtId="2" fontId="10" fillId="35" borderId="2" xfId="0" applyNumberFormat="1" applyFont="1" applyFill="1" applyBorder="1" applyAlignment="1">
      <alignment horizontal="center" vertical="center"/>
    </xf>
    <xf numFmtId="0" fontId="6" fillId="7" borderId="40" xfId="0" applyFont="1" applyFill="1" applyBorder="1" applyAlignment="1">
      <alignment horizontal="center" vertical="center"/>
    </xf>
    <xf numFmtId="0" fontId="6" fillId="7" borderId="15" xfId="0" applyFont="1" applyFill="1" applyBorder="1" applyAlignment="1">
      <alignment horizontal="center" vertical="center"/>
    </xf>
    <xf numFmtId="2" fontId="10" fillId="7" borderId="2" xfId="0" applyNumberFormat="1" applyFont="1" applyFill="1" applyBorder="1" applyAlignment="1">
      <alignment horizontal="center" vertical="center"/>
    </xf>
    <xf numFmtId="0" fontId="9" fillId="7" borderId="40" xfId="0" applyFont="1" applyFill="1" applyBorder="1" applyAlignment="1">
      <alignment horizontal="center" vertical="center"/>
    </xf>
    <xf numFmtId="0" fontId="9" fillId="7" borderId="15" xfId="0" applyFont="1" applyFill="1" applyBorder="1" applyAlignment="1">
      <alignment horizontal="center" vertical="center"/>
    </xf>
    <xf numFmtId="0" fontId="6" fillId="12" borderId="10" xfId="0" applyFont="1" applyFill="1" applyBorder="1" applyAlignment="1">
      <alignment horizontal="center" vertical="center"/>
    </xf>
    <xf numFmtId="14" fontId="6" fillId="12" borderId="2" xfId="0" applyNumberFormat="1" applyFont="1" applyFill="1" applyBorder="1" applyAlignment="1">
      <alignment horizontal="center" vertical="center"/>
    </xf>
    <xf numFmtId="1" fontId="6" fillId="12" borderId="2" xfId="0" applyNumberFormat="1" applyFont="1" applyFill="1" applyBorder="1" applyAlignment="1">
      <alignment horizontal="center" vertical="center"/>
    </xf>
    <xf numFmtId="0" fontId="6" fillId="12" borderId="40" xfId="0" applyFont="1" applyFill="1" applyBorder="1" applyAlignment="1">
      <alignment horizontal="center" vertical="center"/>
    </xf>
    <xf numFmtId="0" fontId="6" fillId="12" borderId="15" xfId="0" applyFont="1" applyFill="1" applyBorder="1" applyAlignment="1">
      <alignment horizontal="center" vertical="center"/>
    </xf>
    <xf numFmtId="0" fontId="9" fillId="9" borderId="40" xfId="0" applyFont="1" applyFill="1" applyBorder="1" applyAlignment="1">
      <alignment horizontal="center" vertical="center"/>
    </xf>
    <xf numFmtId="0" fontId="9" fillId="9" borderId="15" xfId="0" applyFont="1" applyFill="1" applyBorder="1" applyAlignment="1">
      <alignment horizontal="center" vertical="center"/>
    </xf>
    <xf numFmtId="0" fontId="9" fillId="12" borderId="10" xfId="0" applyFont="1" applyFill="1" applyBorder="1" applyAlignment="1">
      <alignment horizontal="center" vertical="center"/>
    </xf>
    <xf numFmtId="0" fontId="9" fillId="12" borderId="40" xfId="0" applyFont="1" applyFill="1" applyBorder="1" applyAlignment="1">
      <alignment horizontal="center" vertical="center"/>
    </xf>
    <xf numFmtId="0" fontId="9" fillId="12" borderId="15" xfId="0" applyFont="1" applyFill="1" applyBorder="1" applyAlignment="1">
      <alignment horizontal="center" vertical="center"/>
    </xf>
    <xf numFmtId="0" fontId="6" fillId="19" borderId="10" xfId="0" applyFont="1" applyFill="1" applyBorder="1" applyAlignment="1">
      <alignment horizontal="center" vertical="center"/>
    </xf>
    <xf numFmtId="14" fontId="6" fillId="19" borderId="2" xfId="0" applyNumberFormat="1" applyFont="1" applyFill="1" applyBorder="1" applyAlignment="1">
      <alignment horizontal="center" vertical="center"/>
    </xf>
    <xf numFmtId="1" fontId="6" fillId="19" borderId="2" xfId="0" applyNumberFormat="1" applyFont="1" applyFill="1" applyBorder="1" applyAlignment="1">
      <alignment horizontal="center" vertical="center"/>
    </xf>
    <xf numFmtId="0" fontId="6" fillId="19" borderId="40" xfId="0" applyFont="1" applyFill="1" applyBorder="1" applyAlignment="1">
      <alignment horizontal="center" vertical="center"/>
    </xf>
    <xf numFmtId="0" fontId="6" fillId="19" borderId="15" xfId="0" applyFont="1" applyFill="1" applyBorder="1" applyAlignment="1">
      <alignment horizontal="center" vertical="center"/>
    </xf>
    <xf numFmtId="0" fontId="6" fillId="10" borderId="11" xfId="0" applyFont="1" applyFill="1" applyBorder="1" applyAlignment="1">
      <alignment horizontal="center" vertical="center"/>
    </xf>
    <xf numFmtId="2" fontId="43" fillId="0" borderId="10" xfId="0" applyNumberFormat="1" applyFont="1" applyFill="1" applyBorder="1" applyAlignment="1">
      <alignment horizontal="center" vertical="center"/>
    </xf>
    <xf numFmtId="2" fontId="43" fillId="0" borderId="2" xfId="0" applyNumberFormat="1" applyFont="1" applyFill="1" applyBorder="1" applyAlignment="1">
      <alignment horizontal="center" vertical="center"/>
    </xf>
    <xf numFmtId="2" fontId="43" fillId="0" borderId="11" xfId="0" applyNumberFormat="1" applyFont="1" applyFill="1" applyBorder="1" applyAlignment="1">
      <alignment horizontal="center" vertical="center"/>
    </xf>
    <xf numFmtId="0" fontId="6" fillId="0" borderId="2" xfId="0" applyFont="1" applyBorder="1" applyAlignment="1">
      <alignment horizontal="center" vertical="center"/>
    </xf>
    <xf numFmtId="49" fontId="12" fillId="19" borderId="40" xfId="8120" applyNumberFormat="1" applyFont="1" applyFill="1" applyBorder="1" applyAlignment="1">
      <alignment horizontal="center" vertical="center"/>
    </xf>
    <xf numFmtId="49" fontId="12" fillId="19" borderId="15" xfId="8120" applyNumberFormat="1" applyFont="1" applyFill="1" applyBorder="1" applyAlignment="1">
      <alignment horizontal="center" vertical="center"/>
    </xf>
    <xf numFmtId="49" fontId="12" fillId="9" borderId="40" xfId="8120" applyNumberFormat="1" applyFont="1" applyFill="1" applyBorder="1" applyAlignment="1">
      <alignment horizontal="center" vertical="center"/>
    </xf>
    <xf numFmtId="49" fontId="12" fillId="9" borderId="15" xfId="8120" applyNumberFormat="1" applyFont="1" applyFill="1" applyBorder="1" applyAlignment="1">
      <alignment horizontal="center" vertical="center"/>
    </xf>
    <xf numFmtId="49" fontId="12" fillId="12" borderId="40" xfId="8120" applyNumberFormat="1" applyFont="1" applyFill="1" applyBorder="1" applyAlignment="1">
      <alignment horizontal="center" vertical="center"/>
    </xf>
    <xf numFmtId="49" fontId="12" fillId="12" borderId="15" xfId="8120" applyNumberFormat="1" applyFont="1" applyFill="1" applyBorder="1" applyAlignment="1">
      <alignment horizontal="center" vertical="center"/>
    </xf>
    <xf numFmtId="49" fontId="12" fillId="7" borderId="40" xfId="8120" applyNumberFormat="1" applyFont="1" applyFill="1" applyBorder="1" applyAlignment="1">
      <alignment horizontal="center" vertical="center"/>
    </xf>
    <xf numFmtId="49" fontId="12" fillId="7" borderId="15" xfId="8120" applyNumberFormat="1" applyFont="1" applyFill="1" applyBorder="1" applyAlignment="1">
      <alignment horizontal="center" vertical="center"/>
    </xf>
    <xf numFmtId="0" fontId="12" fillId="12" borderId="40" xfId="8120" applyFont="1" applyFill="1" applyBorder="1" applyAlignment="1">
      <alignment horizontal="center" vertical="center"/>
    </xf>
    <xf numFmtId="0" fontId="12" fillId="12" borderId="15" xfId="8120" applyFont="1" applyFill="1" applyBorder="1" applyAlignment="1">
      <alignment horizontal="center" vertical="center"/>
    </xf>
    <xf numFmtId="0" fontId="12" fillId="9" borderId="40" xfId="8120" applyFont="1" applyFill="1" applyBorder="1" applyAlignment="1">
      <alignment horizontal="center" vertical="center"/>
    </xf>
    <xf numFmtId="0" fontId="12" fillId="9" borderId="15" xfId="8120" applyFont="1" applyFill="1" applyBorder="1" applyAlignment="1">
      <alignment horizontal="center" vertical="center"/>
    </xf>
    <xf numFmtId="0" fontId="12" fillId="7" borderId="40" xfId="8120" applyFont="1" applyFill="1" applyBorder="1" applyAlignment="1">
      <alignment horizontal="center" vertical="center"/>
    </xf>
    <xf numFmtId="0" fontId="12" fillId="7" borderId="15" xfId="8120" applyFont="1" applyFill="1" applyBorder="1" applyAlignment="1">
      <alignment horizontal="center" vertical="center"/>
    </xf>
    <xf numFmtId="14" fontId="6" fillId="24" borderId="2" xfId="0" applyNumberFormat="1" applyFont="1" applyFill="1" applyBorder="1" applyAlignment="1">
      <alignment horizontal="center" vertical="center"/>
    </xf>
    <xf numFmtId="1" fontId="6" fillId="24" borderId="2" xfId="0" applyNumberFormat="1" applyFont="1" applyFill="1" applyBorder="1" applyAlignment="1">
      <alignment horizontal="center" vertical="center"/>
    </xf>
    <xf numFmtId="2" fontId="26" fillId="24" borderId="40" xfId="8120" applyNumberFormat="1" applyFont="1" applyFill="1" applyBorder="1" applyAlignment="1">
      <alignment horizontal="center" vertical="center"/>
    </xf>
    <xf numFmtId="2" fontId="26" fillId="24" borderId="15" xfId="8120" applyNumberFormat="1" applyFont="1" applyFill="1" applyBorder="1" applyAlignment="1">
      <alignment horizontal="center" vertical="center"/>
    </xf>
    <xf numFmtId="164" fontId="6" fillId="24" borderId="10" xfId="0" applyNumberFormat="1" applyFont="1" applyFill="1" applyBorder="1" applyAlignment="1">
      <alignment horizontal="center" vertical="center"/>
    </xf>
    <xf numFmtId="164" fontId="6" fillId="24" borderId="40" xfId="0" applyNumberFormat="1" applyFont="1" applyFill="1" applyBorder="1" applyAlignment="1">
      <alignment horizontal="center" vertical="center"/>
    </xf>
    <xf numFmtId="164" fontId="6" fillId="24" borderId="15" xfId="0" applyNumberFormat="1" applyFont="1" applyFill="1" applyBorder="1" applyAlignment="1">
      <alignment horizontal="center" vertical="center"/>
    </xf>
    <xf numFmtId="164" fontId="6" fillId="23" borderId="10" xfId="0" applyNumberFormat="1" applyFont="1" applyFill="1" applyBorder="1" applyAlignment="1">
      <alignment horizontal="center" vertical="center"/>
    </xf>
    <xf numFmtId="14" fontId="6" fillId="23" borderId="2" xfId="0" applyNumberFormat="1" applyFont="1" applyFill="1" applyBorder="1" applyAlignment="1">
      <alignment horizontal="center" vertical="center"/>
    </xf>
    <xf numFmtId="1" fontId="6" fillId="23" borderId="2" xfId="0" applyNumberFormat="1" applyFont="1" applyFill="1" applyBorder="1" applyAlignment="1">
      <alignment horizontal="center" vertical="center"/>
    </xf>
    <xf numFmtId="164" fontId="6" fillId="23" borderId="40" xfId="0" applyNumberFormat="1" applyFont="1" applyFill="1" applyBorder="1" applyAlignment="1">
      <alignment horizontal="center" vertical="center"/>
    </xf>
    <xf numFmtId="164" fontId="6" fillId="23" borderId="15" xfId="0" applyNumberFormat="1" applyFont="1" applyFill="1" applyBorder="1" applyAlignment="1">
      <alignment horizontal="center" vertical="center"/>
    </xf>
    <xf numFmtId="2" fontId="10" fillId="36" borderId="2" xfId="0" applyNumberFormat="1" applyFont="1" applyFill="1" applyBorder="1" applyAlignment="1">
      <alignment horizontal="center" vertical="center"/>
    </xf>
    <xf numFmtId="2" fontId="0" fillId="0" borderId="10" xfId="0" applyNumberFormat="1" applyFont="1" applyFill="1" applyBorder="1" applyAlignment="1">
      <alignment horizontal="center" vertical="center"/>
    </xf>
    <xf numFmtId="2" fontId="0" fillId="0" borderId="2" xfId="0" applyNumberFormat="1" applyFont="1" applyFill="1" applyBorder="1" applyAlignment="1">
      <alignment horizontal="center" vertical="center"/>
    </xf>
    <xf numFmtId="2" fontId="10" fillId="7" borderId="15" xfId="0" applyNumberFormat="1" applyFont="1" applyFill="1" applyBorder="1" applyAlignment="1">
      <alignment horizontal="center" vertical="center"/>
    </xf>
    <xf numFmtId="2" fontId="10" fillId="22" borderId="15" xfId="0" applyNumberFormat="1" applyFont="1" applyFill="1" applyBorder="1" applyAlignment="1">
      <alignment horizontal="center" vertical="center"/>
    </xf>
    <xf numFmtId="2" fontId="10" fillId="36" borderId="15" xfId="0" applyNumberFormat="1" applyFont="1" applyFill="1" applyBorder="1" applyAlignment="1">
      <alignment horizontal="center" vertical="center"/>
    </xf>
    <xf numFmtId="2" fontId="10" fillId="35" borderId="15" xfId="0" applyNumberFormat="1" applyFont="1" applyFill="1" applyBorder="1" applyAlignment="1">
      <alignment horizontal="center" vertical="center"/>
    </xf>
    <xf numFmtId="0" fontId="6" fillId="24" borderId="2" xfId="0" applyFont="1" applyFill="1" applyBorder="1" applyAlignment="1">
      <alignment horizontal="center" vertical="center"/>
    </xf>
    <xf numFmtId="0" fontId="6" fillId="23" borderId="2" xfId="0" applyFont="1" applyFill="1" applyBorder="1" applyAlignment="1">
      <alignment horizontal="center" vertical="center"/>
    </xf>
    <xf numFmtId="0" fontId="41" fillId="24" borderId="10" xfId="0" applyFont="1" applyFill="1" applyBorder="1" applyAlignment="1">
      <alignment horizontal="center" vertical="center"/>
    </xf>
    <xf numFmtId="0" fontId="41" fillId="24" borderId="40" xfId="0" applyFont="1" applyFill="1" applyBorder="1" applyAlignment="1">
      <alignment horizontal="center" vertical="center"/>
    </xf>
    <xf numFmtId="0" fontId="41" fillId="24" borderId="15" xfId="0" applyFont="1" applyFill="1" applyBorder="1" applyAlignment="1">
      <alignment horizontal="center" vertical="center"/>
    </xf>
    <xf numFmtId="0" fontId="41" fillId="23" borderId="10" xfId="0" applyFont="1" applyFill="1" applyBorder="1" applyAlignment="1">
      <alignment horizontal="center" vertical="center"/>
    </xf>
    <xf numFmtId="0" fontId="41" fillId="23" borderId="40" xfId="0" applyFont="1" applyFill="1" applyBorder="1" applyAlignment="1">
      <alignment horizontal="center" vertical="center"/>
    </xf>
    <xf numFmtId="0" fontId="41" fillId="23" borderId="15" xfId="0" applyFont="1" applyFill="1" applyBorder="1" applyAlignment="1">
      <alignment horizontal="center" vertical="center"/>
    </xf>
    <xf numFmtId="0" fontId="6" fillId="23" borderId="10" xfId="0" applyFont="1" applyFill="1" applyBorder="1" applyAlignment="1">
      <alignment horizontal="center" vertical="center"/>
    </xf>
    <xf numFmtId="0" fontId="6" fillId="23" borderId="40" xfId="0" applyFont="1" applyFill="1" applyBorder="1" applyAlignment="1">
      <alignment horizontal="center" vertical="center"/>
    </xf>
    <xf numFmtId="0" fontId="6" fillId="23" borderId="15" xfId="0" applyFont="1" applyFill="1" applyBorder="1" applyAlignment="1">
      <alignment horizontal="center" vertical="center"/>
    </xf>
    <xf numFmtId="0" fontId="6" fillId="24" borderId="55" xfId="0" applyFont="1" applyFill="1" applyBorder="1" applyAlignment="1">
      <alignment horizontal="center" vertical="center"/>
    </xf>
    <xf numFmtId="14" fontId="6" fillId="24" borderId="16" xfId="0" applyNumberFormat="1" applyFont="1" applyFill="1" applyBorder="1" applyAlignment="1">
      <alignment horizontal="center" vertical="center"/>
    </xf>
    <xf numFmtId="0" fontId="6" fillId="24" borderId="16" xfId="0" applyFont="1" applyFill="1" applyBorder="1" applyAlignment="1">
      <alignment horizontal="center" vertical="center"/>
    </xf>
    <xf numFmtId="0" fontId="6" fillId="4" borderId="16" xfId="0" applyFont="1" applyFill="1" applyBorder="1" applyAlignment="1">
      <alignment horizontal="center" vertical="center"/>
    </xf>
    <xf numFmtId="0" fontId="6" fillId="21" borderId="16" xfId="0" applyFont="1" applyFill="1" applyBorder="1" applyAlignment="1">
      <alignment horizontal="center" vertical="center"/>
    </xf>
    <xf numFmtId="2" fontId="10" fillId="22" borderId="16" xfId="0" applyNumberFormat="1" applyFont="1" applyFill="1" applyBorder="1" applyAlignment="1">
      <alignment horizontal="center" vertical="center"/>
    </xf>
    <xf numFmtId="0" fontId="6" fillId="6" borderId="56" xfId="0" applyFont="1" applyFill="1" applyBorder="1" applyAlignment="1">
      <alignment horizontal="center" vertical="center"/>
    </xf>
    <xf numFmtId="0" fontId="6" fillId="24" borderId="30" xfId="0" applyFont="1" applyFill="1" applyBorder="1" applyAlignment="1">
      <alignment horizontal="center" vertical="center"/>
    </xf>
    <xf numFmtId="0" fontId="6" fillId="24" borderId="17" xfId="0" applyFont="1" applyFill="1" applyBorder="1" applyAlignment="1">
      <alignment horizontal="center" vertical="center"/>
    </xf>
    <xf numFmtId="0" fontId="41" fillId="24" borderId="12" xfId="0" applyFont="1" applyFill="1" applyBorder="1" applyAlignment="1">
      <alignment horizontal="center" vertical="center"/>
    </xf>
    <xf numFmtId="14" fontId="6" fillId="24" borderId="13" xfId="0" applyNumberFormat="1" applyFont="1" applyFill="1" applyBorder="1" applyAlignment="1">
      <alignment horizontal="center" vertical="center"/>
    </xf>
    <xf numFmtId="0" fontId="6" fillId="24" borderId="13" xfId="0" applyFont="1" applyFill="1" applyBorder="1" applyAlignment="1">
      <alignment horizontal="center" vertical="center"/>
    </xf>
    <xf numFmtId="0" fontId="6" fillId="8" borderId="13" xfId="0" applyFont="1" applyFill="1" applyBorder="1" applyAlignment="1">
      <alignment horizontal="center" vertical="center"/>
    </xf>
    <xf numFmtId="0" fontId="10" fillId="0" borderId="13" xfId="0" applyFont="1" applyBorder="1" applyAlignment="1">
      <alignment horizontal="center" vertical="center"/>
    </xf>
    <xf numFmtId="2" fontId="10" fillId="7" borderId="13" xfId="0" applyNumberFormat="1" applyFont="1" applyFill="1" applyBorder="1" applyAlignment="1">
      <alignment horizontal="center" vertical="center"/>
    </xf>
    <xf numFmtId="0" fontId="6" fillId="6" borderId="14" xfId="0" applyFont="1" applyFill="1" applyBorder="1" applyAlignment="1">
      <alignment horizontal="center" vertical="center"/>
    </xf>
    <xf numFmtId="2" fontId="6" fillId="0" borderId="12" xfId="0" applyNumberFormat="1" applyFont="1" applyFill="1" applyBorder="1" applyAlignment="1">
      <alignment horizontal="center" vertical="center"/>
    </xf>
    <xf numFmtId="2" fontId="6" fillId="0" borderId="13" xfId="0" applyNumberFormat="1" applyFont="1" applyFill="1" applyBorder="1" applyAlignment="1">
      <alignment horizontal="center" vertical="center"/>
    </xf>
    <xf numFmtId="2" fontId="6" fillId="0" borderId="57" xfId="0" applyNumberFormat="1" applyFont="1" applyFill="1" applyBorder="1" applyAlignment="1">
      <alignment horizontal="center" vertical="center"/>
    </xf>
    <xf numFmtId="2" fontId="6" fillId="0" borderId="14" xfId="0" applyNumberFormat="1" applyFont="1" applyFill="1" applyBorder="1" applyAlignment="1">
      <alignment horizontal="center" vertical="center"/>
    </xf>
    <xf numFmtId="2" fontId="6" fillId="0" borderId="58" xfId="0" applyNumberFormat="1" applyFont="1" applyFill="1" applyBorder="1" applyAlignment="1">
      <alignment horizontal="center" vertical="center"/>
    </xf>
    <xf numFmtId="2" fontId="43" fillId="0" borderId="12" xfId="0" applyNumberFormat="1" applyFont="1" applyFill="1" applyBorder="1" applyAlignment="1">
      <alignment horizontal="center" vertical="center"/>
    </xf>
    <xf numFmtId="2" fontId="43" fillId="0" borderId="13" xfId="0" applyNumberFormat="1" applyFont="1" applyFill="1" applyBorder="1" applyAlignment="1">
      <alignment horizontal="center" vertical="center"/>
    </xf>
    <xf numFmtId="2" fontId="43" fillId="0" borderId="14" xfId="0" applyNumberFormat="1" applyFont="1" applyFill="1" applyBorder="1" applyAlignment="1">
      <alignment horizontal="center" vertical="center"/>
    </xf>
    <xf numFmtId="0" fontId="28" fillId="0" borderId="3" xfId="8201" applyFont="1" applyBorder="1" applyAlignment="1">
      <alignment horizontal="left" vertical="center"/>
    </xf>
    <xf numFmtId="0" fontId="28" fillId="0" borderId="40" xfId="8201" applyFont="1" applyBorder="1" applyAlignment="1">
      <alignment horizontal="left" vertical="center"/>
    </xf>
    <xf numFmtId="0" fontId="28" fillId="0" borderId="15" xfId="8201" applyFont="1" applyBorder="1" applyAlignment="1">
      <alignment horizontal="left" vertical="center"/>
    </xf>
    <xf numFmtId="0" fontId="37" fillId="0" borderId="3" xfId="8201" applyFont="1" applyBorder="1" applyAlignment="1">
      <alignment horizontal="left" vertical="center"/>
    </xf>
    <xf numFmtId="0" fontId="37" fillId="0" borderId="40" xfId="8201" applyFont="1" applyBorder="1" applyAlignment="1">
      <alignment horizontal="left" vertical="center"/>
    </xf>
    <xf numFmtId="0" fontId="37" fillId="0" borderId="15" xfId="8201" applyFont="1" applyBorder="1" applyAlignment="1">
      <alignment horizontal="left" vertical="center"/>
    </xf>
    <xf numFmtId="0" fontId="35" fillId="0" borderId="31" xfId="581" applyFont="1" applyFill="1" applyBorder="1" applyAlignment="1">
      <alignment horizontal="center" vertical="center"/>
    </xf>
    <xf numFmtId="0" fontId="36" fillId="0" borderId="31" xfId="0" applyFont="1" applyBorder="1" applyAlignment="1">
      <alignment horizontal="center" vertical="center" wrapText="1"/>
    </xf>
    <xf numFmtId="0" fontId="36" fillId="0" borderId="46" xfId="0" applyFont="1" applyBorder="1" applyAlignment="1">
      <alignment horizontal="center" vertical="center" wrapText="1"/>
    </xf>
    <xf numFmtId="0" fontId="0" fillId="29" borderId="45" xfId="0" applyFont="1" applyFill="1" applyBorder="1" applyAlignment="1">
      <alignment horizontal="center" vertical="center"/>
    </xf>
    <xf numFmtId="0" fontId="0" fillId="29" borderId="4" xfId="0" applyFont="1" applyFill="1" applyBorder="1" applyAlignment="1">
      <alignment horizontal="center" vertical="center"/>
    </xf>
    <xf numFmtId="0" fontId="39" fillId="0" borderId="0" xfId="0" applyFont="1" applyAlignment="1">
      <alignment horizontal="center" vertical="center"/>
    </xf>
    <xf numFmtId="0" fontId="22" fillId="0" borderId="2" xfId="0" applyFont="1" applyFill="1" applyBorder="1" applyAlignment="1">
      <alignment horizontal="center" vertical="center" wrapText="1"/>
    </xf>
    <xf numFmtId="0" fontId="19" fillId="0" borderId="16" xfId="0" applyFont="1" applyBorder="1" applyAlignment="1">
      <alignment horizontal="center" vertical="center" wrapText="1"/>
    </xf>
    <xf numFmtId="0" fontId="19" fillId="0" borderId="25" xfId="0" applyFont="1" applyBorder="1" applyAlignment="1">
      <alignment horizontal="center" vertical="center" wrapText="1"/>
    </xf>
    <xf numFmtId="0" fontId="19" fillId="0" borderId="6" xfId="0" applyFont="1" applyBorder="1" applyAlignment="1">
      <alignment horizontal="center" vertical="center" wrapText="1"/>
    </xf>
    <xf numFmtId="0" fontId="25" fillId="0" borderId="2" xfId="0" applyFont="1" applyFill="1" applyBorder="1" applyAlignment="1">
      <alignment horizontal="center" vertical="center" wrapText="1"/>
    </xf>
    <xf numFmtId="0" fontId="24" fillId="29" borderId="2" xfId="0" applyFont="1" applyFill="1" applyBorder="1" applyAlignment="1">
      <alignment horizontal="center" vertical="center" wrapText="1"/>
    </xf>
    <xf numFmtId="0" fontId="24" fillId="29" borderId="11" xfId="0" applyFont="1" applyFill="1" applyBorder="1" applyAlignment="1">
      <alignment horizontal="center" vertical="center" wrapText="1"/>
    </xf>
    <xf numFmtId="0" fontId="13" fillId="0" borderId="10" xfId="0" applyFont="1" applyBorder="1" applyAlignment="1">
      <alignment horizontal="center" vertical="center"/>
    </xf>
    <xf numFmtId="0" fontId="13" fillId="0" borderId="2" xfId="0" applyFont="1" applyBorder="1" applyAlignment="1">
      <alignment horizontal="center" vertical="center"/>
    </xf>
    <xf numFmtId="0" fontId="13" fillId="0" borderId="2" xfId="0" applyFont="1" applyFill="1" applyBorder="1" applyAlignment="1">
      <alignment horizontal="center" vertical="center"/>
    </xf>
    <xf numFmtId="0" fontId="29" fillId="0" borderId="18" xfId="0" applyFont="1" applyFill="1" applyBorder="1" applyAlignment="1">
      <alignment horizontal="center" vertical="center"/>
    </xf>
    <xf numFmtId="0" fontId="29" fillId="0" borderId="22" xfId="0" applyFont="1" applyFill="1" applyBorder="1" applyAlignment="1">
      <alignment horizontal="center" vertical="center"/>
    </xf>
    <xf numFmtId="0" fontId="29" fillId="0" borderId="19" xfId="0" applyFont="1" applyFill="1" applyBorder="1" applyAlignment="1">
      <alignment horizontal="center" vertical="center"/>
    </xf>
    <xf numFmtId="0" fontId="29" fillId="0" borderId="42" xfId="0" applyFont="1" applyFill="1" applyBorder="1" applyAlignment="1">
      <alignment horizontal="center" vertical="center"/>
    </xf>
    <xf numFmtId="0" fontId="29" fillId="0" borderId="0" xfId="0" applyFont="1" applyFill="1" applyBorder="1" applyAlignment="1">
      <alignment horizontal="center" vertical="center"/>
    </xf>
    <xf numFmtId="0" fontId="29" fillId="0" borderId="21" xfId="0" applyFont="1" applyFill="1" applyBorder="1" applyAlignment="1">
      <alignment horizontal="center" vertical="center"/>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4" fillId="0" borderId="2" xfId="0" applyFont="1" applyBorder="1" applyAlignment="1">
      <alignment horizontal="center" vertical="center"/>
    </xf>
    <xf numFmtId="0" fontId="14" fillId="0" borderId="11" xfId="0" applyFont="1" applyBorder="1" applyAlignment="1">
      <alignment horizontal="center" vertical="center"/>
    </xf>
    <xf numFmtId="0" fontId="22" fillId="0" borderId="10" xfId="0" applyFont="1" applyFill="1" applyBorder="1" applyAlignment="1">
      <alignment horizontal="center" vertical="center"/>
    </xf>
    <xf numFmtId="0" fontId="22" fillId="0" borderId="2" xfId="0" applyFont="1" applyFill="1" applyBorder="1" applyAlignment="1">
      <alignment horizontal="center" vertical="center"/>
    </xf>
    <xf numFmtId="0" fontId="32" fillId="29" borderId="2" xfId="0" applyFont="1" applyFill="1" applyBorder="1" applyAlignment="1">
      <alignment horizontal="center" vertical="center" wrapText="1"/>
    </xf>
    <xf numFmtId="0" fontId="32" fillId="29" borderId="11" xfId="0" applyFont="1" applyFill="1" applyBorder="1" applyAlignment="1">
      <alignment horizontal="center" vertical="center" wrapText="1"/>
    </xf>
    <xf numFmtId="0" fontId="22" fillId="0" borderId="10" xfId="0" applyFont="1" applyFill="1" applyBorder="1" applyAlignment="1">
      <alignment horizontal="center" vertical="center" wrapText="1"/>
    </xf>
    <xf numFmtId="0" fontId="15" fillId="29" borderId="2" xfId="0" applyFont="1" applyFill="1" applyBorder="1" applyAlignment="1">
      <alignment horizontal="center" vertical="center"/>
    </xf>
    <xf numFmtId="0" fontId="15" fillId="29" borderId="11" xfId="0" applyFont="1" applyFill="1" applyBorder="1" applyAlignment="1">
      <alignment horizontal="center" vertical="center"/>
    </xf>
    <xf numFmtId="0" fontId="33" fillId="29" borderId="2" xfId="0" applyFont="1" applyFill="1" applyBorder="1" applyAlignment="1">
      <alignment horizontal="center" vertical="center"/>
    </xf>
    <xf numFmtId="0" fontId="33" fillId="29" borderId="11" xfId="0" applyFont="1" applyFill="1" applyBorder="1" applyAlignment="1">
      <alignment horizontal="center" vertical="center"/>
    </xf>
    <xf numFmtId="0" fontId="34" fillId="29" borderId="2" xfId="0" applyFont="1" applyFill="1" applyBorder="1" applyAlignment="1">
      <alignment horizontal="center" vertical="center" wrapText="1"/>
    </xf>
    <xf numFmtId="0" fontId="34" fillId="29" borderId="11" xfId="0" applyFont="1" applyFill="1" applyBorder="1" applyAlignment="1">
      <alignment horizontal="center" vertical="center" wrapText="1"/>
    </xf>
    <xf numFmtId="0" fontId="22" fillId="0" borderId="2" xfId="0" applyFont="1" applyBorder="1" applyAlignment="1">
      <alignment horizontal="center" vertical="center" wrapText="1"/>
    </xf>
    <xf numFmtId="14" fontId="22" fillId="0" borderId="2" xfId="0" applyNumberFormat="1" applyFont="1" applyFill="1" applyBorder="1" applyAlignment="1">
      <alignment horizontal="center" vertical="center" wrapText="1"/>
    </xf>
    <xf numFmtId="14" fontId="34" fillId="29" borderId="2" xfId="0" applyNumberFormat="1" applyFont="1" applyFill="1" applyBorder="1" applyAlignment="1">
      <alignment horizontal="center" vertical="center" wrapText="1"/>
    </xf>
    <xf numFmtId="0" fontId="25" fillId="0" borderId="2" xfId="0" applyFont="1" applyFill="1" applyBorder="1" applyAlignment="1">
      <alignment horizontal="center" vertical="center"/>
    </xf>
    <xf numFmtId="0" fontId="25" fillId="0" borderId="10" xfId="0" applyFont="1" applyFill="1" applyBorder="1" applyAlignment="1">
      <alignment horizontal="center" vertical="center"/>
    </xf>
    <xf numFmtId="0" fontId="21" fillId="20" borderId="26" xfId="0" applyFont="1" applyFill="1" applyBorder="1" applyAlignment="1">
      <alignment horizontal="center" vertical="center"/>
    </xf>
    <xf numFmtId="0" fontId="21" fillId="20" borderId="27" xfId="0" applyFont="1" applyFill="1" applyBorder="1" applyAlignment="1">
      <alignment horizontal="center" vertical="center"/>
    </xf>
    <xf numFmtId="0" fontId="13" fillId="20" borderId="27" xfId="0" applyFont="1" applyFill="1" applyBorder="1" applyAlignment="1">
      <alignment horizontal="center" vertical="center"/>
    </xf>
    <xf numFmtId="0" fontId="13" fillId="20" borderId="33" xfId="0" applyFont="1" applyFill="1" applyBorder="1" applyAlignment="1">
      <alignment horizontal="center" vertical="center"/>
    </xf>
    <xf numFmtId="14" fontId="32" fillId="29" borderId="2" xfId="0" applyNumberFormat="1" applyFont="1" applyFill="1" applyBorder="1" applyAlignment="1">
      <alignment horizontal="center" vertical="center" wrapText="1"/>
    </xf>
    <xf numFmtId="0" fontId="13" fillId="26" borderId="35" xfId="0" applyFont="1" applyFill="1" applyBorder="1" applyAlignment="1">
      <alignment horizontal="center" vertical="center"/>
    </xf>
    <xf numFmtId="0" fontId="13" fillId="26" borderId="36" xfId="0" applyFont="1" applyFill="1" applyBorder="1" applyAlignment="1">
      <alignment horizontal="center" vertical="center"/>
    </xf>
    <xf numFmtId="0" fontId="13" fillId="26" borderId="34" xfId="0" applyFont="1" applyFill="1" applyBorder="1" applyAlignment="1">
      <alignment horizontal="center" vertical="center"/>
    </xf>
    <xf numFmtId="0" fontId="15" fillId="0" borderId="34" xfId="0" applyFont="1" applyBorder="1" applyAlignment="1">
      <alignment horizontal="center" vertical="center"/>
    </xf>
    <xf numFmtId="0" fontId="23" fillId="27" borderId="26" xfId="0" applyFont="1" applyFill="1" applyBorder="1" applyAlignment="1">
      <alignment horizontal="center" vertical="center"/>
    </xf>
    <xf numFmtId="0" fontId="23" fillId="27" borderId="27" xfId="0" applyFont="1" applyFill="1" applyBorder="1" applyAlignment="1">
      <alignment horizontal="center" vertical="center"/>
    </xf>
    <xf numFmtId="0" fontId="15" fillId="27" borderId="27" xfId="0" applyFont="1" applyFill="1" applyBorder="1" applyAlignment="1">
      <alignment horizontal="center" vertical="center"/>
    </xf>
    <xf numFmtId="0" fontId="15" fillId="27" borderId="28" xfId="0" applyFont="1" applyFill="1" applyBorder="1" applyAlignment="1">
      <alignment horizontal="center" vertical="center"/>
    </xf>
    <xf numFmtId="0" fontId="13" fillId="0" borderId="11" xfId="0" applyFont="1" applyBorder="1" applyAlignment="1">
      <alignment horizontal="center" vertical="center"/>
    </xf>
    <xf numFmtId="0" fontId="13" fillId="26" borderId="10" xfId="0" applyFont="1" applyFill="1" applyBorder="1" applyAlignment="1">
      <alignment horizontal="center" vertical="center"/>
    </xf>
    <xf numFmtId="0" fontId="13" fillId="26" borderId="2" xfId="0" applyFont="1" applyFill="1" applyBorder="1" applyAlignment="1">
      <alignment horizontal="center" vertical="center"/>
    </xf>
    <xf numFmtId="0" fontId="13" fillId="26" borderId="11" xfId="0" applyFont="1" applyFill="1" applyBorder="1" applyAlignment="1">
      <alignment horizontal="center" vertical="center"/>
    </xf>
    <xf numFmtId="0" fontId="13" fillId="16" borderId="2" xfId="0" applyFont="1" applyFill="1" applyBorder="1" applyAlignment="1">
      <alignment horizontal="center" vertical="center"/>
    </xf>
    <xf numFmtId="0" fontId="13" fillId="17" borderId="10" xfId="0" applyFont="1" applyFill="1" applyBorder="1" applyAlignment="1">
      <alignment horizontal="center" vertical="center"/>
    </xf>
    <xf numFmtId="0" fontId="13" fillId="17" borderId="2" xfId="0" applyFont="1" applyFill="1" applyBorder="1" applyAlignment="1">
      <alignment horizontal="center" vertical="center"/>
    </xf>
    <xf numFmtId="0" fontId="18" fillId="17" borderId="2" xfId="0" applyFont="1" applyFill="1" applyBorder="1" applyAlignment="1">
      <alignment horizontal="center" vertical="center"/>
    </xf>
    <xf numFmtId="0" fontId="18" fillId="0" borderId="2" xfId="0" applyFont="1" applyFill="1" applyBorder="1" applyAlignment="1">
      <alignment horizontal="center" vertical="center"/>
    </xf>
    <xf numFmtId="0" fontId="34" fillId="29" borderId="2" xfId="0" applyFont="1" applyFill="1" applyBorder="1" applyAlignment="1">
      <alignment horizontal="center" vertical="center"/>
    </xf>
    <xf numFmtId="0" fontId="34" fillId="29" borderId="11" xfId="0" applyFont="1" applyFill="1" applyBorder="1" applyAlignment="1">
      <alignment horizontal="center" vertical="center"/>
    </xf>
    <xf numFmtId="0" fontId="13" fillId="16" borderId="10" xfId="0" applyFont="1" applyFill="1" applyBorder="1" applyAlignment="1">
      <alignment horizontal="center" vertical="center"/>
    </xf>
    <xf numFmtId="0" fontId="21" fillId="20" borderId="22" xfId="0" applyFont="1" applyFill="1" applyBorder="1" applyAlignment="1">
      <alignment horizontal="center" vertical="center"/>
    </xf>
    <xf numFmtId="0" fontId="21" fillId="20" borderId="0" xfId="0" applyFont="1" applyFill="1" applyBorder="1" applyAlignment="1">
      <alignment horizontal="center" vertical="center"/>
    </xf>
    <xf numFmtId="0" fontId="13" fillId="20" borderId="0" xfId="0" applyFont="1" applyFill="1" applyBorder="1" applyAlignment="1">
      <alignment horizontal="center" vertical="center"/>
    </xf>
    <xf numFmtId="0" fontId="13" fillId="20" borderId="31" xfId="0" applyFont="1" applyFill="1" applyBorder="1" applyAlignment="1">
      <alignment horizontal="center" vertical="center"/>
    </xf>
    <xf numFmtId="0" fontId="22" fillId="0" borderId="10" xfId="0" applyFont="1" applyBorder="1" applyAlignment="1">
      <alignment horizontal="center" vertical="center" wrapText="1"/>
    </xf>
    <xf numFmtId="14" fontId="22" fillId="0" borderId="32" xfId="0" applyNumberFormat="1" applyFont="1" applyFill="1" applyBorder="1" applyAlignment="1">
      <alignment horizontal="center" vertical="center" wrapText="1"/>
    </xf>
    <xf numFmtId="14" fontId="22" fillId="0" borderId="15" xfId="0" applyNumberFormat="1" applyFont="1" applyFill="1" applyBorder="1" applyAlignment="1">
      <alignment horizontal="center" vertical="center" wrapText="1"/>
    </xf>
    <xf numFmtId="0" fontId="22" fillId="0" borderId="3" xfId="0" applyFont="1" applyBorder="1" applyAlignment="1">
      <alignment horizontal="center" vertical="center" wrapText="1"/>
    </xf>
    <xf numFmtId="0" fontId="22" fillId="0" borderId="15" xfId="0" applyFont="1" applyBorder="1" applyAlignment="1">
      <alignment horizontal="center" vertical="center" wrapText="1"/>
    </xf>
    <xf numFmtId="0" fontId="13" fillId="17" borderId="34" xfId="0" applyFont="1" applyFill="1" applyBorder="1" applyAlignment="1">
      <alignment horizontal="center" vertical="center"/>
    </xf>
    <xf numFmtId="0" fontId="18" fillId="17" borderId="34" xfId="0" applyFont="1" applyFill="1" applyBorder="1" applyAlignment="1">
      <alignment horizontal="center" vertical="center"/>
    </xf>
    <xf numFmtId="0" fontId="17" fillId="17" borderId="34" xfId="0" applyFont="1" applyFill="1" applyBorder="1" applyAlignment="1">
      <alignment horizontal="center" vertical="center"/>
    </xf>
    <xf numFmtId="0" fontId="17" fillId="17" borderId="37" xfId="0" applyFont="1" applyFill="1" applyBorder="1" applyAlignment="1">
      <alignment horizontal="center" vertical="center"/>
    </xf>
    <xf numFmtId="0" fontId="13" fillId="17" borderId="41" xfId="0" applyFont="1" applyFill="1" applyBorder="1" applyAlignment="1">
      <alignment horizontal="center" vertical="center"/>
    </xf>
    <xf numFmtId="0" fontId="13" fillId="17" borderId="38" xfId="0" applyFont="1" applyFill="1" applyBorder="1" applyAlignment="1">
      <alignment horizontal="center" vertical="center"/>
    </xf>
    <xf numFmtId="0" fontId="13" fillId="26" borderId="37" xfId="0" applyFont="1" applyFill="1" applyBorder="1" applyAlignment="1">
      <alignment horizontal="center" vertical="center"/>
    </xf>
    <xf numFmtId="0" fontId="13" fillId="16" borderId="35" xfId="0" applyFont="1" applyFill="1" applyBorder="1" applyAlignment="1">
      <alignment horizontal="center" vertical="center"/>
    </xf>
    <xf numFmtId="0" fontId="13" fillId="16" borderId="34" xfId="0" applyFont="1" applyFill="1" applyBorder="1" applyAlignment="1">
      <alignment horizontal="center" vertical="center"/>
    </xf>
    <xf numFmtId="0" fontId="17" fillId="16" borderId="34" xfId="0" applyFont="1" applyFill="1" applyBorder="1" applyAlignment="1">
      <alignment horizontal="center" vertical="center"/>
    </xf>
    <xf numFmtId="0" fontId="17" fillId="16" borderId="37" xfId="0" applyFont="1" applyFill="1" applyBorder="1" applyAlignment="1">
      <alignment horizontal="center" vertical="center"/>
    </xf>
    <xf numFmtId="0" fontId="18" fillId="0" borderId="34" xfId="0" applyFont="1" applyBorder="1" applyAlignment="1">
      <alignment horizontal="center" vertical="center"/>
    </xf>
    <xf numFmtId="0" fontId="17" fillId="0" borderId="34" xfId="0" applyFont="1" applyBorder="1" applyAlignment="1">
      <alignment horizontal="center" vertical="center"/>
    </xf>
    <xf numFmtId="0" fontId="17" fillId="0" borderId="37" xfId="0" applyFont="1" applyBorder="1" applyAlignment="1">
      <alignment horizontal="center" vertical="center"/>
    </xf>
    <xf numFmtId="0" fontId="13" fillId="0" borderId="35" xfId="0" applyFont="1" applyBorder="1" applyAlignment="1">
      <alignment horizontal="center" vertical="center"/>
    </xf>
    <xf numFmtId="0" fontId="13" fillId="0" borderId="34" xfId="0" applyFont="1" applyBorder="1" applyAlignment="1">
      <alignment horizontal="center" vertical="center"/>
    </xf>
    <xf numFmtId="0" fontId="15" fillId="0" borderId="35" xfId="0" applyFont="1" applyBorder="1" applyAlignment="1">
      <alignment horizontal="center" vertical="center"/>
    </xf>
    <xf numFmtId="0" fontId="17" fillId="0" borderId="2" xfId="0" applyFont="1" applyBorder="1" applyAlignment="1">
      <alignment horizontal="center" vertical="center"/>
    </xf>
    <xf numFmtId="0" fontId="17" fillId="0" borderId="11" xfId="0" applyFont="1" applyBorder="1" applyAlignment="1">
      <alignment horizontal="center" vertical="center"/>
    </xf>
    <xf numFmtId="0" fontId="17" fillId="0" borderId="30" xfId="0" applyFont="1" applyBorder="1" applyAlignment="1">
      <alignment horizontal="center" vertical="center"/>
    </xf>
    <xf numFmtId="0" fontId="17" fillId="0" borderId="53" xfId="0" applyFont="1" applyBorder="1" applyAlignment="1">
      <alignment horizontal="center" vertical="center"/>
    </xf>
    <xf numFmtId="0" fontId="17" fillId="0" borderId="3" xfId="0" applyFont="1" applyBorder="1" applyAlignment="1">
      <alignment horizontal="center" vertical="center"/>
    </xf>
    <xf numFmtId="0" fontId="13" fillId="0" borderId="32" xfId="0" applyFont="1" applyBorder="1" applyAlignment="1">
      <alignment horizontal="left" vertical="center"/>
    </xf>
    <xf numFmtId="0" fontId="13" fillId="0" borderId="15" xfId="0" applyFont="1" applyBorder="1" applyAlignment="1">
      <alignment horizontal="left" vertical="center"/>
    </xf>
    <xf numFmtId="0" fontId="13" fillId="0" borderId="3" xfId="0" applyFont="1" applyBorder="1" applyAlignment="1">
      <alignment horizontal="left" vertical="center"/>
    </xf>
    <xf numFmtId="0" fontId="13" fillId="0" borderId="40" xfId="0" applyFont="1" applyBorder="1" applyAlignment="1">
      <alignment horizontal="left" vertical="center"/>
    </xf>
    <xf numFmtId="0" fontId="13" fillId="0" borderId="10" xfId="0" applyFont="1" applyBorder="1" applyAlignment="1">
      <alignment horizontal="left" vertical="center"/>
    </xf>
    <xf numFmtId="0" fontId="13" fillId="0" borderId="2" xfId="0" applyFont="1" applyBorder="1" applyAlignment="1">
      <alignment horizontal="left" vertical="center"/>
    </xf>
    <xf numFmtId="0" fontId="13" fillId="0" borderId="11" xfId="0" applyFont="1" applyBorder="1" applyAlignment="1">
      <alignment horizontal="left" vertical="center"/>
    </xf>
    <xf numFmtId="0" fontId="13" fillId="0" borderId="39" xfId="0" applyFont="1" applyBorder="1" applyAlignment="1">
      <alignment horizontal="left" vertical="center"/>
    </xf>
    <xf numFmtId="0" fontId="13" fillId="0" borderId="15" xfId="0" applyFont="1" applyBorder="1" applyAlignment="1">
      <alignment horizontal="center" vertical="center"/>
    </xf>
    <xf numFmtId="0" fontId="42" fillId="0" borderId="0" xfId="581" quotePrefix="1" applyFont="1" applyBorder="1" applyAlignment="1">
      <alignment horizontal="left" vertical="center"/>
    </xf>
    <xf numFmtId="0" fontId="26" fillId="0" borderId="31" xfId="0" applyFont="1" applyBorder="1" applyAlignment="1">
      <alignment horizontal="center" vertical="center" wrapText="1"/>
    </xf>
    <xf numFmtId="0" fontId="26" fillId="0" borderId="51" xfId="0" applyFont="1" applyBorder="1" applyAlignment="1">
      <alignment horizontal="center" vertical="center" wrapText="1"/>
    </xf>
    <xf numFmtId="0" fontId="28" fillId="0" borderId="18" xfId="0" applyFont="1" applyBorder="1" applyAlignment="1">
      <alignment horizontal="center" vertical="center"/>
    </xf>
    <xf numFmtId="0" fontId="28" fillId="0" borderId="22" xfId="0" applyFont="1" applyBorder="1" applyAlignment="1">
      <alignment horizontal="center" vertical="center"/>
    </xf>
    <xf numFmtId="0" fontId="28" fillId="0" borderId="50" xfId="0" applyFont="1" applyBorder="1" applyAlignment="1">
      <alignment horizontal="center" vertical="center"/>
    </xf>
    <xf numFmtId="0" fontId="28" fillId="0" borderId="31" xfId="0" applyFont="1" applyBorder="1" applyAlignment="1">
      <alignment horizontal="center" vertical="center"/>
    </xf>
    <xf numFmtId="0" fontId="28" fillId="0" borderId="7" xfId="0" applyFont="1" applyBorder="1" applyAlignment="1">
      <alignment horizontal="center" vertical="center"/>
    </xf>
    <xf numFmtId="0" fontId="28" fillId="0" borderId="8" xfId="0" applyFont="1" applyBorder="1" applyAlignment="1">
      <alignment horizontal="center" vertical="center"/>
    </xf>
    <xf numFmtId="0" fontId="28" fillId="0" borderId="9" xfId="0" applyFont="1" applyBorder="1" applyAlignment="1">
      <alignment horizontal="center" vertical="center"/>
    </xf>
    <xf numFmtId="0" fontId="28" fillId="0" borderId="10" xfId="0" applyFont="1" applyBorder="1" applyAlignment="1">
      <alignment horizontal="center" vertical="center"/>
    </xf>
    <xf numFmtId="0" fontId="28" fillId="0" borderId="2" xfId="0" applyFont="1" applyBorder="1" applyAlignment="1">
      <alignment horizontal="center" vertical="center"/>
    </xf>
    <xf numFmtId="0" fontId="28" fillId="0" borderId="11" xfId="0" applyFont="1" applyBorder="1" applyAlignment="1">
      <alignment horizontal="center" vertical="center"/>
    </xf>
    <xf numFmtId="0" fontId="28" fillId="0" borderId="19" xfId="0" applyFont="1" applyBorder="1" applyAlignment="1">
      <alignment horizontal="center" vertical="center"/>
    </xf>
    <xf numFmtId="0" fontId="28" fillId="0" borderId="51" xfId="0" applyFont="1" applyBorder="1" applyAlignment="1">
      <alignment horizontal="center" vertical="center"/>
    </xf>
    <xf numFmtId="0" fontId="40" fillId="0" borderId="18" xfId="0" applyFont="1" applyFill="1" applyBorder="1" applyAlignment="1">
      <alignment horizontal="center" vertical="center"/>
    </xf>
    <xf numFmtId="0" fontId="40" fillId="0" borderId="22" xfId="0" applyFont="1" applyFill="1" applyBorder="1" applyAlignment="1">
      <alignment horizontal="center" vertical="center"/>
    </xf>
    <xf numFmtId="0" fontId="40" fillId="0" borderId="19" xfId="0" applyFont="1" applyFill="1" applyBorder="1" applyAlignment="1">
      <alignment horizontal="center" vertical="center"/>
    </xf>
    <xf numFmtId="0" fontId="40" fillId="0" borderId="42" xfId="0" applyFont="1" applyFill="1" applyBorder="1" applyAlignment="1">
      <alignment horizontal="center" vertical="center"/>
    </xf>
    <xf numFmtId="0" fontId="40" fillId="0" borderId="0" xfId="0" applyFont="1" applyFill="1" applyBorder="1" applyAlignment="1">
      <alignment horizontal="center" vertical="center"/>
    </xf>
    <xf numFmtId="0" fontId="40" fillId="0" borderId="21" xfId="0" applyFont="1" applyFill="1" applyBorder="1" applyAlignment="1">
      <alignment horizontal="center" vertical="center"/>
    </xf>
  </cellXfs>
  <cellStyles count="8202">
    <cellStyle name="20% - Accent3 2" xfId="8121" xr:uid="{00000000-0005-0000-0000-000000000000}"/>
    <cellStyle name="20% - Accent3 3" xfId="8124" xr:uid="{00000000-0005-0000-0000-000001000000}"/>
    <cellStyle name="Followed Hyperlink" xfId="5207" builtinId="9" hidden="1"/>
    <cellStyle name="Followed Hyperlink" xfId="1583" builtinId="9" hidden="1"/>
    <cellStyle name="Followed Hyperlink" xfId="1911" builtinId="9" hidden="1"/>
    <cellStyle name="Followed Hyperlink" xfId="5535" builtinId="9" hidden="1"/>
    <cellStyle name="Followed Hyperlink" xfId="7225" builtinId="9" hidden="1"/>
    <cellStyle name="Followed Hyperlink" xfId="3601" builtinId="9" hidden="1"/>
    <cellStyle name="Followed Hyperlink" xfId="4483" builtinId="9" hidden="1"/>
    <cellStyle name="Followed Hyperlink" xfId="3517" builtinId="9" hidden="1"/>
    <cellStyle name="Followed Hyperlink" xfId="1865" builtinId="9" hidden="1"/>
    <cellStyle name="Followed Hyperlink" xfId="5619" builtinId="9" hidden="1"/>
    <cellStyle name="Followed Hyperlink" xfId="1995" builtinId="9" hidden="1"/>
    <cellStyle name="Followed Hyperlink" xfId="1499" builtinId="9" hidden="1"/>
    <cellStyle name="Followed Hyperlink" xfId="5123" builtinId="9" hidden="1"/>
    <cellStyle name="Followed Hyperlink" xfId="7637" builtinId="9" hidden="1"/>
    <cellStyle name="Followed Hyperlink" xfId="4013" builtinId="9" hidden="1"/>
    <cellStyle name="Followed Hyperlink" xfId="388" builtinId="9" hidden="1"/>
    <cellStyle name="Followed Hyperlink" xfId="3105" builtinId="9" hidden="1"/>
    <cellStyle name="Followed Hyperlink" xfId="2991" builtinId="9" hidden="1"/>
    <cellStyle name="Followed Hyperlink" xfId="6031" builtinId="9" hidden="1"/>
    <cellStyle name="Followed Hyperlink" xfId="2407" builtinId="9" hidden="1"/>
    <cellStyle name="Followed Hyperlink" xfId="4927" builtinId="9" hidden="1"/>
    <cellStyle name="Followed Hyperlink" xfId="4711" builtinId="9" hidden="1"/>
    <cellStyle name="Followed Hyperlink" xfId="8049" builtinId="9" hidden="1"/>
    <cellStyle name="Followed Hyperlink" xfId="4425" builtinId="9" hidden="1"/>
    <cellStyle name="Followed Hyperlink" xfId="801" builtinId="9" hidden="1"/>
    <cellStyle name="Followed Hyperlink" xfId="2693" builtinId="9" hidden="1"/>
    <cellStyle name="Followed Hyperlink" xfId="6317" builtinId="9" hidden="1"/>
    <cellStyle name="Followed Hyperlink" xfId="3323" builtinId="9" hidden="1"/>
    <cellStyle name="Followed Hyperlink" xfId="8077" builtinId="9" hidden="1"/>
    <cellStyle name="Followed Hyperlink" xfId="6833" builtinId="9" hidden="1"/>
    <cellStyle name="Followed Hyperlink" xfId="6999" builtinId="9" hidden="1"/>
    <cellStyle name="Followed Hyperlink" xfId="2217" builtinId="9" hidden="1"/>
    <cellStyle name="Followed Hyperlink" xfId="4837" builtinId="9" hidden="1"/>
    <cellStyle name="Followed Hyperlink" xfId="1213" builtinId="9" hidden="1"/>
    <cellStyle name="Followed Hyperlink" xfId="2281" builtinId="9" hidden="1"/>
    <cellStyle name="Followed Hyperlink" xfId="5905" builtinId="9" hidden="1"/>
    <cellStyle name="Followed Hyperlink" xfId="6855" builtinId="9" hidden="1"/>
    <cellStyle name="Followed Hyperlink" xfId="3231" builtinId="9" hidden="1"/>
    <cellStyle name="Followed Hyperlink" xfId="446" builtinId="9" hidden="1"/>
    <cellStyle name="Followed Hyperlink" xfId="3887" builtinId="9" hidden="1"/>
    <cellStyle name="Followed Hyperlink" xfId="7511" builtinId="9" hidden="1"/>
    <cellStyle name="Followed Hyperlink" xfId="5249" builtinId="9" hidden="1"/>
    <cellStyle name="Followed Hyperlink" xfId="5655" builtinId="9" hidden="1"/>
    <cellStyle name="Followed Hyperlink" xfId="1869" builtinId="9" hidden="1"/>
    <cellStyle name="Followed Hyperlink" xfId="5493" builtinId="9" hidden="1"/>
    <cellStyle name="Followed Hyperlink" xfId="7267" builtinId="9" hidden="1"/>
    <cellStyle name="Followed Hyperlink" xfId="3643" builtinId="9" hidden="1"/>
    <cellStyle name="Followed Hyperlink" xfId="7353" builtinId="9" hidden="1"/>
    <cellStyle name="Followed Hyperlink" xfId="3475" builtinId="9" hidden="1"/>
    <cellStyle name="Followed Hyperlink" xfId="7099" builtinId="9" hidden="1"/>
    <cellStyle name="Followed Hyperlink" xfId="5661" builtinId="9" hidden="1"/>
    <cellStyle name="Followed Hyperlink" xfId="3795" builtinId="9" hidden="1"/>
    <cellStyle name="Followed Hyperlink" xfId="1457" builtinId="9" hidden="1"/>
    <cellStyle name="Followed Hyperlink" xfId="5081" builtinId="9" hidden="1"/>
    <cellStyle name="Followed Hyperlink" xfId="7679" builtinId="9" hidden="1"/>
    <cellStyle name="Followed Hyperlink" xfId="4055" builtinId="9" hidden="1"/>
    <cellStyle name="Followed Hyperlink" xfId="943" builtinId="9" hidden="1"/>
    <cellStyle name="Followed Hyperlink" xfId="3063" builtinId="9" hidden="1"/>
    <cellStyle name="Followed Hyperlink" xfId="6687" builtinId="9" hidden="1"/>
    <cellStyle name="Followed Hyperlink" xfId="6073" builtinId="9" hidden="1"/>
    <cellStyle name="Followed Hyperlink" xfId="2449" builtinId="9" hidden="1"/>
    <cellStyle name="Followed Hyperlink" xfId="1045" builtinId="9" hidden="1"/>
    <cellStyle name="Followed Hyperlink" xfId="2191" builtinId="9" hidden="1"/>
    <cellStyle name="Followed Hyperlink" xfId="8091" builtinId="9" hidden="1"/>
    <cellStyle name="Followed Hyperlink" xfId="4467" builtinId="9" hidden="1"/>
    <cellStyle name="Followed Hyperlink" xfId="843" builtinId="9" hidden="1"/>
    <cellStyle name="Followed Hyperlink" xfId="2651" builtinId="9" hidden="1"/>
    <cellStyle name="Followed Hyperlink" xfId="6275" builtinId="9" hidden="1"/>
    <cellStyle name="Followed Hyperlink" xfId="6485" builtinId="9" hidden="1"/>
    <cellStyle name="Followed Hyperlink" xfId="6047" builtinId="9" hidden="1"/>
    <cellStyle name="Followed Hyperlink" xfId="633" builtinId="9" hidden="1"/>
    <cellStyle name="Followed Hyperlink" xfId="4257" builtinId="9" hidden="1"/>
    <cellStyle name="Followed Hyperlink" xfId="4589" builtinId="9" hidden="1"/>
    <cellStyle name="Followed Hyperlink" xfId="4879" builtinId="9" hidden="1"/>
    <cellStyle name="Followed Hyperlink" xfId="1255" builtinId="9" hidden="1"/>
    <cellStyle name="Followed Hyperlink" xfId="6465" builtinId="9" hidden="1"/>
    <cellStyle name="Followed Hyperlink" xfId="5863" builtinId="9" hidden="1"/>
    <cellStyle name="Followed Hyperlink" xfId="6897" builtinId="9" hidden="1"/>
    <cellStyle name="Followed Hyperlink" xfId="721" builtinId="9" hidden="1"/>
    <cellStyle name="Followed Hyperlink" xfId="220" builtinId="9" hidden="1"/>
    <cellStyle name="Followed Hyperlink" xfId="3845" builtinId="9" hidden="1"/>
    <cellStyle name="Followed Hyperlink" xfId="7469" builtinId="9" hidden="1"/>
    <cellStyle name="Followed Hyperlink" xfId="5291" builtinId="9" hidden="1"/>
    <cellStyle name="Followed Hyperlink" xfId="1667" builtinId="9" hidden="1"/>
    <cellStyle name="Followed Hyperlink" xfId="1827" builtinId="9" hidden="1"/>
    <cellStyle name="Followed Hyperlink" xfId="5451" builtinId="9" hidden="1"/>
    <cellStyle name="Followed Hyperlink" xfId="1923" builtinId="9" hidden="1"/>
    <cellStyle name="Followed Hyperlink" xfId="3685" builtinId="9" hidden="1"/>
    <cellStyle name="Followed Hyperlink" xfId="4345" builtinId="9" hidden="1"/>
    <cellStyle name="Followed Hyperlink" xfId="6711" builtinId="9" hidden="1"/>
    <cellStyle name="Followed Hyperlink" xfId="6493" builtinId="9" hidden="1"/>
    <cellStyle name="Followed Hyperlink" xfId="164" builtinId="9" hidden="1"/>
    <cellStyle name="Followed Hyperlink" xfId="7465" builtinId="9" hidden="1"/>
    <cellStyle name="Followed Hyperlink" xfId="2653" builtinId="9" hidden="1"/>
    <cellStyle name="Followed Hyperlink" xfId="2949" builtinId="9" hidden="1"/>
    <cellStyle name="Followed Hyperlink" xfId="2321" builtinId="9" hidden="1"/>
    <cellStyle name="Followed Hyperlink" xfId="2891" builtinId="9" hidden="1"/>
    <cellStyle name="Followed Hyperlink" xfId="4499" builtinId="9" hidden="1"/>
    <cellStyle name="Followed Hyperlink" xfId="4901" builtinId="9" hidden="1"/>
    <cellStyle name="Followed Hyperlink" xfId="6645" builtinId="9" hidden="1"/>
    <cellStyle name="Followed Hyperlink" xfId="2833" builtinId="9" hidden="1"/>
    <cellStyle name="Followed Hyperlink" xfId="2491" builtinId="9" hidden="1"/>
    <cellStyle name="Followed Hyperlink" xfId="1003" builtinId="9" hidden="1"/>
    <cellStyle name="Followed Hyperlink" xfId="4627" builtinId="9" hidden="1"/>
    <cellStyle name="Followed Hyperlink" xfId="304" builtinId="9" hidden="1"/>
    <cellStyle name="Followed Hyperlink" xfId="4509" builtinId="9" hidden="1"/>
    <cellStyle name="Followed Hyperlink" xfId="885" builtinId="9" hidden="1"/>
    <cellStyle name="Followed Hyperlink" xfId="2609" builtinId="9" hidden="1"/>
    <cellStyle name="Followed Hyperlink" xfId="7975" builtinId="9" hidden="1"/>
    <cellStyle name="Followed Hyperlink" xfId="6527" builtinId="9" hidden="1"/>
    <cellStyle name="Followed Hyperlink" xfId="2903" builtinId="9" hidden="1"/>
    <cellStyle name="Followed Hyperlink" xfId="959" builtinId="9" hidden="1"/>
    <cellStyle name="Followed Hyperlink" xfId="4215" builtinId="9" hidden="1"/>
    <cellStyle name="Followed Hyperlink" xfId="7839" builtinId="9" hidden="1"/>
    <cellStyle name="Followed Hyperlink" xfId="4921" builtinId="9" hidden="1"/>
    <cellStyle name="Followed Hyperlink" xfId="1297" builtinId="9" hidden="1"/>
    <cellStyle name="Followed Hyperlink" xfId="2197" builtinId="9" hidden="1"/>
    <cellStyle name="Followed Hyperlink" xfId="5821" builtinId="9" hidden="1"/>
    <cellStyle name="Followed Hyperlink" xfId="6939" builtinId="9" hidden="1"/>
    <cellStyle name="Followed Hyperlink" xfId="5009" builtinId="9" hidden="1"/>
    <cellStyle name="Followed Hyperlink" xfId="134" builtinId="9" hidden="1"/>
    <cellStyle name="Followed Hyperlink" xfId="3803" builtinId="9" hidden="1"/>
    <cellStyle name="Followed Hyperlink" xfId="7427" builtinId="9" hidden="1"/>
    <cellStyle name="Followed Hyperlink" xfId="5333" builtinId="9" hidden="1"/>
    <cellStyle name="Followed Hyperlink" xfId="1977" builtinId="9" hidden="1"/>
    <cellStyle name="Followed Hyperlink" xfId="1785" builtinId="9" hidden="1"/>
    <cellStyle name="Followed Hyperlink" xfId="5409" builtinId="9" hidden="1"/>
    <cellStyle name="Followed Hyperlink" xfId="7351" builtinId="9" hidden="1"/>
    <cellStyle name="Followed Hyperlink" xfId="3727" builtinId="9" hidden="1"/>
    <cellStyle name="Followed Hyperlink" xfId="1613" builtinId="9" hidden="1"/>
    <cellStyle name="Followed Hyperlink" xfId="6975" builtinId="9" hidden="1"/>
    <cellStyle name="Followed Hyperlink" xfId="7015" builtinId="9" hidden="1"/>
    <cellStyle name="Followed Hyperlink" xfId="5745" builtinId="9" hidden="1"/>
    <cellStyle name="Followed Hyperlink" xfId="2121" builtinId="9" hidden="1"/>
    <cellStyle name="Followed Hyperlink" xfId="1373" builtinId="9" hidden="1"/>
    <cellStyle name="Followed Hyperlink" xfId="4997" builtinId="9" hidden="1"/>
    <cellStyle name="Followed Hyperlink" xfId="1801" builtinId="9" hidden="1"/>
    <cellStyle name="Followed Hyperlink" xfId="7655" builtinId="9" hidden="1"/>
    <cellStyle name="Followed Hyperlink" xfId="514" builtinId="9" hidden="1"/>
    <cellStyle name="Followed Hyperlink" xfId="2979" builtinId="9" hidden="1"/>
    <cellStyle name="Followed Hyperlink" xfId="6603" builtinId="9" hidden="1"/>
    <cellStyle name="Followed Hyperlink" xfId="6157" builtinId="9" hidden="1"/>
    <cellStyle name="Followed Hyperlink" xfId="2533" builtinId="9" hidden="1"/>
    <cellStyle name="Followed Hyperlink" xfId="961" builtinId="9" hidden="1"/>
    <cellStyle name="Followed Hyperlink" xfId="4585" builtinId="9" hidden="1"/>
    <cellStyle name="Followed Hyperlink" xfId="8180" builtinId="9" hidden="1"/>
    <cellStyle name="Followed Hyperlink" xfId="5461" builtinId="9" hidden="1"/>
    <cellStyle name="Followed Hyperlink" xfId="1951" builtinId="9" hidden="1"/>
    <cellStyle name="Followed Hyperlink" xfId="2567" builtinId="9" hidden="1"/>
    <cellStyle name="Followed Hyperlink" xfId="6191" builtinId="9" hidden="1"/>
    <cellStyle name="Followed Hyperlink" xfId="4741" builtinId="9" hidden="1"/>
    <cellStyle name="Followed Hyperlink" xfId="2945" builtinId="9" hidden="1"/>
    <cellStyle name="Followed Hyperlink" xfId="548" builtinId="9" hidden="1"/>
    <cellStyle name="Followed Hyperlink" xfId="4173" builtinId="9" hidden="1"/>
    <cellStyle name="Followed Hyperlink" xfId="7797" builtinId="9" hidden="1"/>
    <cellStyle name="Followed Hyperlink" xfId="4963" builtinId="9" hidden="1"/>
    <cellStyle name="Followed Hyperlink" xfId="5091" builtinId="9" hidden="1"/>
    <cellStyle name="Followed Hyperlink" xfId="2155" builtinId="9" hidden="1"/>
    <cellStyle name="Followed Hyperlink" xfId="1729" builtinId="9" hidden="1"/>
    <cellStyle name="Followed Hyperlink" xfId="4447" builtinId="9" hidden="1"/>
    <cellStyle name="Followed Hyperlink" xfId="3357" builtinId="9" hidden="1"/>
    <cellStyle name="Followed Hyperlink" xfId="136" builtinId="9" hidden="1"/>
    <cellStyle name="Followed Hyperlink" xfId="5373" builtinId="9" hidden="1"/>
    <cellStyle name="Followed Hyperlink" xfId="7385" builtinId="9" hidden="1"/>
    <cellStyle name="Followed Hyperlink" xfId="5375" builtinId="9" hidden="1"/>
    <cellStyle name="Followed Hyperlink" xfId="1751" builtinId="9" hidden="1"/>
    <cellStyle name="Followed Hyperlink" xfId="1743" builtinId="9" hidden="1"/>
    <cellStyle name="Followed Hyperlink" xfId="5367" builtinId="9" hidden="1"/>
    <cellStyle name="Followed Hyperlink" xfId="7393" builtinId="9" hidden="1"/>
    <cellStyle name="Followed Hyperlink" xfId="3769" builtinId="9" hidden="1"/>
    <cellStyle name="Followed Hyperlink" xfId="144" builtinId="9" hidden="1"/>
    <cellStyle name="Followed Hyperlink" xfId="3349" builtinId="9" hidden="1"/>
    <cellStyle name="Followed Hyperlink" xfId="1349" builtinId="9" hidden="1"/>
    <cellStyle name="Followed Hyperlink" xfId="4225" builtinId="9" hidden="1"/>
    <cellStyle name="Followed Hyperlink" xfId="2163" builtinId="9" hidden="1"/>
    <cellStyle name="Followed Hyperlink" xfId="1331" builtinId="9" hidden="1"/>
    <cellStyle name="Followed Hyperlink" xfId="4955" builtinId="9" hidden="1"/>
    <cellStyle name="Followed Hyperlink" xfId="7805" builtinId="9" hidden="1"/>
    <cellStyle name="Followed Hyperlink" xfId="791" builtinId="9" hidden="1"/>
    <cellStyle name="Followed Hyperlink" xfId="7141" builtinId="9" hidden="1"/>
    <cellStyle name="Followed Hyperlink" xfId="2937" builtinId="9" hidden="1"/>
    <cellStyle name="Followed Hyperlink" xfId="6561" builtinId="9" hidden="1"/>
    <cellStyle name="Followed Hyperlink" xfId="6199" builtinId="9" hidden="1"/>
    <cellStyle name="Followed Hyperlink" xfId="2575" builtinId="9" hidden="1"/>
    <cellStyle name="Followed Hyperlink" xfId="919" builtinId="9" hidden="1"/>
    <cellStyle name="Followed Hyperlink" xfId="3389" builtinId="9" hidden="1"/>
    <cellStyle name="Followed Hyperlink" xfId="8172" builtinId="9" hidden="1"/>
    <cellStyle name="Followed Hyperlink" xfId="4593" builtinId="9" hidden="1"/>
    <cellStyle name="Followed Hyperlink" xfId="969" builtinId="9" hidden="1"/>
    <cellStyle name="Followed Hyperlink" xfId="2525" builtinId="9" hidden="1"/>
    <cellStyle name="Followed Hyperlink" xfId="6149" builtinId="9" hidden="1"/>
    <cellStyle name="Followed Hyperlink" xfId="1507" builtinId="9" hidden="1"/>
    <cellStyle name="Followed Hyperlink" xfId="2987" builtinId="9" hidden="1"/>
    <cellStyle name="Followed Hyperlink" xfId="506" builtinId="9" hidden="1"/>
    <cellStyle name="Followed Hyperlink" xfId="4131" builtinId="9" hidden="1"/>
    <cellStyle name="Followed Hyperlink" xfId="7755" builtinId="9" hidden="1"/>
    <cellStyle name="Followed Hyperlink" xfId="6207" builtinId="9" hidden="1"/>
    <cellStyle name="Followed Hyperlink" xfId="1381" builtinId="9" hidden="1"/>
    <cellStyle name="Followed Hyperlink" xfId="6729" builtinId="9" hidden="1"/>
    <cellStyle name="Followed Hyperlink" xfId="5737" builtinId="9" hidden="1"/>
    <cellStyle name="Followed Hyperlink" xfId="7023" builtinId="9" hidden="1"/>
    <cellStyle name="Followed Hyperlink" xfId="3399" builtinId="9" hidden="1"/>
    <cellStyle name="Followed Hyperlink" xfId="1151" builtinId="9" hidden="1"/>
    <cellStyle name="Followed Hyperlink" xfId="3719" builtinId="9" hidden="1"/>
    <cellStyle name="Followed Hyperlink" xfId="7343" builtinId="9" hidden="1"/>
    <cellStyle name="Followed Hyperlink" xfId="5417" builtinId="9" hidden="1"/>
    <cellStyle name="Followed Hyperlink" xfId="1793" builtinId="9" hidden="1"/>
    <cellStyle name="Followed Hyperlink" xfId="3911" builtinId="9" hidden="1"/>
    <cellStyle name="Followed Hyperlink" xfId="5325" builtinId="9" hidden="1"/>
    <cellStyle name="Followed Hyperlink" xfId="7435" builtinId="9" hidden="1"/>
    <cellStyle name="Followed Hyperlink" xfId="3811" builtinId="9" hidden="1"/>
    <cellStyle name="Followed Hyperlink" xfId="7629" builtinId="9" hidden="1"/>
    <cellStyle name="Followed Hyperlink" xfId="4599" builtinId="9" hidden="1"/>
    <cellStyle name="Followed Hyperlink" xfId="2897" builtinId="9" hidden="1"/>
    <cellStyle name="Followed Hyperlink" xfId="5829" builtinId="9" hidden="1"/>
    <cellStyle name="Followed Hyperlink" xfId="3333" builtinId="9" hidden="1"/>
    <cellStyle name="Followed Hyperlink" xfId="1289" builtinId="9" hidden="1"/>
    <cellStyle name="Followed Hyperlink" xfId="394" builtinId="9" hidden="1"/>
    <cellStyle name="Followed Hyperlink" xfId="7847" builtinId="9" hidden="1"/>
    <cellStyle name="Followed Hyperlink" xfId="1389" builtinId="9" hidden="1"/>
    <cellStyle name="Followed Hyperlink" xfId="3993" builtinId="9" hidden="1"/>
    <cellStyle name="Followed Hyperlink" xfId="5371" builtinId="9" hidden="1"/>
    <cellStyle name="Followed Hyperlink" xfId="6797" builtinId="9" hidden="1"/>
    <cellStyle name="Followed Hyperlink" xfId="5963" builtinId="9" hidden="1"/>
    <cellStyle name="Followed Hyperlink" xfId="3293" builtinId="9" hidden="1"/>
    <cellStyle name="Followed Hyperlink" xfId="4707" builtinId="9" hidden="1"/>
    <cellStyle name="Followed Hyperlink" xfId="4501" builtinId="9" hidden="1"/>
    <cellStyle name="Followed Hyperlink" xfId="5847" builtinId="9" hidden="1"/>
    <cellStyle name="Followed Hyperlink" xfId="1547" builtinId="9" hidden="1"/>
    <cellStyle name="Followed Hyperlink" xfId="7321" builtinId="9" hidden="1"/>
    <cellStyle name="Followed Hyperlink" xfId="2483" builtinId="9" hidden="1"/>
    <cellStyle name="Followed Hyperlink" xfId="6517" builtinId="9" hidden="1"/>
    <cellStyle name="Followed Hyperlink" xfId="6653" builtinId="9" hidden="1"/>
    <cellStyle name="Followed Hyperlink" xfId="3029" builtinId="9" hidden="1"/>
    <cellStyle name="Followed Hyperlink" xfId="464" builtinId="9" hidden="1"/>
    <cellStyle name="Followed Hyperlink" xfId="5731" builtinId="9" hidden="1"/>
    <cellStyle name="Followed Hyperlink" xfId="7713" builtinId="9" hidden="1"/>
    <cellStyle name="Followed Hyperlink" xfId="5047" builtinId="9" hidden="1"/>
    <cellStyle name="Followed Hyperlink" xfId="1423" builtinId="9" hidden="1"/>
    <cellStyle name="Followed Hyperlink" xfId="2071" builtinId="9" hidden="1"/>
    <cellStyle name="Followed Hyperlink" xfId="7743" builtinId="9" hidden="1"/>
    <cellStyle name="Followed Hyperlink" xfId="7065" builtinId="9" hidden="1"/>
    <cellStyle name="Followed Hyperlink" xfId="3441" builtinId="9" hidden="1"/>
    <cellStyle name="Followed Hyperlink" xfId="675" builtinId="9" hidden="1"/>
    <cellStyle name="Followed Hyperlink" xfId="3677" builtinId="9" hidden="1"/>
    <cellStyle name="Followed Hyperlink" xfId="7301" builtinId="9" hidden="1"/>
    <cellStyle name="Followed Hyperlink" xfId="5459" builtinId="9" hidden="1"/>
    <cellStyle name="Followed Hyperlink" xfId="1835" builtinId="9" hidden="1"/>
    <cellStyle name="Followed Hyperlink" xfId="1659" builtinId="9" hidden="1"/>
    <cellStyle name="Followed Hyperlink" xfId="5283" builtinId="9" hidden="1"/>
    <cellStyle name="Followed Hyperlink" xfId="5267" builtinId="9" hidden="1"/>
    <cellStyle name="Followed Hyperlink" xfId="368" builtinId="9" hidden="1"/>
    <cellStyle name="Followed Hyperlink" xfId="228" builtinId="9" hidden="1"/>
    <cellStyle name="Followed Hyperlink" xfId="3265" builtinId="9" hidden="1"/>
    <cellStyle name="Followed Hyperlink" xfId="6889" builtinId="9" hidden="1"/>
    <cellStyle name="Followed Hyperlink" xfId="5871" builtinId="9" hidden="1"/>
    <cellStyle name="Followed Hyperlink" xfId="2247" builtinId="9" hidden="1"/>
    <cellStyle name="Followed Hyperlink" xfId="1983" builtinId="9" hidden="1"/>
    <cellStyle name="Followed Hyperlink" xfId="4871" builtinId="9" hidden="1"/>
    <cellStyle name="Followed Hyperlink" xfId="7889" builtinId="9" hidden="1"/>
    <cellStyle name="Followed Hyperlink" xfId="7017" builtinId="9" hidden="1"/>
    <cellStyle name="Followed Hyperlink" xfId="641" builtinId="9" hidden="1"/>
    <cellStyle name="Followed Hyperlink" xfId="2853" builtinId="9" hidden="1"/>
    <cellStyle name="Followed Hyperlink" xfId="6477" builtinId="9" hidden="1"/>
    <cellStyle name="Followed Hyperlink" xfId="7785" builtinId="9" hidden="1"/>
    <cellStyle name="Followed Hyperlink" xfId="2659" builtinId="9" hidden="1"/>
    <cellStyle name="Followed Hyperlink" xfId="835" builtinId="9" hidden="1"/>
    <cellStyle name="Followed Hyperlink" xfId="4459" builtinId="9" hidden="1"/>
    <cellStyle name="Followed Hyperlink" xfId="8083" builtinId="9" hidden="1"/>
    <cellStyle name="Followed Hyperlink" xfId="4677" builtinId="9" hidden="1"/>
    <cellStyle name="Followed Hyperlink" xfId="1053" builtinId="9" hidden="1"/>
    <cellStyle name="Followed Hyperlink" xfId="2441" builtinId="9" hidden="1"/>
    <cellStyle name="Followed Hyperlink" xfId="6065" builtinId="9" hidden="1"/>
    <cellStyle name="Followed Hyperlink" xfId="6301" builtinId="9" hidden="1"/>
    <cellStyle name="Followed Hyperlink" xfId="3647" builtinId="9" hidden="1"/>
    <cellStyle name="Followed Hyperlink" xfId="334" builtinId="9" hidden="1"/>
    <cellStyle name="Followed Hyperlink" xfId="4047" builtinId="9" hidden="1"/>
    <cellStyle name="Followed Hyperlink" xfId="7671" builtinId="9" hidden="1"/>
    <cellStyle name="Followed Hyperlink" xfId="5089" builtinId="9" hidden="1"/>
    <cellStyle name="Followed Hyperlink" xfId="1465" builtinId="9" hidden="1"/>
    <cellStyle name="Followed Hyperlink" xfId="2029" builtinId="9" hidden="1"/>
    <cellStyle name="Followed Hyperlink" xfId="5653" builtinId="9" hidden="1"/>
    <cellStyle name="Followed Hyperlink" xfId="7107" builtinId="9" hidden="1"/>
    <cellStyle name="Followed Hyperlink" xfId="4019" builtinId="9" hidden="1"/>
    <cellStyle name="Followed Hyperlink" xfId="98" builtinId="9" hidden="1"/>
    <cellStyle name="Followed Hyperlink" xfId="3635" builtinId="9" hidden="1"/>
    <cellStyle name="Followed Hyperlink" xfId="4235" builtinId="9" hidden="1"/>
    <cellStyle name="Followed Hyperlink" xfId="5501" builtinId="9" hidden="1"/>
    <cellStyle name="Followed Hyperlink" xfId="991" builtinId="9" hidden="1"/>
    <cellStyle name="Followed Hyperlink" xfId="1617" builtinId="9" hidden="1"/>
    <cellStyle name="Followed Hyperlink" xfId="5241" builtinId="9" hidden="1"/>
    <cellStyle name="Followed Hyperlink" xfId="7519" builtinId="9" hidden="1"/>
    <cellStyle name="Followed Hyperlink" xfId="3895" builtinId="9" hidden="1"/>
    <cellStyle name="Followed Hyperlink" xfId="3291" builtinId="9" hidden="1"/>
    <cellStyle name="Followed Hyperlink" xfId="3223" builtinId="9" hidden="1"/>
    <cellStyle name="Followed Hyperlink" xfId="2369" builtinId="9" hidden="1"/>
    <cellStyle name="Followed Hyperlink" xfId="5913" builtinId="9" hidden="1"/>
    <cellStyle name="Followed Hyperlink" xfId="2289" builtinId="9" hidden="1"/>
    <cellStyle name="Followed Hyperlink" xfId="1205" builtinId="9" hidden="1"/>
    <cellStyle name="Followed Hyperlink" xfId="4829" builtinId="9" hidden="1"/>
    <cellStyle name="Followed Hyperlink" xfId="7931" builtinId="9" hidden="1"/>
    <cellStyle name="Followed Hyperlink" xfId="4307" builtinId="9" hidden="1"/>
    <cellStyle name="Followed Hyperlink" xfId="683" builtinId="9" hidden="1"/>
    <cellStyle name="Followed Hyperlink" xfId="2811" builtinId="9" hidden="1"/>
    <cellStyle name="Followed Hyperlink" xfId="3189" builtinId="9" hidden="1"/>
    <cellStyle name="Followed Hyperlink" xfId="6325" builtinId="9" hidden="1"/>
    <cellStyle name="Followed Hyperlink" xfId="2701" builtinId="9" hidden="1"/>
    <cellStyle name="Followed Hyperlink" xfId="3667" builtinId="9" hidden="1"/>
    <cellStyle name="Followed Hyperlink" xfId="1089" builtinId="9" hidden="1"/>
    <cellStyle name="Followed Hyperlink" xfId="1009" builtinId="9" hidden="1"/>
    <cellStyle name="Followed Hyperlink" xfId="4719" builtinId="9" hidden="1"/>
    <cellStyle name="Followed Hyperlink" xfId="1095" builtinId="9" hidden="1"/>
    <cellStyle name="Followed Hyperlink" xfId="2399" builtinId="9" hidden="1"/>
    <cellStyle name="Followed Hyperlink" xfId="6023" builtinId="9" hidden="1"/>
    <cellStyle name="Followed Hyperlink" xfId="6737" builtinId="9" hidden="1"/>
    <cellStyle name="Followed Hyperlink" xfId="3113" builtinId="9" hidden="1"/>
    <cellStyle name="Followed Hyperlink" xfId="380" builtinId="9" hidden="1"/>
    <cellStyle name="Followed Hyperlink" xfId="4005" builtinId="9" hidden="1"/>
    <cellStyle name="Followed Hyperlink" xfId="556" builtinId="9" hidden="1"/>
    <cellStyle name="Followed Hyperlink" xfId="5131" builtinId="9" hidden="1"/>
    <cellStyle name="Followed Hyperlink" xfId="5335" builtinId="9" hidden="1"/>
    <cellStyle name="Followed Hyperlink" xfId="1987" builtinId="9" hidden="1"/>
    <cellStyle name="Followed Hyperlink" xfId="5611" builtinId="9" hidden="1"/>
    <cellStyle name="Followed Hyperlink" xfId="7149" builtinId="9" hidden="1"/>
    <cellStyle name="Followed Hyperlink" xfId="3525" builtinId="9" hidden="1"/>
    <cellStyle name="Followed Hyperlink" xfId="18" builtinId="9" hidden="1"/>
    <cellStyle name="Followed Hyperlink" xfId="3593" builtinId="9" hidden="1"/>
    <cellStyle name="Followed Hyperlink" xfId="5397" builtinId="9" hidden="1"/>
    <cellStyle name="Followed Hyperlink" xfId="5543" builtinId="9" hidden="1"/>
    <cellStyle name="Followed Hyperlink" xfId="3967" builtinId="9" hidden="1"/>
    <cellStyle name="Followed Hyperlink" xfId="1575" builtinId="9" hidden="1"/>
    <cellStyle name="Followed Hyperlink" xfId="5199" builtinId="9" hidden="1"/>
    <cellStyle name="Followed Hyperlink" xfId="7561" builtinId="9" hidden="1"/>
    <cellStyle name="Followed Hyperlink" xfId="3937" builtinId="9" hidden="1"/>
    <cellStyle name="Followed Hyperlink" xfId="4471" builtinId="9" hidden="1"/>
    <cellStyle name="Followed Hyperlink" xfId="6837" builtinId="9" hidden="1"/>
    <cellStyle name="Followed Hyperlink" xfId="6367" builtinId="9" hidden="1"/>
    <cellStyle name="Followed Hyperlink" xfId="5955" builtinId="9" hidden="1"/>
    <cellStyle name="Followed Hyperlink" xfId="6491" builtinId="9" hidden="1"/>
    <cellStyle name="Followed Hyperlink" xfId="1163" builtinId="9" hidden="1"/>
    <cellStyle name="Followed Hyperlink" xfId="4787" builtinId="9" hidden="1"/>
    <cellStyle name="Followed Hyperlink" xfId="7973" builtinId="9" hidden="1"/>
    <cellStyle name="Followed Hyperlink" xfId="3085" builtinId="9" hidden="1"/>
    <cellStyle name="Followed Hyperlink" xfId="725" builtinId="9" hidden="1"/>
    <cellStyle name="Followed Hyperlink" xfId="3051" builtinId="9" hidden="1"/>
    <cellStyle name="Followed Hyperlink" xfId="6393" builtinId="9" hidden="1"/>
    <cellStyle name="Followed Hyperlink" xfId="5321" builtinId="9" hidden="1"/>
    <cellStyle name="Followed Hyperlink" xfId="6137" builtinId="9" hidden="1"/>
    <cellStyle name="Followed Hyperlink" xfId="3753" builtinId="9" hidden="1"/>
    <cellStyle name="Followed Hyperlink" xfId="4375" builtinId="9" hidden="1"/>
    <cellStyle name="Followed Hyperlink" xfId="1437" builtinId="9" hidden="1"/>
    <cellStyle name="Followed Hyperlink" xfId="3523" builtinId="9" hidden="1"/>
    <cellStyle name="Followed Hyperlink" xfId="2025" builtinId="9" hidden="1"/>
    <cellStyle name="Followed Hyperlink" xfId="7425" builtinId="9" hidden="1"/>
    <cellStyle name="Followed Hyperlink" xfId="3703" builtinId="9" hidden="1"/>
    <cellStyle name="Followed Hyperlink" xfId="6779" builtinId="9" hidden="1"/>
    <cellStyle name="Followed Hyperlink" xfId="3155" builtinId="9" hidden="1"/>
    <cellStyle name="Followed Hyperlink" xfId="338" builtinId="9" hidden="1"/>
    <cellStyle name="Followed Hyperlink" xfId="1141" builtinId="9" hidden="1"/>
    <cellStyle name="Followed Hyperlink" xfId="5573" builtinId="9" hidden="1"/>
    <cellStyle name="Followed Hyperlink" xfId="2887" builtinId="9" hidden="1"/>
    <cellStyle name="Followed Hyperlink" xfId="1549" builtinId="9" hidden="1"/>
    <cellStyle name="Followed Hyperlink" xfId="3901" builtinId="9" hidden="1"/>
    <cellStyle name="Followed Hyperlink" xfId="5569" builtinId="9" hidden="1"/>
    <cellStyle name="Followed Hyperlink" xfId="7191" builtinId="9" hidden="1"/>
    <cellStyle name="Followed Hyperlink" xfId="3567" builtinId="9" hidden="1"/>
    <cellStyle name="Followed Hyperlink" xfId="214" builtinId="9" hidden="1"/>
    <cellStyle name="Followed Hyperlink" xfId="3551" builtinId="9" hidden="1"/>
    <cellStyle name="Followed Hyperlink" xfId="7175" builtinId="9" hidden="1"/>
    <cellStyle name="Followed Hyperlink" xfId="5585" builtinId="9" hidden="1"/>
    <cellStyle name="Followed Hyperlink" xfId="1961" builtinId="9" hidden="1"/>
    <cellStyle name="Followed Hyperlink" xfId="1533" builtinId="9" hidden="1"/>
    <cellStyle name="Followed Hyperlink" xfId="5157" builtinId="9" hidden="1"/>
    <cellStyle name="Followed Hyperlink" xfId="7603" builtinId="9" hidden="1"/>
    <cellStyle name="Followed Hyperlink" xfId="3979" builtinId="9" hidden="1"/>
    <cellStyle name="Followed Hyperlink" xfId="354" builtinId="9" hidden="1"/>
    <cellStyle name="Followed Hyperlink" xfId="3139" builtinId="9" hidden="1"/>
    <cellStyle name="Followed Hyperlink" xfId="6763" builtinId="9" hidden="1"/>
    <cellStyle name="Followed Hyperlink" xfId="4735" builtinId="9" hidden="1"/>
    <cellStyle name="Followed Hyperlink" xfId="2763" builtinId="9" hidden="1"/>
    <cellStyle name="Followed Hyperlink" xfId="1121" builtinId="9" hidden="1"/>
    <cellStyle name="Followed Hyperlink" xfId="7869" builtinId="9" hidden="1"/>
    <cellStyle name="Followed Hyperlink" xfId="8015" builtinId="9" hidden="1"/>
    <cellStyle name="Followed Hyperlink" xfId="4391" builtinId="9" hidden="1"/>
    <cellStyle name="Followed Hyperlink" xfId="2751" builtinId="9" hidden="1"/>
    <cellStyle name="Followed Hyperlink" xfId="2727" builtinId="9" hidden="1"/>
    <cellStyle name="Followed Hyperlink" xfId="6351" builtinId="9" hidden="1"/>
    <cellStyle name="Followed Hyperlink" xfId="6409" builtinId="9" hidden="1"/>
    <cellStyle name="Followed Hyperlink" xfId="2785" builtinId="9" hidden="1"/>
    <cellStyle name="Followed Hyperlink" xfId="709" builtinId="9" hidden="1"/>
    <cellStyle name="Followed Hyperlink" xfId="4333" builtinId="9" hidden="1"/>
    <cellStyle name="Followed Hyperlink" xfId="1647" builtinId="9" hidden="1"/>
    <cellStyle name="Followed Hyperlink" xfId="5315" builtinId="9" hidden="1"/>
    <cellStyle name="Followed Hyperlink" xfId="2037" builtinId="9" hidden="1"/>
    <cellStyle name="Followed Hyperlink" xfId="2315" builtinId="9" hidden="1"/>
    <cellStyle name="Followed Hyperlink" xfId="5939" builtinId="9" hidden="1"/>
    <cellStyle name="Followed Hyperlink" xfId="1243" builtinId="9" hidden="1"/>
    <cellStyle name="Followed Hyperlink" xfId="3197" builtinId="9" hidden="1"/>
    <cellStyle name="Followed Hyperlink" xfId="296" builtinId="9" hidden="1"/>
    <cellStyle name="Followed Hyperlink" xfId="3921" builtinId="9" hidden="1"/>
    <cellStyle name="Followed Hyperlink" xfId="7545" builtinId="9" hidden="1"/>
    <cellStyle name="Followed Hyperlink" xfId="5215" builtinId="9" hidden="1"/>
    <cellStyle name="Followed Hyperlink" xfId="1591" builtinId="9" hidden="1"/>
    <cellStyle name="Followed Hyperlink" xfId="1903" builtinId="9" hidden="1"/>
    <cellStyle name="Followed Hyperlink" xfId="3007" builtinId="9" hidden="1"/>
    <cellStyle name="Followed Hyperlink" xfId="6843" builtinId="9" hidden="1"/>
    <cellStyle name="Followed Hyperlink" xfId="3609" builtinId="9" hidden="1"/>
    <cellStyle name="Followed Hyperlink" xfId="36" builtinId="9" hidden="1"/>
    <cellStyle name="Followed Hyperlink" xfId="3509" builtinId="9" hidden="1"/>
    <cellStyle name="Followed Hyperlink" xfId="7133" builtinId="9" hidden="1"/>
    <cellStyle name="Followed Hyperlink" xfId="2411" builtinId="9" hidden="1"/>
    <cellStyle name="Followed Hyperlink" xfId="2003" builtinId="9" hidden="1"/>
    <cellStyle name="Followed Hyperlink" xfId="1491" builtinId="9" hidden="1"/>
    <cellStyle name="Followed Hyperlink" xfId="5115" builtinId="9" hidden="1"/>
    <cellStyle name="Followed Hyperlink" xfId="7645" builtinId="9" hidden="1"/>
    <cellStyle name="Followed Hyperlink" xfId="4021" builtinId="9" hidden="1"/>
    <cellStyle name="Followed Hyperlink" xfId="396" builtinId="9" hidden="1"/>
    <cellStyle name="Followed Hyperlink" xfId="3079" builtinId="9" hidden="1"/>
    <cellStyle name="Followed Hyperlink" xfId="4413" builtinId="9" hidden="1"/>
    <cellStyle name="Followed Hyperlink" xfId="6039" builtinId="9" hidden="1"/>
    <cellStyle name="Followed Hyperlink" xfId="2415" builtinId="9" hidden="1"/>
    <cellStyle name="Followed Hyperlink" xfId="1079" builtinId="9" hidden="1"/>
    <cellStyle name="Followed Hyperlink" xfId="4703" builtinId="9" hidden="1"/>
    <cellStyle name="Followed Hyperlink" xfId="8057" builtinId="9" hidden="1"/>
    <cellStyle name="Followed Hyperlink" xfId="5843" builtinId="9" hidden="1"/>
    <cellStyle name="Followed Hyperlink" xfId="809" builtinId="9" hidden="1"/>
    <cellStyle name="Followed Hyperlink" xfId="2685" builtinId="9" hidden="1"/>
    <cellStyle name="Followed Hyperlink" xfId="3905" builtinId="9" hidden="1"/>
    <cellStyle name="Followed Hyperlink" xfId="6451" builtinId="9" hidden="1"/>
    <cellStyle name="Followed Hyperlink" xfId="2827" builtinId="9" hidden="1"/>
    <cellStyle name="Followed Hyperlink" xfId="667" builtinId="9" hidden="1"/>
    <cellStyle name="Followed Hyperlink" xfId="2861" builtinId="9" hidden="1"/>
    <cellStyle name="Followed Hyperlink" xfId="7915" builtinId="9" hidden="1"/>
    <cellStyle name="Followed Hyperlink" xfId="4845" builtinId="9" hidden="1"/>
    <cellStyle name="Followed Hyperlink" xfId="1221" builtinId="9" hidden="1"/>
    <cellStyle name="Followed Hyperlink" xfId="2273" builtinId="9" hidden="1"/>
    <cellStyle name="Followed Hyperlink" xfId="182" builtinId="9" hidden="1"/>
    <cellStyle name="Followed Hyperlink" xfId="6863" builtinId="9" hidden="1"/>
    <cellStyle name="Followed Hyperlink" xfId="3239" builtinId="9" hidden="1"/>
    <cellStyle name="Followed Hyperlink" xfId="2367" builtinId="9" hidden="1"/>
    <cellStyle name="Followed Hyperlink" xfId="5037" builtinId="9" hidden="1"/>
    <cellStyle name="Followed Hyperlink" xfId="7503" builtinId="9" hidden="1"/>
    <cellStyle name="Followed Hyperlink" xfId="5257" builtinId="9" hidden="1"/>
    <cellStyle name="Followed Hyperlink" xfId="1633" builtinId="9" hidden="1"/>
    <cellStyle name="Followed Hyperlink" xfId="1861" builtinId="9" hidden="1"/>
    <cellStyle name="Followed Hyperlink" xfId="5485" builtinId="9" hidden="1"/>
    <cellStyle name="Followed Hyperlink" xfId="7275" builtinId="9" hidden="1"/>
    <cellStyle name="Followed Hyperlink" xfId="3651" builtinId="9" hidden="1"/>
    <cellStyle name="Followed Hyperlink" xfId="122" builtinId="9" hidden="1"/>
    <cellStyle name="Followed Hyperlink" xfId="7887" builtinId="9" hidden="1"/>
    <cellStyle name="Followed Hyperlink" xfId="7091" builtinId="9" hidden="1"/>
    <cellStyle name="Followed Hyperlink" xfId="5669" builtinId="9" hidden="1"/>
    <cellStyle name="Followed Hyperlink" xfId="2045" builtinId="9" hidden="1"/>
    <cellStyle name="Followed Hyperlink" xfId="1449" builtinId="9" hidden="1"/>
    <cellStyle name="Followed Hyperlink" xfId="5073" builtinId="9" hidden="1"/>
    <cellStyle name="Followed Hyperlink" xfId="7687" builtinId="9" hidden="1"/>
    <cellStyle name="Followed Hyperlink" xfId="4063" builtinId="9" hidden="1"/>
    <cellStyle name="Followed Hyperlink" xfId="1061" builtinId="9" hidden="1"/>
    <cellStyle name="Followed Hyperlink" xfId="4347" builtinId="9" hidden="1"/>
    <cellStyle name="Followed Hyperlink" xfId="7121" builtinId="9" hidden="1"/>
    <cellStyle name="Followed Hyperlink" xfId="6081" builtinId="9" hidden="1"/>
    <cellStyle name="Followed Hyperlink" xfId="5859" builtinId="9" hidden="1"/>
    <cellStyle name="Followed Hyperlink" xfId="1037" builtinId="9" hidden="1"/>
    <cellStyle name="Followed Hyperlink" xfId="4661" builtinId="9" hidden="1"/>
    <cellStyle name="Followed Hyperlink" xfId="8099" builtinId="9" hidden="1"/>
    <cellStyle name="Followed Hyperlink" xfId="6731" builtinId="9" hidden="1"/>
    <cellStyle name="Followed Hyperlink" xfId="851" builtinId="9" hidden="1"/>
    <cellStyle name="Followed Hyperlink" xfId="2643" builtinId="9" hidden="1"/>
    <cellStyle name="Followed Hyperlink" xfId="6267" builtinId="9" hidden="1"/>
    <cellStyle name="Followed Hyperlink" xfId="855" builtinId="9" hidden="1"/>
    <cellStyle name="Followed Hyperlink" xfId="2869" builtinId="9" hidden="1"/>
    <cellStyle name="Followed Hyperlink" xfId="625" builtinId="9" hidden="1"/>
    <cellStyle name="Followed Hyperlink" xfId="4249" builtinId="9" hidden="1"/>
    <cellStyle name="Followed Hyperlink" xfId="2843" builtinId="9" hidden="1"/>
    <cellStyle name="Followed Hyperlink" xfId="7209" builtinId="9" hidden="1"/>
    <cellStyle name="Followed Hyperlink" xfId="8051" builtinId="9" hidden="1"/>
    <cellStyle name="Followed Hyperlink" xfId="2231" builtinId="9" hidden="1"/>
    <cellStyle name="Followed Hyperlink" xfId="5577" builtinId="9" hidden="1"/>
    <cellStyle name="Followed Hyperlink" xfId="4815" builtinId="9" hidden="1"/>
    <cellStyle name="Followed Hyperlink" xfId="2725" builtinId="9" hidden="1"/>
    <cellStyle name="Followed Hyperlink" xfId="1191" builtinId="9" hidden="1"/>
    <cellStyle name="Followed Hyperlink" xfId="4393" builtinId="9" hidden="1"/>
    <cellStyle name="Followed Hyperlink" xfId="4975" builtinId="9" hidden="1"/>
    <cellStyle name="Followed Hyperlink" xfId="6651" builtinId="9" hidden="1"/>
    <cellStyle name="Followed Hyperlink" xfId="2859" builtinId="9" hidden="1"/>
    <cellStyle name="Followed Hyperlink" xfId="6905" builtinId="9" hidden="1"/>
    <cellStyle name="Followed Hyperlink" xfId="5443" builtinId="9" hidden="1"/>
    <cellStyle name="Followed Hyperlink" xfId="7317" builtinId="9" hidden="1"/>
    <cellStyle name="Followed Hyperlink" xfId="3693" builtinId="9" hidden="1"/>
    <cellStyle name="Followed Hyperlink" xfId="4625" builtinId="9" hidden="1"/>
    <cellStyle name="Followed Hyperlink" xfId="3561" builtinId="9" hidden="1"/>
    <cellStyle name="Followed Hyperlink" xfId="3159" builtinId="9" hidden="1"/>
    <cellStyle name="Followed Hyperlink" xfId="5711" builtinId="9" hidden="1"/>
    <cellStyle name="Followed Hyperlink" xfId="1677" builtinId="9" hidden="1"/>
    <cellStyle name="Followed Hyperlink" xfId="2943" builtinId="9" hidden="1"/>
    <cellStyle name="Followed Hyperlink" xfId="5031" builtinId="9" hidden="1"/>
    <cellStyle name="Followed Hyperlink" xfId="7729" builtinId="9" hidden="1"/>
    <cellStyle name="Followed Hyperlink" xfId="3285" builtinId="9" hidden="1"/>
    <cellStyle name="Followed Hyperlink" xfId="480" builtinId="9" hidden="1"/>
    <cellStyle name="Followed Hyperlink" xfId="3013" builtinId="9" hidden="1"/>
    <cellStyle name="Followed Hyperlink" xfId="6637" builtinId="9" hidden="1"/>
    <cellStyle name="Followed Hyperlink" xfId="6123" builtinId="9" hidden="1"/>
    <cellStyle name="Followed Hyperlink" xfId="2499" builtinId="9" hidden="1"/>
    <cellStyle name="Followed Hyperlink" xfId="995" builtinId="9" hidden="1"/>
    <cellStyle name="Followed Hyperlink" xfId="4619" builtinId="9" hidden="1"/>
    <cellStyle name="Followed Hyperlink" xfId="4857" builtinId="9" hidden="1"/>
    <cellStyle name="Followed Hyperlink" xfId="4517" builtinId="9" hidden="1"/>
    <cellStyle name="Followed Hyperlink" xfId="893" builtinId="9" hidden="1"/>
    <cellStyle name="Followed Hyperlink" xfId="2081" builtinId="9" hidden="1"/>
    <cellStyle name="Followed Hyperlink" xfId="6225" builtinId="9" hidden="1"/>
    <cellStyle name="Followed Hyperlink" xfId="6535" builtinId="9" hidden="1"/>
    <cellStyle name="Followed Hyperlink" xfId="2911" builtinId="9" hidden="1"/>
    <cellStyle name="Followed Hyperlink" xfId="583" builtinId="9" hidden="1"/>
    <cellStyle name="Followed Hyperlink" xfId="4207" builtinId="9" hidden="1"/>
    <cellStyle name="Followed Hyperlink" xfId="7831" builtinId="9" hidden="1"/>
    <cellStyle name="Followed Hyperlink" xfId="833" builtinId="9" hidden="1"/>
    <cellStyle name="Followed Hyperlink" xfId="1305" builtinId="9" hidden="1"/>
    <cellStyle name="Followed Hyperlink" xfId="2189" builtinId="9" hidden="1"/>
    <cellStyle name="Followed Hyperlink" xfId="5813" builtinId="9" hidden="1"/>
    <cellStyle name="Followed Hyperlink" xfId="6947" builtinId="9" hidden="1"/>
    <cellStyle name="Followed Hyperlink" xfId="5403" builtinId="9" hidden="1"/>
    <cellStyle name="Followed Hyperlink" xfId="1415" builtinId="9" hidden="1"/>
    <cellStyle name="Followed Hyperlink" xfId="3627" builtinId="9" hidden="1"/>
    <cellStyle name="Followed Hyperlink" xfId="7419" builtinId="9" hidden="1"/>
    <cellStyle name="Followed Hyperlink" xfId="5341" builtinId="9" hidden="1"/>
    <cellStyle name="Followed Hyperlink" xfId="1717" builtinId="9" hidden="1"/>
    <cellStyle name="Followed Hyperlink" xfId="1777" builtinId="9" hidden="1"/>
    <cellStyle name="Followed Hyperlink" xfId="5401" builtinId="9" hidden="1"/>
    <cellStyle name="Followed Hyperlink" xfId="1345" builtinId="9" hidden="1"/>
    <cellStyle name="Followed Hyperlink" xfId="3735" builtinId="9" hidden="1"/>
    <cellStyle name="Followed Hyperlink" xfId="655" builtinId="9" hidden="1"/>
    <cellStyle name="Followed Hyperlink" xfId="3383" builtinId="9" hidden="1"/>
    <cellStyle name="Followed Hyperlink" xfId="7007" builtinId="9" hidden="1"/>
    <cellStyle name="Followed Hyperlink" xfId="5753" builtinId="9" hidden="1"/>
    <cellStyle name="Followed Hyperlink" xfId="2129" builtinId="9" hidden="1"/>
    <cellStyle name="Followed Hyperlink" xfId="5785" builtinId="9" hidden="1"/>
    <cellStyle name="Followed Hyperlink" xfId="4989" builtinId="9" hidden="1"/>
    <cellStyle name="Followed Hyperlink" xfId="803" builtinId="9" hidden="1"/>
    <cellStyle name="Followed Hyperlink" xfId="4147" builtinId="9" hidden="1"/>
    <cellStyle name="Followed Hyperlink" xfId="522" builtinId="9" hidden="1"/>
    <cellStyle name="Followed Hyperlink" xfId="2971" builtinId="9" hidden="1"/>
    <cellStyle name="Followed Hyperlink" xfId="6595" builtinId="9" hidden="1"/>
    <cellStyle name="Followed Hyperlink" xfId="6165" builtinId="9" hidden="1"/>
    <cellStyle name="Followed Hyperlink" xfId="2541" builtinId="9" hidden="1"/>
    <cellStyle name="Followed Hyperlink" xfId="953" builtinId="9" hidden="1"/>
    <cellStyle name="Followed Hyperlink" xfId="4577" builtinId="9" hidden="1"/>
    <cellStyle name="Followed Hyperlink" xfId="5631" builtinId="9" hidden="1"/>
    <cellStyle name="Followed Hyperlink" xfId="4559" builtinId="9" hidden="1"/>
    <cellStyle name="Followed Hyperlink" xfId="935" builtinId="9" hidden="1"/>
    <cellStyle name="Followed Hyperlink" xfId="4031" builtinId="9" hidden="1"/>
    <cellStyle name="Followed Hyperlink" xfId="6183" builtinId="9" hidden="1"/>
    <cellStyle name="Followed Hyperlink" xfId="6577" builtinId="9" hidden="1"/>
    <cellStyle name="Followed Hyperlink" xfId="2953" builtinId="9" hidden="1"/>
    <cellStyle name="Followed Hyperlink" xfId="540" builtinId="9" hidden="1"/>
    <cellStyle name="Followed Hyperlink" xfId="4165" builtinId="9" hidden="1"/>
    <cellStyle name="Followed Hyperlink" xfId="2285" builtinId="9" hidden="1"/>
    <cellStyle name="Followed Hyperlink" xfId="4971" builtinId="9" hidden="1"/>
    <cellStyle name="Followed Hyperlink" xfId="1347" builtinId="9" hidden="1"/>
    <cellStyle name="Followed Hyperlink" xfId="2147" builtinId="9" hidden="1"/>
    <cellStyle name="Followed Hyperlink" xfId="5771" builtinId="9" hidden="1"/>
    <cellStyle name="Followed Hyperlink" xfId="845" builtinId="9" hidden="1"/>
    <cellStyle name="Followed Hyperlink" xfId="3365" builtinId="9" hidden="1"/>
    <cellStyle name="Followed Hyperlink" xfId="128" builtinId="9" hidden="1"/>
    <cellStyle name="Followed Hyperlink" xfId="749" builtinId="9" hidden="1"/>
    <cellStyle name="Followed Hyperlink" xfId="6219" builtinId="9" hidden="1"/>
    <cellStyle name="Followed Hyperlink" xfId="5383" builtinId="9" hidden="1"/>
    <cellStyle name="Followed Hyperlink" xfId="1631" builtinId="9" hidden="1"/>
    <cellStyle name="Followed Hyperlink" xfId="1735" builtinId="9" hidden="1"/>
    <cellStyle name="Followed Hyperlink" xfId="5359" builtinId="9" hidden="1"/>
    <cellStyle name="Followed Hyperlink" xfId="7401" builtinId="9" hidden="1"/>
    <cellStyle name="Followed Hyperlink" xfId="3777" builtinId="9" hidden="1"/>
    <cellStyle name="Followed Hyperlink" xfId="152" builtinId="9" hidden="1"/>
    <cellStyle name="Followed Hyperlink" xfId="3341" builtinId="9" hidden="1"/>
    <cellStyle name="Followed Hyperlink" xfId="6965" builtinId="9" hidden="1"/>
    <cellStyle name="Followed Hyperlink" xfId="5795" builtinId="9" hidden="1"/>
    <cellStyle name="Followed Hyperlink" xfId="2171" builtinId="9" hidden="1"/>
    <cellStyle name="Followed Hyperlink" xfId="1323" builtinId="9" hidden="1"/>
    <cellStyle name="Followed Hyperlink" xfId="4947" builtinId="9" hidden="1"/>
    <cellStyle name="Followed Hyperlink" xfId="4669" builtinId="9" hidden="1"/>
    <cellStyle name="Followed Hyperlink" xfId="4189" builtinId="9" hidden="1"/>
    <cellStyle name="Followed Hyperlink" xfId="4723" builtinId="9" hidden="1"/>
    <cellStyle name="Followed Hyperlink" xfId="3717" builtinId="9" hidden="1"/>
    <cellStyle name="Followed Hyperlink" xfId="1133" builtinId="9" hidden="1"/>
    <cellStyle name="Followed Hyperlink" xfId="7359" builtinId="9" hidden="1"/>
    <cellStyle name="Followed Hyperlink" xfId="1825" builtinId="9" hidden="1"/>
    <cellStyle name="Followed Hyperlink" xfId="735" builtinId="9" hidden="1"/>
    <cellStyle name="Followed Hyperlink" xfId="4535" builtinId="9" hidden="1"/>
    <cellStyle name="Followed Hyperlink" xfId="8164" builtinId="9" hidden="1"/>
    <cellStyle name="Followed Hyperlink" xfId="4853" builtinId="9" hidden="1"/>
    <cellStyle name="Followed Hyperlink" xfId="977" builtinId="9" hidden="1"/>
    <cellStyle name="Followed Hyperlink" xfId="2517" builtinId="9" hidden="1"/>
    <cellStyle name="Followed Hyperlink" xfId="6141" builtinId="9" hidden="1"/>
    <cellStyle name="Followed Hyperlink" xfId="6619" builtinId="9" hidden="1"/>
    <cellStyle name="Followed Hyperlink" xfId="2995" builtinId="9" hidden="1"/>
    <cellStyle name="Followed Hyperlink" xfId="424" builtinId="9" hidden="1"/>
    <cellStyle name="Followed Hyperlink" xfId="4123" builtinId="9" hidden="1"/>
    <cellStyle name="Followed Hyperlink" xfId="4673" builtinId="9" hidden="1"/>
    <cellStyle name="Followed Hyperlink" xfId="5013" builtinId="9" hidden="1"/>
    <cellStyle name="Followed Hyperlink" xfId="5603" builtinId="9" hidden="1"/>
    <cellStyle name="Followed Hyperlink" xfId="2105" builtinId="9" hidden="1"/>
    <cellStyle name="Followed Hyperlink" xfId="1033" builtinId="9" hidden="1"/>
    <cellStyle name="Followed Hyperlink" xfId="8103" builtinId="9" hidden="1"/>
    <cellStyle name="Followed Hyperlink" xfId="6049" builtinId="9" hidden="1"/>
    <cellStyle name="Followed Hyperlink" xfId="262" builtinId="9" hidden="1"/>
    <cellStyle name="Followed Hyperlink" xfId="7101" builtinId="9" hidden="1"/>
    <cellStyle name="Followed Hyperlink" xfId="7335" builtinId="9" hidden="1"/>
    <cellStyle name="Followed Hyperlink" xfId="5425" builtinId="9" hidden="1"/>
    <cellStyle name="Followed Hyperlink" xfId="7849" builtinId="9" hidden="1"/>
    <cellStyle name="Followed Hyperlink" xfId="3367" builtinId="9" hidden="1"/>
    <cellStyle name="Followed Hyperlink" xfId="5317" builtinId="9" hidden="1"/>
    <cellStyle name="Followed Hyperlink" xfId="4151" builtinId="9" hidden="1"/>
    <cellStyle name="Followed Hyperlink" xfId="2047" builtinId="9" hidden="1"/>
    <cellStyle name="Followed Hyperlink" xfId="7349" builtinId="9" hidden="1"/>
    <cellStyle name="Followed Hyperlink" xfId="3299" builtinId="9" hidden="1"/>
    <cellStyle name="Followed Hyperlink" xfId="6923" builtinId="9" hidden="1"/>
    <cellStyle name="Followed Hyperlink" xfId="5837" builtinId="9" hidden="1"/>
    <cellStyle name="Followed Hyperlink" xfId="5563" builtinId="9" hidden="1"/>
    <cellStyle name="Followed Hyperlink" xfId="1281" builtinId="9" hidden="1"/>
    <cellStyle name="Followed Hyperlink" xfId="4905" builtinId="9" hidden="1"/>
    <cellStyle name="Followed Hyperlink" xfId="7855" builtinId="9" hidden="1"/>
    <cellStyle name="Followed Hyperlink" xfId="6919" builtinId="9" hidden="1"/>
    <cellStyle name="Followed Hyperlink" xfId="6647" builtinId="9" hidden="1"/>
    <cellStyle name="Followed Hyperlink" xfId="873" builtinId="9" hidden="1"/>
    <cellStyle name="Followed Hyperlink" xfId="6511" builtinId="9" hidden="1"/>
    <cellStyle name="Followed Hyperlink" xfId="4239" builtinId="9" hidden="1"/>
    <cellStyle name="Followed Hyperlink" xfId="4803" builtinId="9" hidden="1"/>
    <cellStyle name="Followed Hyperlink" xfId="869" builtinId="9" hidden="1"/>
    <cellStyle name="Followed Hyperlink" xfId="4493" builtinId="9" hidden="1"/>
    <cellStyle name="Followed Hyperlink" xfId="3731" builtinId="9" hidden="1"/>
    <cellStyle name="Followed Hyperlink" xfId="4643" builtinId="9" hidden="1"/>
    <cellStyle name="Followed Hyperlink" xfId="1019" builtinId="9" hidden="1"/>
    <cellStyle name="Followed Hyperlink" xfId="2475" builtinId="9" hidden="1"/>
    <cellStyle name="Followed Hyperlink" xfId="3853" builtinId="9" hidden="1"/>
    <cellStyle name="Followed Hyperlink" xfId="6661" builtinId="9" hidden="1"/>
    <cellStyle name="Followed Hyperlink" xfId="3037" builtinId="9" hidden="1"/>
    <cellStyle name="Followed Hyperlink" xfId="456" builtinId="9" hidden="1"/>
    <cellStyle name="Followed Hyperlink" xfId="4081" builtinId="9" hidden="1"/>
    <cellStyle name="Followed Hyperlink" xfId="7705" builtinId="9" hidden="1"/>
    <cellStyle name="Followed Hyperlink" xfId="5819" builtinId="9" hidden="1"/>
    <cellStyle name="Followed Hyperlink" xfId="1431" builtinId="9" hidden="1"/>
    <cellStyle name="Followed Hyperlink" xfId="2063" builtinId="9" hidden="1"/>
    <cellStyle name="Followed Hyperlink" xfId="5687" builtinId="9" hidden="1"/>
    <cellStyle name="Followed Hyperlink" xfId="7073" builtinId="9" hidden="1"/>
    <cellStyle name="Followed Hyperlink" xfId="6443" builtinId="9" hidden="1"/>
    <cellStyle name="Followed Hyperlink" xfId="42" builtinId="9" hidden="1"/>
    <cellStyle name="Followed Hyperlink" xfId="3669" builtinId="9" hidden="1"/>
    <cellStyle name="Followed Hyperlink" xfId="7293" builtinId="9" hidden="1"/>
    <cellStyle name="Followed Hyperlink" xfId="5467" builtinId="9" hidden="1"/>
    <cellStyle name="Followed Hyperlink" xfId="1843" builtinId="9" hidden="1"/>
    <cellStyle name="Followed Hyperlink" xfId="7399" builtinId="9" hidden="1"/>
    <cellStyle name="Followed Hyperlink" xfId="5275" builtinId="9" hidden="1"/>
    <cellStyle name="Followed Hyperlink" xfId="2243" builtinId="9" hidden="1"/>
    <cellStyle name="Followed Hyperlink" xfId="3861" builtinId="9" hidden="1"/>
    <cellStyle name="Followed Hyperlink" xfId="2083" builtinId="9" hidden="1"/>
    <cellStyle name="Followed Hyperlink" xfId="3257" builtinId="9" hidden="1"/>
    <cellStyle name="Followed Hyperlink" xfId="6881" builtinId="9" hidden="1"/>
    <cellStyle name="Followed Hyperlink" xfId="5879" builtinId="9" hidden="1"/>
    <cellStyle name="Followed Hyperlink" xfId="2255" builtinId="9" hidden="1"/>
    <cellStyle name="Followed Hyperlink" xfId="1239" builtinId="9" hidden="1"/>
    <cellStyle name="Followed Hyperlink" xfId="4863" builtinId="9" hidden="1"/>
    <cellStyle name="Followed Hyperlink" xfId="7897" builtinId="9" hidden="1"/>
    <cellStyle name="Followed Hyperlink" xfId="4273" builtinId="9" hidden="1"/>
    <cellStyle name="Followed Hyperlink" xfId="649" builtinId="9" hidden="1"/>
    <cellStyle name="Followed Hyperlink" xfId="2845" builtinId="9" hidden="1"/>
    <cellStyle name="Followed Hyperlink" xfId="162" builtinId="9" hidden="1"/>
    <cellStyle name="Followed Hyperlink" xfId="6291" builtinId="9" hidden="1"/>
    <cellStyle name="Followed Hyperlink" xfId="2667" builtinId="9" hidden="1"/>
    <cellStyle name="Followed Hyperlink" xfId="827" builtinId="9" hidden="1"/>
    <cellStyle name="Followed Hyperlink" xfId="4451" builtinId="9" hidden="1"/>
    <cellStyle name="Followed Hyperlink" xfId="8075" builtinId="9" hidden="1"/>
    <cellStyle name="Followed Hyperlink" xfId="4685" builtinId="9" hidden="1"/>
    <cellStyle name="Followed Hyperlink" xfId="1179" builtinId="9" hidden="1"/>
    <cellStyle name="Followed Hyperlink" xfId="2433" builtinId="9" hidden="1"/>
    <cellStyle name="Followed Hyperlink" xfId="6057" builtinId="9" hidden="1"/>
    <cellStyle name="Followed Hyperlink" xfId="6703" builtinId="9" hidden="1"/>
    <cellStyle name="Followed Hyperlink" xfId="5649" builtinId="9" hidden="1"/>
    <cellStyle name="Followed Hyperlink" xfId="1311" builtinId="9" hidden="1"/>
    <cellStyle name="Followed Hyperlink" xfId="4039" builtinId="9" hidden="1"/>
    <cellStyle name="Followed Hyperlink" xfId="7663" builtinId="9" hidden="1"/>
    <cellStyle name="Followed Hyperlink" xfId="5097" builtinId="9" hidden="1"/>
    <cellStyle name="Followed Hyperlink" xfId="1473" builtinId="9" hidden="1"/>
    <cellStyle name="Followed Hyperlink" xfId="2021" builtinId="9" hidden="1"/>
    <cellStyle name="Followed Hyperlink" xfId="5645" builtinId="9" hidden="1"/>
    <cellStyle name="Followed Hyperlink" xfId="7115" builtinId="9" hidden="1"/>
    <cellStyle name="Followed Hyperlink" xfId="3491" builtinId="9" hidden="1"/>
    <cellStyle name="Followed Hyperlink" xfId="102" builtinId="9" hidden="1"/>
    <cellStyle name="Followed Hyperlink" xfId="3903" builtinId="9" hidden="1"/>
    <cellStyle name="Followed Hyperlink" xfId="7251" builtinId="9" hidden="1"/>
    <cellStyle name="Followed Hyperlink" xfId="5509" builtinId="9" hidden="1"/>
    <cellStyle name="Followed Hyperlink" xfId="5525" builtinId="9" hidden="1"/>
    <cellStyle name="Followed Hyperlink" xfId="1609" builtinId="9" hidden="1"/>
    <cellStyle name="Followed Hyperlink" xfId="5233" builtinId="9" hidden="1"/>
    <cellStyle name="Followed Hyperlink" xfId="3281" builtinId="9" hidden="1"/>
    <cellStyle name="Followed Hyperlink" xfId="7999" builtinId="9" hidden="1"/>
    <cellStyle name="Followed Hyperlink" xfId="2959" builtinId="9" hidden="1"/>
    <cellStyle name="Followed Hyperlink" xfId="3215" builtinId="9" hidden="1"/>
    <cellStyle name="Followed Hyperlink" xfId="6839" builtinId="9" hidden="1"/>
    <cellStyle name="Followed Hyperlink" xfId="5921" builtinId="9" hidden="1"/>
    <cellStyle name="Followed Hyperlink" xfId="2297" builtinId="9" hidden="1"/>
    <cellStyle name="Followed Hyperlink" xfId="1197" builtinId="9" hidden="1"/>
    <cellStyle name="Followed Hyperlink" xfId="4821" builtinId="9" hidden="1"/>
    <cellStyle name="Followed Hyperlink" xfId="7939" builtinId="9" hidden="1"/>
    <cellStyle name="Followed Hyperlink" xfId="4315" builtinId="9" hidden="1"/>
    <cellStyle name="Followed Hyperlink" xfId="7377" builtinId="9" hidden="1"/>
    <cellStyle name="Followed Hyperlink" xfId="4631" builtinId="9" hidden="1"/>
    <cellStyle name="Followed Hyperlink" xfId="2645" builtinId="9" hidden="1"/>
    <cellStyle name="Followed Hyperlink" xfId="6333" builtinId="9" hidden="1"/>
    <cellStyle name="Followed Hyperlink" xfId="3585" builtinId="9" hidden="1"/>
    <cellStyle name="Followed Hyperlink" xfId="785" builtinId="9" hidden="1"/>
    <cellStyle name="Followed Hyperlink" xfId="4409" builtinId="9" hidden="1"/>
    <cellStyle name="Followed Hyperlink" xfId="8033" builtinId="9" hidden="1"/>
    <cellStyle name="Followed Hyperlink" xfId="3337" builtinId="9" hidden="1"/>
    <cellStyle name="Followed Hyperlink" xfId="1103" builtinId="9" hidden="1"/>
    <cellStyle name="Followed Hyperlink" xfId="2391" builtinId="9" hidden="1"/>
    <cellStyle name="Followed Hyperlink" xfId="6015" builtinId="9" hidden="1"/>
    <cellStyle name="Followed Hyperlink" xfId="6745" builtinId="9" hidden="1"/>
    <cellStyle name="Followed Hyperlink" xfId="5981" builtinId="9" hidden="1"/>
    <cellStyle name="Followed Hyperlink" xfId="372" builtinId="9" hidden="1"/>
    <cellStyle name="Followed Hyperlink" xfId="3997" builtinId="9" hidden="1"/>
    <cellStyle name="Followed Hyperlink" xfId="6235" builtinId="9" hidden="1"/>
    <cellStyle name="Followed Hyperlink" xfId="5139" builtinId="9" hidden="1"/>
    <cellStyle name="Followed Hyperlink" xfId="1515" builtinId="9" hidden="1"/>
    <cellStyle name="Followed Hyperlink" xfId="1979" builtinId="9" hidden="1"/>
    <cellStyle name="Followed Hyperlink" xfId="6167" builtinId="9" hidden="1"/>
    <cellStyle name="Followed Hyperlink" xfId="7157" builtinId="9" hidden="1"/>
    <cellStyle name="Followed Hyperlink" xfId="3533" builtinId="9" hidden="1"/>
    <cellStyle name="Followed Hyperlink" xfId="22" builtinId="9" hidden="1"/>
    <cellStyle name="Followed Hyperlink" xfId="5677" builtinId="9" hidden="1"/>
    <cellStyle name="Followed Hyperlink" xfId="5959" builtinId="9" hidden="1"/>
    <cellStyle name="Followed Hyperlink" xfId="4045" builtinId="9" hidden="1"/>
    <cellStyle name="Followed Hyperlink" xfId="1927" builtinId="9" hidden="1"/>
    <cellStyle name="Followed Hyperlink" xfId="7571" builtinId="9" hidden="1"/>
    <cellStyle name="Followed Hyperlink" xfId="5191" builtinId="9" hidden="1"/>
    <cellStyle name="Followed Hyperlink" xfId="7569" builtinId="9" hidden="1"/>
    <cellStyle name="Followed Hyperlink" xfId="3945" builtinId="9" hidden="1"/>
    <cellStyle name="Followed Hyperlink" xfId="2939" builtinId="9" hidden="1"/>
    <cellStyle name="Followed Hyperlink" xfId="3173" builtinId="9" hidden="1"/>
    <cellStyle name="Followed Hyperlink" xfId="7111" builtinId="9" hidden="1"/>
    <cellStyle name="Followed Hyperlink" xfId="490" builtinId="9" hidden="1"/>
    <cellStyle name="Followed Hyperlink" xfId="4115" builtinId="9" hidden="1"/>
    <cellStyle name="Followed Hyperlink" xfId="7703" builtinId="9" hidden="1"/>
    <cellStyle name="Followed Hyperlink" xfId="1469" builtinId="9" hidden="1"/>
    <cellStyle name="Followed Hyperlink" xfId="7981" builtinId="9" hidden="1"/>
    <cellStyle name="Followed Hyperlink" xfId="7471" builtinId="9" hidden="1"/>
    <cellStyle name="Followed Hyperlink" xfId="733" builtinId="9" hidden="1"/>
    <cellStyle name="Followed Hyperlink" xfId="2761" builtinId="9" hidden="1"/>
    <cellStyle name="Followed Hyperlink" xfId="6385" builtinId="9" hidden="1"/>
    <cellStyle name="Followed Hyperlink" xfId="6375" builtinId="9" hidden="1"/>
    <cellStyle name="Followed Hyperlink" xfId="4929" builtinId="9" hidden="1"/>
    <cellStyle name="Followed Hyperlink" xfId="743" builtinId="9" hidden="1"/>
    <cellStyle name="Followed Hyperlink" xfId="4367" builtinId="9" hidden="1"/>
    <cellStyle name="Followed Hyperlink" xfId="2347" builtinId="9" hidden="1"/>
    <cellStyle name="Followed Hyperlink" xfId="84" builtinId="9" hidden="1"/>
    <cellStyle name="Followed Hyperlink" xfId="5173" builtinId="9" hidden="1"/>
    <cellStyle name="Followed Hyperlink" xfId="2349" builtinId="9" hidden="1"/>
    <cellStyle name="Followed Hyperlink" xfId="5839" builtinId="9" hidden="1"/>
    <cellStyle name="Followed Hyperlink" xfId="6787" builtinId="9" hidden="1"/>
    <cellStyle name="Followed Hyperlink" xfId="3163" builtinId="9" hidden="1"/>
    <cellStyle name="Followed Hyperlink" xfId="330" builtinId="9" hidden="1"/>
    <cellStyle name="Followed Hyperlink" xfId="7867" builtinId="9" hidden="1"/>
    <cellStyle name="Followed Hyperlink" xfId="7579" builtinId="9" hidden="1"/>
    <cellStyle name="Followed Hyperlink" xfId="5181" builtinId="9" hidden="1"/>
    <cellStyle name="Followed Hyperlink" xfId="1557" builtinId="9" hidden="1"/>
    <cellStyle name="Followed Hyperlink" xfId="1937" builtinId="9" hidden="1"/>
    <cellStyle name="Followed Hyperlink" xfId="5561" builtinId="9" hidden="1"/>
    <cellStyle name="Followed Hyperlink" xfId="7199" builtinId="9" hidden="1"/>
    <cellStyle name="Followed Hyperlink" xfId="2661" builtinId="9" hidden="1"/>
    <cellStyle name="Followed Hyperlink" xfId="494" builtinId="9" hidden="1"/>
    <cellStyle name="Followed Hyperlink" xfId="3543" builtinId="9" hidden="1"/>
    <cellStyle name="Followed Hyperlink" xfId="7167" builtinId="9" hidden="1"/>
    <cellStyle name="Followed Hyperlink" xfId="5593" builtinId="9" hidden="1"/>
    <cellStyle name="Followed Hyperlink" xfId="1969" builtinId="9" hidden="1"/>
    <cellStyle name="Followed Hyperlink" xfId="1525" builtinId="9" hidden="1"/>
    <cellStyle name="Followed Hyperlink" xfId="5149" builtinId="9" hidden="1"/>
    <cellStyle name="Followed Hyperlink" xfId="7611" builtinId="9" hidden="1"/>
    <cellStyle name="Followed Hyperlink" xfId="3987" builtinId="9" hidden="1"/>
    <cellStyle name="Followed Hyperlink" xfId="3451" builtinId="9" hidden="1"/>
    <cellStyle name="Followed Hyperlink" xfId="3131" builtinId="9" hidden="1"/>
    <cellStyle name="Followed Hyperlink" xfId="6069" builtinId="9" hidden="1"/>
    <cellStyle name="Followed Hyperlink" xfId="6005" builtinId="9" hidden="1"/>
    <cellStyle name="Followed Hyperlink" xfId="2381" builtinId="9" hidden="1"/>
    <cellStyle name="Followed Hyperlink" xfId="1113" builtinId="9" hidden="1"/>
    <cellStyle name="Followed Hyperlink" xfId="4737" builtinId="9" hidden="1"/>
    <cellStyle name="Followed Hyperlink" xfId="8023" builtinId="9" hidden="1"/>
    <cellStyle name="Followed Hyperlink" xfId="3137" builtinId="9" hidden="1"/>
    <cellStyle name="Followed Hyperlink" xfId="775" builtinId="9" hidden="1"/>
    <cellStyle name="Followed Hyperlink" xfId="2719" builtinId="9" hidden="1"/>
    <cellStyle name="Followed Hyperlink" xfId="6343" builtinId="9" hidden="1"/>
    <cellStyle name="Followed Hyperlink" xfId="6417" builtinId="9" hidden="1"/>
    <cellStyle name="Followed Hyperlink" xfId="2793" builtinId="9" hidden="1"/>
    <cellStyle name="Followed Hyperlink" xfId="701" builtinId="9" hidden="1"/>
    <cellStyle name="Followed Hyperlink" xfId="6849" builtinId="9" hidden="1"/>
    <cellStyle name="Followed Hyperlink" xfId="7949" builtinId="9" hidden="1"/>
    <cellStyle name="Followed Hyperlink" xfId="5591" builtinId="9" hidden="1"/>
    <cellStyle name="Followed Hyperlink" xfId="1187" builtinId="9" hidden="1"/>
    <cellStyle name="Followed Hyperlink" xfId="2307" builtinId="9" hidden="1"/>
    <cellStyle name="Followed Hyperlink" xfId="5931" builtinId="9" hidden="1"/>
    <cellStyle name="Followed Hyperlink" xfId="580" builtinId="9" hidden="1"/>
    <cellStyle name="Followed Hyperlink" xfId="3205" builtinId="9" hidden="1"/>
    <cellStyle name="Followed Hyperlink" xfId="288" builtinId="9" hidden="1"/>
    <cellStyle name="Followed Hyperlink" xfId="3913" builtinId="9" hidden="1"/>
    <cellStyle name="Followed Hyperlink" xfId="7537" builtinId="9" hidden="1"/>
    <cellStyle name="Followed Hyperlink" xfId="5223" builtinId="9" hidden="1"/>
    <cellStyle name="Followed Hyperlink" xfId="5567" builtinId="9" hidden="1"/>
    <cellStyle name="Followed Hyperlink" xfId="3097" builtinId="9" hidden="1"/>
    <cellStyle name="Followed Hyperlink" xfId="5519" builtinId="9" hidden="1"/>
    <cellStyle name="Followed Hyperlink" xfId="7241" builtinId="9" hidden="1"/>
    <cellStyle name="Followed Hyperlink" xfId="3617" builtinId="9" hidden="1"/>
    <cellStyle name="Followed Hyperlink" xfId="52" builtinId="9" hidden="1"/>
    <cellStyle name="Followed Hyperlink" xfId="3501" builtinId="9" hidden="1"/>
    <cellStyle name="Followed Hyperlink" xfId="38" builtinId="9" hidden="1"/>
    <cellStyle name="Followed Hyperlink" xfId="5635" builtinId="9" hidden="1"/>
    <cellStyle name="Followed Hyperlink" xfId="2011" builtinId="9" hidden="1"/>
    <cellStyle name="Followed Hyperlink" xfId="1483" builtinId="9" hidden="1"/>
    <cellStyle name="Followed Hyperlink" xfId="5107" builtinId="9" hidden="1"/>
    <cellStyle name="Followed Hyperlink" xfId="7653" builtinId="9" hidden="1"/>
    <cellStyle name="Followed Hyperlink" xfId="4029" builtinId="9" hidden="1"/>
    <cellStyle name="Followed Hyperlink" xfId="3359" builtinId="9" hidden="1"/>
    <cellStyle name="Followed Hyperlink" xfId="3089" builtinId="9" hidden="1"/>
    <cellStyle name="Followed Hyperlink" xfId="5689" builtinId="9" hidden="1"/>
    <cellStyle name="Followed Hyperlink" xfId="3837" builtinId="9" hidden="1"/>
    <cellStyle name="Followed Hyperlink" xfId="4139" builtinId="9" hidden="1"/>
    <cellStyle name="Followed Hyperlink" xfId="1071" builtinId="9" hidden="1"/>
    <cellStyle name="Followed Hyperlink" xfId="4695" builtinId="9" hidden="1"/>
    <cellStyle name="Followed Hyperlink" xfId="8065" builtinId="9" hidden="1"/>
    <cellStyle name="Followed Hyperlink" xfId="4441" builtinId="9" hidden="1"/>
    <cellStyle name="Followed Hyperlink" xfId="4597" builtinId="9" hidden="1"/>
    <cellStyle name="Followed Hyperlink" xfId="2551" builtinId="9" hidden="1"/>
    <cellStyle name="Followed Hyperlink" xfId="5419" builtinId="9" hidden="1"/>
    <cellStyle name="Followed Hyperlink" xfId="6459" builtinId="9" hidden="1"/>
    <cellStyle name="Followed Hyperlink" xfId="2471" builtinId="9" hidden="1"/>
    <cellStyle name="Followed Hyperlink" xfId="659" builtinId="9" hidden="1"/>
    <cellStyle name="Followed Hyperlink" xfId="4283" builtinId="9" hidden="1"/>
    <cellStyle name="Followed Hyperlink" xfId="7907" builtinId="9" hidden="1"/>
    <cellStyle name="Followed Hyperlink" xfId="3463" builtinId="9" hidden="1"/>
    <cellStyle name="Followed Hyperlink" xfId="1229" builtinId="9" hidden="1"/>
    <cellStyle name="Followed Hyperlink" xfId="3345" builtinId="9" hidden="1"/>
    <cellStyle name="Followed Hyperlink" xfId="5889" builtinId="9" hidden="1"/>
    <cellStyle name="Followed Hyperlink" xfId="6871" builtinId="9" hidden="1"/>
    <cellStyle name="Followed Hyperlink" xfId="3247" builtinId="9" hidden="1"/>
    <cellStyle name="Followed Hyperlink" xfId="454" builtinId="9" hidden="1"/>
    <cellStyle name="Followed Hyperlink" xfId="3871" builtinId="9" hidden="1"/>
    <cellStyle name="Followed Hyperlink" xfId="5093" builtinId="9" hidden="1"/>
    <cellStyle name="Followed Hyperlink" xfId="6079" builtinId="9" hidden="1"/>
    <cellStyle name="Followed Hyperlink" xfId="1641" builtinId="9" hidden="1"/>
    <cellStyle name="Followed Hyperlink" xfId="2633" builtinId="9" hidden="1"/>
    <cellStyle name="Followed Hyperlink" xfId="5477" builtinId="9" hidden="1"/>
    <cellStyle name="Followed Hyperlink" xfId="7283" builtinId="9" hidden="1"/>
    <cellStyle name="Followed Hyperlink" xfId="3659" builtinId="9" hidden="1"/>
    <cellStyle name="Followed Hyperlink" xfId="138" builtinId="9" hidden="1"/>
    <cellStyle name="Followed Hyperlink" xfId="3459" builtinId="9" hidden="1"/>
    <cellStyle name="Followed Hyperlink" xfId="7083" builtinId="9" hidden="1"/>
    <cellStyle name="Followed Hyperlink" xfId="8081" builtinId="9" hidden="1"/>
    <cellStyle name="Followed Hyperlink" xfId="2053" builtinId="9" hidden="1"/>
    <cellStyle name="Followed Hyperlink" xfId="3177" builtinId="9" hidden="1"/>
    <cellStyle name="Followed Hyperlink" xfId="4887" builtinId="9" hidden="1"/>
    <cellStyle name="Followed Hyperlink" xfId="5217" builtinId="9" hidden="1"/>
    <cellStyle name="Followed Hyperlink" xfId="4071" builtinId="9" hidden="1"/>
    <cellStyle name="Followed Hyperlink" xfId="1341" builtinId="9" hidden="1"/>
    <cellStyle name="Followed Hyperlink" xfId="3047" builtinId="9" hidden="1"/>
    <cellStyle name="Followed Hyperlink" xfId="2561" builtinId="9" hidden="1"/>
    <cellStyle name="Followed Hyperlink" xfId="6089" builtinId="9" hidden="1"/>
    <cellStyle name="Followed Hyperlink" xfId="2465" builtinId="9" hidden="1"/>
    <cellStyle name="Followed Hyperlink" xfId="1029" builtinId="9" hidden="1"/>
    <cellStyle name="Followed Hyperlink" xfId="6669" builtinId="9" hidden="1"/>
    <cellStyle name="Followed Hyperlink" xfId="8107" builtinId="9" hidden="1"/>
    <cellStyle name="Followed Hyperlink" xfId="5915" builtinId="9" hidden="1"/>
    <cellStyle name="Followed Hyperlink" xfId="859" builtinId="9" hidden="1"/>
    <cellStyle name="Followed Hyperlink" xfId="7129" builtinId="9" hidden="1"/>
    <cellStyle name="Followed Hyperlink" xfId="6223" builtinId="9" hidden="1"/>
    <cellStyle name="Followed Hyperlink" xfId="7707" builtinId="9" hidden="1"/>
    <cellStyle name="Followed Hyperlink" xfId="7493" builtinId="9" hidden="1"/>
    <cellStyle name="Followed Hyperlink" xfId="617" builtinId="9" hidden="1"/>
    <cellStyle name="Followed Hyperlink" xfId="4241" builtinId="9" hidden="1"/>
    <cellStyle name="Followed Hyperlink" xfId="6435" builtinId="9" hidden="1"/>
    <cellStyle name="Followed Hyperlink" xfId="4895" builtinId="9" hidden="1"/>
    <cellStyle name="Followed Hyperlink" xfId="1271" builtinId="9" hidden="1"/>
    <cellStyle name="Followed Hyperlink" xfId="2223" builtinId="9" hidden="1"/>
    <cellStyle name="Followed Hyperlink" xfId="4491" builtinId="9" hidden="1"/>
    <cellStyle name="Followed Hyperlink" xfId="6913" builtinId="9" hidden="1"/>
    <cellStyle name="Followed Hyperlink" xfId="3289" builtinId="9" hidden="1"/>
    <cellStyle name="Followed Hyperlink" xfId="204" builtinId="9" hidden="1"/>
    <cellStyle name="Followed Hyperlink" xfId="5303" builtinId="9" hidden="1"/>
    <cellStyle name="Followed Hyperlink" xfId="4633" builtinId="9" hidden="1"/>
    <cellStyle name="Followed Hyperlink" xfId="5035" builtinId="9" hidden="1"/>
    <cellStyle name="Followed Hyperlink" xfId="1683" builtinId="9" hidden="1"/>
    <cellStyle name="Followed Hyperlink" xfId="6533" builtinId="9" hidden="1"/>
    <cellStyle name="Followed Hyperlink" xfId="5435" builtinId="9" hidden="1"/>
    <cellStyle name="Followed Hyperlink" xfId="7325" builtinId="9" hidden="1"/>
    <cellStyle name="Followed Hyperlink" xfId="7875" builtinId="9" hidden="1"/>
    <cellStyle name="Followed Hyperlink" xfId="76" builtinId="9" hidden="1"/>
    <cellStyle name="Followed Hyperlink" xfId="3417" builtinId="9" hidden="1"/>
    <cellStyle name="Followed Hyperlink" xfId="7041" builtinId="9" hidden="1"/>
    <cellStyle name="Followed Hyperlink" xfId="5719" builtinId="9" hidden="1"/>
    <cellStyle name="Followed Hyperlink" xfId="2095" builtinId="9" hidden="1"/>
    <cellStyle name="Followed Hyperlink" xfId="1399" builtinId="9" hidden="1"/>
    <cellStyle name="Followed Hyperlink" xfId="5023" builtinId="9" hidden="1"/>
    <cellStyle name="Followed Hyperlink" xfId="5787" builtinId="9" hidden="1"/>
    <cellStyle name="Followed Hyperlink" xfId="4113" builtinId="9" hidden="1"/>
    <cellStyle name="Followed Hyperlink" xfId="488" builtinId="9" hidden="1"/>
    <cellStyle name="Followed Hyperlink" xfId="3005" builtinId="9" hidden="1"/>
    <cellStyle name="Followed Hyperlink" xfId="6629" builtinId="9" hidden="1"/>
    <cellStyle name="Followed Hyperlink" xfId="6131" builtinId="9" hidden="1"/>
    <cellStyle name="Followed Hyperlink" xfId="2507" builtinId="9" hidden="1"/>
    <cellStyle name="Followed Hyperlink" xfId="987" builtinId="9" hidden="1"/>
    <cellStyle name="Followed Hyperlink" xfId="4611" builtinId="9" hidden="1"/>
    <cellStyle name="Followed Hyperlink" xfId="312" builtinId="9" hidden="1"/>
    <cellStyle name="Followed Hyperlink" xfId="430" builtinId="9" hidden="1"/>
    <cellStyle name="Followed Hyperlink" xfId="901" builtinId="9" hidden="1"/>
    <cellStyle name="Followed Hyperlink" xfId="2593" builtinId="9" hidden="1"/>
    <cellStyle name="Followed Hyperlink" xfId="6217" builtinId="9" hidden="1"/>
    <cellStyle name="Followed Hyperlink" xfId="6543" builtinId="9" hidden="1"/>
    <cellStyle name="Followed Hyperlink" xfId="2919" builtinId="9" hidden="1"/>
    <cellStyle name="Followed Hyperlink" xfId="4799" builtinId="9" hidden="1"/>
    <cellStyle name="Followed Hyperlink" xfId="4199" builtinId="9" hidden="1"/>
    <cellStyle name="Followed Hyperlink" xfId="6245" builtinId="9" hidden="1"/>
    <cellStyle name="Followed Hyperlink" xfId="4937" builtinId="9" hidden="1"/>
    <cellStyle name="Followed Hyperlink" xfId="1313" builtinId="9" hidden="1"/>
    <cellStyle name="Followed Hyperlink" xfId="3355" builtinId="9" hidden="1"/>
    <cellStyle name="Followed Hyperlink" xfId="5805" builtinId="9" hidden="1"/>
    <cellStyle name="Followed Hyperlink" xfId="2149" builtinId="9" hidden="1"/>
    <cellStyle name="Followed Hyperlink" xfId="3331" builtinId="9" hidden="1"/>
    <cellStyle name="Followed Hyperlink" xfId="146" builtinId="9" hidden="1"/>
    <cellStyle name="Followed Hyperlink" xfId="3787" builtinId="9" hidden="1"/>
    <cellStyle name="Followed Hyperlink" xfId="7411" builtinId="9" hidden="1"/>
    <cellStyle name="Followed Hyperlink" xfId="5349" builtinId="9" hidden="1"/>
    <cellStyle name="Followed Hyperlink" xfId="1725" builtinId="9" hidden="1"/>
    <cellStyle name="Followed Hyperlink" xfId="1769" builtinId="9" hidden="1"/>
    <cellStyle name="Followed Hyperlink" xfId="5393" builtinId="9" hidden="1"/>
    <cellStyle name="Followed Hyperlink" xfId="7367" builtinId="9" hidden="1"/>
    <cellStyle name="Followed Hyperlink" xfId="3743" builtinId="9" hidden="1"/>
    <cellStyle name="Followed Hyperlink" xfId="310" builtinId="9" hidden="1"/>
    <cellStyle name="Followed Hyperlink" xfId="3375" builtinId="9" hidden="1"/>
    <cellStyle name="Followed Hyperlink" xfId="544" builtinId="9" hidden="1"/>
    <cellStyle name="Followed Hyperlink" xfId="5761" builtinId="9" hidden="1"/>
    <cellStyle name="Followed Hyperlink" xfId="2137" builtinId="9" hidden="1"/>
    <cellStyle name="Followed Hyperlink" xfId="1357" builtinId="9" hidden="1"/>
    <cellStyle name="Followed Hyperlink" xfId="4981" builtinId="9" hidden="1"/>
    <cellStyle name="Followed Hyperlink" xfId="7779" builtinId="9" hidden="1"/>
    <cellStyle name="Followed Hyperlink" xfId="4155" builtinId="9" hidden="1"/>
    <cellStyle name="Followed Hyperlink" xfId="530" builtinId="9" hidden="1"/>
    <cellStyle name="Followed Hyperlink" xfId="2963" builtinId="9" hidden="1"/>
    <cellStyle name="Followed Hyperlink" xfId="6587" builtinId="9" hidden="1"/>
    <cellStyle name="Followed Hyperlink" xfId="6173" builtinId="9" hidden="1"/>
    <cellStyle name="Followed Hyperlink" xfId="2549" builtinId="9" hidden="1"/>
    <cellStyle name="Followed Hyperlink" xfId="945" builtinId="9" hidden="1"/>
    <cellStyle name="Followed Hyperlink" xfId="4569" builtinId="9" hidden="1"/>
    <cellStyle name="Followed Hyperlink" xfId="8196" builtinId="9" hidden="1"/>
    <cellStyle name="Followed Hyperlink" xfId="5977" builtinId="9" hidden="1"/>
    <cellStyle name="Followed Hyperlink" xfId="2187" builtinId="9" hidden="1"/>
    <cellStyle name="Followed Hyperlink" xfId="2393" builtinId="9" hidden="1"/>
    <cellStyle name="Followed Hyperlink" xfId="7625" builtinId="9" hidden="1"/>
    <cellStyle name="Followed Hyperlink" xfId="6585" builtinId="9" hidden="1"/>
    <cellStyle name="Followed Hyperlink" xfId="2077" builtinId="9" hidden="1"/>
    <cellStyle name="Followed Hyperlink" xfId="532" builtinId="9" hidden="1"/>
    <cellStyle name="Followed Hyperlink" xfId="4157" builtinId="9" hidden="1"/>
    <cellStyle name="Followed Hyperlink" xfId="7781" builtinId="9" hidden="1"/>
    <cellStyle name="Followed Hyperlink" xfId="4601" builtinId="9" hidden="1"/>
    <cellStyle name="Followed Hyperlink" xfId="1355" builtinId="9" hidden="1"/>
    <cellStyle name="Followed Hyperlink" xfId="2139" builtinId="9" hidden="1"/>
    <cellStyle name="Followed Hyperlink" xfId="5763" builtinId="9" hidden="1"/>
    <cellStyle name="Followed Hyperlink" xfId="6997" builtinId="9" hidden="1"/>
    <cellStyle name="Followed Hyperlink" xfId="3373" builtinId="9" hidden="1"/>
    <cellStyle name="Followed Hyperlink" xfId="120" builtinId="9" hidden="1"/>
    <cellStyle name="Followed Hyperlink" xfId="3745" builtinId="9" hidden="1"/>
    <cellStyle name="Followed Hyperlink" xfId="2857" builtinId="9" hidden="1"/>
    <cellStyle name="Followed Hyperlink" xfId="5391" builtinId="9" hidden="1"/>
    <cellStyle name="Followed Hyperlink" xfId="1767" builtinId="9" hidden="1"/>
    <cellStyle name="Followed Hyperlink" xfId="6977" builtinId="9" hidden="1"/>
    <cellStyle name="Followed Hyperlink" xfId="5351" builtinId="9" hidden="1"/>
    <cellStyle name="Followed Hyperlink" xfId="7409" builtinId="9" hidden="1"/>
    <cellStyle name="Followed Hyperlink" xfId="3785" builtinId="9" hidden="1"/>
    <cellStyle name="Followed Hyperlink" xfId="160" builtinId="9" hidden="1"/>
    <cellStyle name="Followed Hyperlink" xfId="1775" builtinId="9" hidden="1"/>
    <cellStyle name="Followed Hyperlink" xfId="5527" builtinId="9" hidden="1"/>
    <cellStyle name="Followed Hyperlink" xfId="5803" builtinId="9" hidden="1"/>
    <cellStyle name="Followed Hyperlink" xfId="2179" builtinId="9" hidden="1"/>
    <cellStyle name="Followed Hyperlink" xfId="1315" builtinId="9" hidden="1"/>
    <cellStyle name="Followed Hyperlink" xfId="4939" builtinId="9" hidden="1"/>
    <cellStyle name="Followed Hyperlink" xfId="7821" builtinId="9" hidden="1"/>
    <cellStyle name="Followed Hyperlink" xfId="4197" builtinId="9" hidden="1"/>
    <cellStyle name="Followed Hyperlink" xfId="5751" builtinId="9" hidden="1"/>
    <cellStyle name="Followed Hyperlink" xfId="3815" builtinId="9" hidden="1"/>
    <cellStyle name="Followed Hyperlink" xfId="1901" builtinId="9" hidden="1"/>
    <cellStyle name="Followed Hyperlink" xfId="6215" builtinId="9" hidden="1"/>
    <cellStyle name="Followed Hyperlink" xfId="216" builtinId="9" hidden="1"/>
    <cellStyle name="Followed Hyperlink" xfId="903" builtinId="9" hidden="1"/>
    <cellStyle name="Followed Hyperlink" xfId="4527" builtinId="9" hidden="1"/>
    <cellStyle name="Followed Hyperlink" xfId="8156" builtinId="9" hidden="1"/>
    <cellStyle name="Followed Hyperlink" xfId="5165" builtinId="9" hidden="1"/>
    <cellStyle name="Followed Hyperlink" xfId="697" builtinId="9" hidden="1"/>
    <cellStyle name="Followed Hyperlink" xfId="6689" builtinId="9" hidden="1"/>
    <cellStyle name="Followed Hyperlink" xfId="1137" builtinId="9" hidden="1"/>
    <cellStyle name="Followed Hyperlink" xfId="5515" builtinId="9" hidden="1"/>
    <cellStyle name="Followed Hyperlink" xfId="1603" builtinId="9" hidden="1"/>
    <cellStyle name="Followed Hyperlink" xfId="2447" builtinId="9" hidden="1"/>
    <cellStyle name="Followed Hyperlink" xfId="7039" builtinId="9" hidden="1"/>
    <cellStyle name="Followed Hyperlink" xfId="7533" builtinId="9" hidden="1"/>
    <cellStyle name="Followed Hyperlink" xfId="7945" builtinId="9" hidden="1"/>
    <cellStyle name="Followed Hyperlink" xfId="6369" builtinId="9" hidden="1"/>
    <cellStyle name="Followed Hyperlink" xfId="3415" builtinId="9" hidden="1"/>
    <cellStyle name="Followed Hyperlink" xfId="3017" builtinId="9" hidden="1"/>
    <cellStyle name="Followed Hyperlink" xfId="7309" builtinId="9" hidden="1"/>
    <cellStyle name="Followed Hyperlink" xfId="5783" builtinId="9" hidden="1"/>
    <cellStyle name="Followed Hyperlink" xfId="7883" builtinId="9" hidden="1"/>
    <cellStyle name="Followed Hyperlink" xfId="2509" builtinId="9" hidden="1"/>
    <cellStyle name="Followed Hyperlink" xfId="7327" builtinId="9" hidden="1"/>
    <cellStyle name="Followed Hyperlink" xfId="5433" builtinId="9" hidden="1"/>
    <cellStyle name="Followed Hyperlink" xfId="1809" builtinId="9" hidden="1"/>
    <cellStyle name="Followed Hyperlink" xfId="1685" builtinId="9" hidden="1"/>
    <cellStyle name="Followed Hyperlink" xfId="5309" builtinId="9" hidden="1"/>
    <cellStyle name="Followed Hyperlink" xfId="7451" builtinId="9" hidden="1"/>
    <cellStyle name="Followed Hyperlink" xfId="3827" builtinId="9" hidden="1"/>
    <cellStyle name="Followed Hyperlink" xfId="7069" builtinId="9" hidden="1"/>
    <cellStyle name="Followed Hyperlink" xfId="1637" builtinId="9" hidden="1"/>
    <cellStyle name="Followed Hyperlink" xfId="7187" builtinId="9" hidden="1"/>
    <cellStyle name="Followed Hyperlink" xfId="5845" builtinId="9" hidden="1"/>
    <cellStyle name="Followed Hyperlink" xfId="6383" builtinId="9" hidden="1"/>
    <cellStyle name="Followed Hyperlink" xfId="1273" builtinId="9" hidden="1"/>
    <cellStyle name="Followed Hyperlink" xfId="4897" builtinId="9" hidden="1"/>
    <cellStyle name="Followed Hyperlink" xfId="7863" builtinId="9" hidden="1"/>
    <cellStyle name="Followed Hyperlink" xfId="3419" builtinId="9" hidden="1"/>
    <cellStyle name="Followed Hyperlink" xfId="615" builtinId="9" hidden="1"/>
    <cellStyle name="Followed Hyperlink" xfId="5951" builtinId="9" hidden="1"/>
    <cellStyle name="Followed Hyperlink" xfId="6503" builtinId="9" hidden="1"/>
    <cellStyle name="Followed Hyperlink" xfId="6257" builtinId="9" hidden="1"/>
    <cellStyle name="Followed Hyperlink" xfId="719" builtinId="9" hidden="1"/>
    <cellStyle name="Followed Hyperlink" xfId="861" builtinId="9" hidden="1"/>
    <cellStyle name="Followed Hyperlink" xfId="7609" builtinId="9" hidden="1"/>
    <cellStyle name="Followed Hyperlink" xfId="6635" builtinId="9" hidden="1"/>
    <cellStyle name="Followed Hyperlink" xfId="4265" builtinId="9" hidden="1"/>
    <cellStyle name="Followed Hyperlink" xfId="1027" builtinId="9" hidden="1"/>
    <cellStyle name="Followed Hyperlink" xfId="2467" builtinId="9" hidden="1"/>
    <cellStyle name="Followed Hyperlink" xfId="6091" builtinId="9" hidden="1"/>
    <cellStyle name="Followed Hyperlink" xfId="7013" builtinId="9" hidden="1"/>
    <cellStyle name="Followed Hyperlink" xfId="3045" builtinId="9" hidden="1"/>
    <cellStyle name="Followed Hyperlink" xfId="448" builtinId="9" hidden="1"/>
    <cellStyle name="Followed Hyperlink" xfId="4073" builtinId="9" hidden="1"/>
    <cellStyle name="Followed Hyperlink" xfId="7697" builtinId="9" hidden="1"/>
    <cellStyle name="Followed Hyperlink" xfId="5063" builtinId="9" hidden="1"/>
    <cellStyle name="Followed Hyperlink" xfId="1855" builtinId="9" hidden="1"/>
    <cellStyle name="Followed Hyperlink" xfId="2055" builtinId="9" hidden="1"/>
    <cellStyle name="Followed Hyperlink" xfId="5679" builtinId="9" hidden="1"/>
    <cellStyle name="Followed Hyperlink" xfId="7081" builtinId="9" hidden="1"/>
    <cellStyle name="Followed Hyperlink" xfId="3457" builtinId="9" hidden="1"/>
    <cellStyle name="Followed Hyperlink" xfId="6605" builtinId="9" hidden="1"/>
    <cellStyle name="Followed Hyperlink" xfId="3661" builtinId="9" hidden="1"/>
    <cellStyle name="Followed Hyperlink" xfId="7285" builtinId="9" hidden="1"/>
    <cellStyle name="Followed Hyperlink" xfId="5475" builtinId="9" hidden="1"/>
    <cellStyle name="Followed Hyperlink" xfId="1851" builtinId="9" hidden="1"/>
    <cellStyle name="Followed Hyperlink" xfId="1643" builtinId="9" hidden="1"/>
    <cellStyle name="Followed Hyperlink" xfId="4227" builtinId="9" hidden="1"/>
    <cellStyle name="Followed Hyperlink" xfId="318" builtinId="9" hidden="1"/>
    <cellStyle name="Followed Hyperlink" xfId="3869" builtinId="9" hidden="1"/>
    <cellStyle name="Followed Hyperlink" xfId="244" builtinId="9" hidden="1"/>
    <cellStyle name="Followed Hyperlink" xfId="3249" builtinId="9" hidden="1"/>
    <cellStyle name="Followed Hyperlink" xfId="4085" builtinId="9" hidden="1"/>
    <cellStyle name="Followed Hyperlink" xfId="5887" builtinId="9" hidden="1"/>
    <cellStyle name="Followed Hyperlink" xfId="2263" builtinId="9" hidden="1"/>
    <cellStyle name="Followed Hyperlink" xfId="1231" builtinId="9" hidden="1"/>
    <cellStyle name="Followed Hyperlink" xfId="4855" builtinId="9" hidden="1"/>
    <cellStyle name="Followed Hyperlink" xfId="7905" builtinId="9" hidden="1"/>
    <cellStyle name="Followed Hyperlink" xfId="4429" builtinId="9" hidden="1"/>
    <cellStyle name="Followed Hyperlink" xfId="657" builtinId="9" hidden="1"/>
    <cellStyle name="Followed Hyperlink" xfId="2837" builtinId="9" hidden="1"/>
    <cellStyle name="Followed Hyperlink" xfId="1731" builtinId="9" hidden="1"/>
    <cellStyle name="Followed Hyperlink" xfId="6299" builtinId="9" hidden="1"/>
    <cellStyle name="Followed Hyperlink" xfId="2675" builtinId="9" hidden="1"/>
    <cellStyle name="Followed Hyperlink" xfId="819" builtinId="9" hidden="1"/>
    <cellStyle name="Followed Hyperlink" xfId="4443" builtinId="9" hidden="1"/>
    <cellStyle name="Followed Hyperlink" xfId="8067" builtinId="9" hidden="1"/>
    <cellStyle name="Followed Hyperlink" xfId="4693" builtinId="9" hidden="1"/>
    <cellStyle name="Followed Hyperlink" xfId="4849" builtinId="9" hidden="1"/>
    <cellStyle name="Followed Hyperlink" xfId="2425" builtinId="9" hidden="1"/>
    <cellStyle name="Followed Hyperlink" xfId="3465" builtinId="9" hidden="1"/>
    <cellStyle name="Followed Hyperlink" xfId="5513" builtinId="9" hidden="1"/>
    <cellStyle name="Followed Hyperlink" xfId="1407" builtinId="9" hidden="1"/>
    <cellStyle name="Followed Hyperlink" xfId="2895" builtinId="9" hidden="1"/>
    <cellStyle name="Followed Hyperlink" xfId="5201" builtinId="9" hidden="1"/>
    <cellStyle name="Followed Hyperlink" xfId="7319" builtinId="9" hidden="1"/>
    <cellStyle name="Followed Hyperlink" xfId="3589" builtinId="9" hidden="1"/>
    <cellStyle name="Followed Hyperlink" xfId="1481" builtinId="9" hidden="1"/>
    <cellStyle name="Followed Hyperlink" xfId="2013" builtinId="9" hidden="1"/>
    <cellStyle name="Followed Hyperlink" xfId="5637" builtinId="9" hidden="1"/>
    <cellStyle name="Followed Hyperlink" xfId="7123" builtinId="9" hidden="1"/>
    <cellStyle name="Followed Hyperlink" xfId="3499" builtinId="9" hidden="1"/>
    <cellStyle name="Followed Hyperlink" xfId="106" builtinId="9" hidden="1"/>
    <cellStyle name="Followed Hyperlink" xfId="3619" builtinId="9" hidden="1"/>
    <cellStyle name="Followed Hyperlink" xfId="1581" builtinId="9" hidden="1"/>
    <cellStyle name="Followed Hyperlink" xfId="5517" builtinId="9" hidden="1"/>
    <cellStyle name="Followed Hyperlink" xfId="1893" builtinId="9" hidden="1"/>
    <cellStyle name="Followed Hyperlink" xfId="2755" builtinId="9" hidden="1"/>
    <cellStyle name="Followed Hyperlink" xfId="5225" builtinId="9" hidden="1"/>
    <cellStyle name="Followed Hyperlink" xfId="7535" builtinId="9" hidden="1"/>
    <cellStyle name="Followed Hyperlink" xfId="7221" builtinId="9" hidden="1"/>
    <cellStyle name="Followed Hyperlink" xfId="1375" builtinId="9" hidden="1"/>
    <cellStyle name="Followed Hyperlink" xfId="3207" builtinId="9" hidden="1"/>
    <cellStyle name="Followed Hyperlink" xfId="6831" builtinId="9" hidden="1"/>
    <cellStyle name="Followed Hyperlink" xfId="5929" builtinId="9" hidden="1"/>
    <cellStyle name="Followed Hyperlink" xfId="2305" builtinId="9" hidden="1"/>
    <cellStyle name="Followed Hyperlink" xfId="1189" builtinId="9" hidden="1"/>
    <cellStyle name="Followed Hyperlink" xfId="4813" builtinId="9" hidden="1"/>
    <cellStyle name="Followed Hyperlink" xfId="6523" builtinId="9" hidden="1"/>
    <cellStyle name="Followed Hyperlink" xfId="4323" builtinId="9" hidden="1"/>
    <cellStyle name="Followed Hyperlink" xfId="2487" builtinId="9" hidden="1"/>
    <cellStyle name="Followed Hyperlink" xfId="4749" builtinId="9" hidden="1"/>
    <cellStyle name="Followed Hyperlink" xfId="1573" builtinId="9" hidden="1"/>
    <cellStyle name="Followed Hyperlink" xfId="6341" builtinId="9" hidden="1"/>
    <cellStyle name="Followed Hyperlink" xfId="981" builtinId="9" hidden="1"/>
    <cellStyle name="Followed Hyperlink" xfId="1671" builtinId="9" hidden="1"/>
    <cellStyle name="Followed Hyperlink" xfId="7027" builtinId="9" hidden="1"/>
    <cellStyle name="Followed Hyperlink" xfId="8025" builtinId="9" hidden="1"/>
    <cellStyle name="Followed Hyperlink" xfId="4701" builtinId="9" hidden="1"/>
    <cellStyle name="Followed Hyperlink" xfId="1111" builtinId="9" hidden="1"/>
    <cellStyle name="Followed Hyperlink" xfId="2383" builtinId="9" hidden="1"/>
    <cellStyle name="Followed Hyperlink" xfId="6007" builtinId="9" hidden="1"/>
    <cellStyle name="Followed Hyperlink" xfId="6753" builtinId="9" hidden="1"/>
    <cellStyle name="Followed Hyperlink" xfId="3129" builtinId="9" hidden="1"/>
    <cellStyle name="Followed Hyperlink" xfId="364" builtinId="9" hidden="1"/>
    <cellStyle name="Followed Hyperlink" xfId="3989" builtinId="9" hidden="1"/>
    <cellStyle name="Followed Hyperlink" xfId="6883" builtinId="9" hidden="1"/>
    <cellStyle name="Followed Hyperlink" xfId="5147" builtinId="9" hidden="1"/>
    <cellStyle name="Followed Hyperlink" xfId="1523" builtinId="9" hidden="1"/>
    <cellStyle name="Followed Hyperlink" xfId="1971" builtinId="9" hidden="1"/>
    <cellStyle name="Followed Hyperlink" xfId="5595" builtinId="9" hidden="1"/>
    <cellStyle name="Followed Hyperlink" xfId="7165" builtinId="9" hidden="1"/>
    <cellStyle name="Followed Hyperlink" xfId="823" builtinId="9" hidden="1"/>
    <cellStyle name="Followed Hyperlink" xfId="5057" builtinId="9" hidden="1"/>
    <cellStyle name="Followed Hyperlink" xfId="3577" builtinId="9" hidden="1"/>
    <cellStyle name="Followed Hyperlink" xfId="7201" builtinId="9" hidden="1"/>
    <cellStyle name="Followed Hyperlink" xfId="7087" builtinId="9" hidden="1"/>
    <cellStyle name="Followed Hyperlink" xfId="1935" builtinId="9" hidden="1"/>
    <cellStyle name="Followed Hyperlink" xfId="1559" builtinId="9" hidden="1"/>
    <cellStyle name="Followed Hyperlink" xfId="8132" builtinId="9" hidden="1"/>
    <cellStyle name="Followed Hyperlink" xfId="7577" builtinId="9" hidden="1"/>
    <cellStyle name="Followed Hyperlink" xfId="3953" builtinId="9" hidden="1"/>
    <cellStyle name="Followed Hyperlink" xfId="118" builtinId="9" hidden="1"/>
    <cellStyle name="Followed Hyperlink" xfId="3165" builtinId="9" hidden="1"/>
    <cellStyle name="Followed Hyperlink" xfId="6789" builtinId="9" hidden="1"/>
    <cellStyle name="Followed Hyperlink" xfId="5971" builtinId="9" hidden="1"/>
    <cellStyle name="Followed Hyperlink" xfId="5997" builtinId="9" hidden="1"/>
    <cellStyle name="Followed Hyperlink" xfId="1147" builtinId="9" hidden="1"/>
    <cellStyle name="Followed Hyperlink" xfId="4771" builtinId="9" hidden="1"/>
    <cellStyle name="Followed Hyperlink" xfId="7989" builtinId="9" hidden="1"/>
    <cellStyle name="Followed Hyperlink" xfId="2757" builtinId="9" hidden="1"/>
    <cellStyle name="Followed Hyperlink" xfId="4635" builtinId="9" hidden="1"/>
    <cellStyle name="Followed Hyperlink" xfId="3021" builtinId="9" hidden="1"/>
    <cellStyle name="Followed Hyperlink" xfId="6377" builtinId="9" hidden="1"/>
    <cellStyle name="Followed Hyperlink" xfId="4507" builtinId="9" hidden="1"/>
    <cellStyle name="Followed Hyperlink" xfId="2759" builtinId="9" hidden="1"/>
    <cellStyle name="Followed Hyperlink" xfId="1567" builtinId="9" hidden="1"/>
    <cellStyle name="Followed Hyperlink" xfId="4359" builtinId="9" hidden="1"/>
    <cellStyle name="Followed Hyperlink" xfId="7983" builtinId="9" hidden="1"/>
    <cellStyle name="Followed Hyperlink" xfId="4777" builtinId="9" hidden="1"/>
    <cellStyle name="Followed Hyperlink" xfId="1153" builtinId="9" hidden="1"/>
    <cellStyle name="Followed Hyperlink" xfId="1755" builtinId="9" hidden="1"/>
    <cellStyle name="Followed Hyperlink" xfId="8109" builtinId="9" hidden="1"/>
    <cellStyle name="Followed Hyperlink" xfId="6795" builtinId="9" hidden="1"/>
    <cellStyle name="Followed Hyperlink" xfId="3171" builtinId="9" hidden="1"/>
    <cellStyle name="Followed Hyperlink" xfId="322" builtinId="9" hidden="1"/>
    <cellStyle name="Followed Hyperlink" xfId="3947" builtinId="9" hidden="1"/>
    <cellStyle name="Followed Hyperlink" xfId="1563" builtinId="9" hidden="1"/>
    <cellStyle name="Followed Hyperlink" xfId="5189" builtinId="9" hidden="1"/>
    <cellStyle name="Followed Hyperlink" xfId="3881" builtinId="9" hidden="1"/>
    <cellStyle name="Followed Hyperlink" xfId="1929" builtinId="9" hidden="1"/>
    <cellStyle name="Followed Hyperlink" xfId="5553" builtinId="9" hidden="1"/>
    <cellStyle name="Followed Hyperlink" xfId="7207" builtinId="9" hidden="1"/>
    <cellStyle name="Followed Hyperlink" xfId="3327" builtinId="9" hidden="1"/>
    <cellStyle name="Followed Hyperlink" xfId="222" builtinId="9" hidden="1"/>
    <cellStyle name="Followed Hyperlink" xfId="3535" builtinId="9" hidden="1"/>
    <cellStyle name="Followed Hyperlink" xfId="7159" builtinId="9" hidden="1"/>
    <cellStyle name="Followed Hyperlink" xfId="5601" builtinId="9" hidden="1"/>
    <cellStyle name="Followed Hyperlink" xfId="3483" builtinId="9" hidden="1"/>
    <cellStyle name="Followed Hyperlink" xfId="1517" builtinId="9" hidden="1"/>
    <cellStyle name="Followed Hyperlink" xfId="5141" builtinId="9" hidden="1"/>
    <cellStyle name="Followed Hyperlink" xfId="7619" builtinId="9" hidden="1"/>
    <cellStyle name="Followed Hyperlink" xfId="3995" builtinId="9" hidden="1"/>
    <cellStyle name="Followed Hyperlink" xfId="370" builtinId="9" hidden="1"/>
    <cellStyle name="Followed Hyperlink" xfId="3123" builtinId="9" hidden="1"/>
    <cellStyle name="Followed Hyperlink" xfId="6747" builtinId="9" hidden="1"/>
    <cellStyle name="Followed Hyperlink" xfId="6013" builtinId="9" hidden="1"/>
    <cellStyle name="Followed Hyperlink" xfId="2389" builtinId="9" hidden="1"/>
    <cellStyle name="Followed Hyperlink" xfId="5005" builtinId="9" hidden="1"/>
    <cellStyle name="Followed Hyperlink" xfId="4729" builtinId="9" hidden="1"/>
    <cellStyle name="Followed Hyperlink" xfId="8031" builtinId="9" hidden="1"/>
    <cellStyle name="Followed Hyperlink" xfId="4407" builtinId="9" hidden="1"/>
    <cellStyle name="Followed Hyperlink" xfId="831" builtinId="9" hidden="1"/>
    <cellStyle name="Followed Hyperlink" xfId="2711" builtinId="9" hidden="1"/>
    <cellStyle name="Followed Hyperlink" xfId="3393" builtinId="9" hidden="1"/>
    <cellStyle name="Followed Hyperlink" xfId="6425" builtinId="9" hidden="1"/>
    <cellStyle name="Followed Hyperlink" xfId="2801" builtinId="9" hidden="1"/>
    <cellStyle name="Followed Hyperlink" xfId="6981" builtinId="9" hidden="1"/>
    <cellStyle name="Followed Hyperlink" xfId="4317" builtinId="9" hidden="1"/>
    <cellStyle name="Followed Hyperlink" xfId="7941" builtinId="9" hidden="1"/>
    <cellStyle name="Followed Hyperlink" xfId="4819" builtinId="9" hidden="1"/>
    <cellStyle name="Followed Hyperlink" xfId="6873" builtinId="9" hidden="1"/>
    <cellStyle name="Followed Hyperlink" xfId="2299" builtinId="9" hidden="1"/>
    <cellStyle name="Followed Hyperlink" xfId="7499" builtinId="9" hidden="1"/>
    <cellStyle name="Followed Hyperlink" xfId="324" builtinId="9" hidden="1"/>
    <cellStyle name="Followed Hyperlink" xfId="2331" builtinId="9" hidden="1"/>
    <cellStyle name="Followed Hyperlink" xfId="280" builtinId="9" hidden="1"/>
    <cellStyle name="Followed Hyperlink" xfId="1601" builtinId="9" hidden="1"/>
    <cellStyle name="Followed Hyperlink" xfId="7529" builtinId="9" hidden="1"/>
    <cellStyle name="Followed Hyperlink" xfId="3715" builtinId="9" hidden="1"/>
    <cellStyle name="Followed Hyperlink" xfId="1607" builtinId="9" hidden="1"/>
    <cellStyle name="Followed Hyperlink" xfId="1535" builtinId="9" hidden="1"/>
    <cellStyle name="Followed Hyperlink" xfId="8176" builtinId="9" hidden="1"/>
    <cellStyle name="Followed Hyperlink" xfId="7249" builtinId="9" hidden="1"/>
    <cellStyle name="Followed Hyperlink" xfId="3625" builtinId="9" hidden="1"/>
    <cellStyle name="Followed Hyperlink" xfId="68" builtinId="9" hidden="1"/>
    <cellStyle name="Followed Hyperlink" xfId="1815" builtinId="9" hidden="1"/>
    <cellStyle name="Followed Hyperlink" xfId="6613" builtinId="9" hidden="1"/>
    <cellStyle name="Followed Hyperlink" xfId="5643" builtinId="9" hidden="1"/>
    <cellStyle name="Followed Hyperlink" xfId="2019" builtinId="9" hidden="1"/>
    <cellStyle name="Followed Hyperlink" xfId="1475" builtinId="9" hidden="1"/>
    <cellStyle name="Followed Hyperlink" xfId="5099" builtinId="9" hidden="1"/>
    <cellStyle name="Followed Hyperlink" xfId="7661" builtinId="9" hidden="1"/>
    <cellStyle name="Followed Hyperlink" xfId="4037" builtinId="9" hidden="1"/>
    <cellStyle name="Followed Hyperlink" xfId="412" builtinId="9" hidden="1"/>
    <cellStyle name="Followed Hyperlink" xfId="3081" builtinId="9" hidden="1"/>
    <cellStyle name="Followed Hyperlink" xfId="6705" builtinId="9" hidden="1"/>
    <cellStyle name="Followed Hyperlink" xfId="6055" builtinId="9" hidden="1"/>
    <cellStyle name="Followed Hyperlink" xfId="4095" builtinId="9" hidden="1"/>
    <cellStyle name="Followed Hyperlink" xfId="915" builtinId="9" hidden="1"/>
    <cellStyle name="Followed Hyperlink" xfId="4687" builtinId="9" hidden="1"/>
    <cellStyle name="Followed Hyperlink" xfId="8073" builtinId="9" hidden="1"/>
    <cellStyle name="Followed Hyperlink" xfId="4449" builtinId="9" hidden="1"/>
    <cellStyle name="Followed Hyperlink" xfId="6973" builtinId="9" hidden="1"/>
    <cellStyle name="Followed Hyperlink" xfId="1889" builtinId="9" hidden="1"/>
    <cellStyle name="Followed Hyperlink" xfId="6293" builtinId="9" hidden="1"/>
    <cellStyle name="Followed Hyperlink" xfId="6467" builtinId="9" hidden="1"/>
    <cellStyle name="Followed Hyperlink" xfId="5113" builtinId="9" hidden="1"/>
    <cellStyle name="Followed Hyperlink" xfId="651" builtinId="9" hidden="1"/>
    <cellStyle name="Followed Hyperlink" xfId="4275" builtinId="9" hidden="1"/>
    <cellStyle name="Followed Hyperlink" xfId="7899" builtinId="9" hidden="1"/>
    <cellStyle name="Followed Hyperlink" xfId="2131" builtinId="9" hidden="1"/>
    <cellStyle name="Followed Hyperlink" xfId="599" builtinId="9" hidden="1"/>
    <cellStyle name="Followed Hyperlink" xfId="112" builtinId="9" hidden="1"/>
    <cellStyle name="Followed Hyperlink" xfId="5881" builtinId="9" hidden="1"/>
    <cellStyle name="Followed Hyperlink" xfId="4221" builtinId="9" hidden="1"/>
    <cellStyle name="Followed Hyperlink" xfId="3255" builtinId="9" hidden="1"/>
    <cellStyle name="Followed Hyperlink" xfId="591" builtinId="9" hidden="1"/>
    <cellStyle name="Followed Hyperlink" xfId="3863" builtinId="9" hidden="1"/>
    <cellStyle name="Followed Hyperlink" xfId="2117" builtinId="9" hidden="1"/>
    <cellStyle name="Followed Hyperlink" xfId="5273" builtinId="9" hidden="1"/>
    <cellStyle name="Followed Hyperlink" xfId="1649" builtinId="9" hidden="1"/>
    <cellStyle name="Followed Hyperlink" xfId="1845" builtinId="9" hidden="1"/>
    <cellStyle name="Followed Hyperlink" xfId="5469" builtinId="9" hidden="1"/>
    <cellStyle name="Followed Hyperlink" xfId="7291" builtinId="9" hidden="1"/>
    <cellStyle name="Followed Hyperlink" xfId="621" builtinId="9" hidden="1"/>
    <cellStyle name="Followed Hyperlink" xfId="154" builtinId="9" hidden="1"/>
    <cellStyle name="Followed Hyperlink" xfId="6799" builtinId="9" hidden="1"/>
    <cellStyle name="Followed Hyperlink" xfId="7075" builtinId="9" hidden="1"/>
    <cellStyle name="Followed Hyperlink" xfId="5685" builtinId="9" hidden="1"/>
    <cellStyle name="Followed Hyperlink" xfId="5683" builtinId="9" hidden="1"/>
    <cellStyle name="Followed Hyperlink" xfId="8017" builtinId="9" hidden="1"/>
    <cellStyle name="Followed Hyperlink" xfId="90" builtinId="9" hidden="1"/>
    <cellStyle name="Followed Hyperlink" xfId="4159" builtinId="9" hidden="1"/>
    <cellStyle name="Followed Hyperlink" xfId="4079" builtinId="9" hidden="1"/>
    <cellStyle name="Followed Hyperlink" xfId="1621" builtinId="9" hidden="1"/>
    <cellStyle name="Followed Hyperlink" xfId="3039" builtinId="9" hidden="1"/>
    <cellStyle name="Followed Hyperlink" xfId="6663" builtinId="9" hidden="1"/>
    <cellStyle name="Followed Hyperlink" xfId="6097" builtinId="9" hidden="1"/>
    <cellStyle name="Followed Hyperlink" xfId="2473" builtinId="9" hidden="1"/>
    <cellStyle name="Followed Hyperlink" xfId="1021" builtinId="9" hidden="1"/>
    <cellStyle name="Followed Hyperlink" xfId="4645" builtinId="9" hidden="1"/>
    <cellStyle name="Followed Hyperlink" xfId="8115" builtinId="9" hidden="1"/>
    <cellStyle name="Followed Hyperlink" xfId="5193" builtinId="9" hidden="1"/>
    <cellStyle name="Followed Hyperlink" xfId="867" builtinId="9" hidden="1"/>
    <cellStyle name="Followed Hyperlink" xfId="2627" builtinId="9" hidden="1"/>
    <cellStyle name="Followed Hyperlink" xfId="4739" builtinId="9" hidden="1"/>
    <cellStyle name="Followed Hyperlink" xfId="6509" builtinId="9" hidden="1"/>
    <cellStyle name="Followed Hyperlink" xfId="2885" builtinId="9" hidden="1"/>
    <cellStyle name="Followed Hyperlink" xfId="609" builtinId="9" hidden="1"/>
    <cellStyle name="Followed Hyperlink" xfId="4233" builtinId="9" hidden="1"/>
    <cellStyle name="Followed Hyperlink" xfId="2481" builtinId="9" hidden="1"/>
    <cellStyle name="Followed Hyperlink" xfId="3425" builtinId="9" hidden="1"/>
    <cellStyle name="Followed Hyperlink" xfId="3025" builtinId="9" hidden="1"/>
    <cellStyle name="Followed Hyperlink" xfId="2215" builtinId="9" hidden="1"/>
    <cellStyle name="Followed Hyperlink" xfId="1811" builtinId="9" hidden="1"/>
    <cellStyle name="Followed Hyperlink" xfId="6921" builtinId="9" hidden="1"/>
    <cellStyle name="Followed Hyperlink" xfId="3297" builtinId="9" hidden="1"/>
    <cellStyle name="Followed Hyperlink" xfId="196" builtinId="9" hidden="1"/>
    <cellStyle name="Followed Hyperlink" xfId="7841" builtinId="9" hidden="1"/>
    <cellStyle name="Followed Hyperlink" xfId="7445" builtinId="9" hidden="1"/>
    <cellStyle name="Followed Hyperlink" xfId="6713" builtinId="9" hidden="1"/>
    <cellStyle name="Followed Hyperlink" xfId="1691" builtinId="9" hidden="1"/>
    <cellStyle name="Followed Hyperlink" xfId="1803" builtinId="9" hidden="1"/>
    <cellStyle name="Followed Hyperlink" xfId="5427" builtinId="9" hidden="1"/>
    <cellStyle name="Followed Hyperlink" xfId="7333" builtinId="9" hidden="1"/>
    <cellStyle name="Followed Hyperlink" xfId="1369" builtinId="9" hidden="1"/>
    <cellStyle name="Followed Hyperlink" xfId="7527" builtinId="9" hidden="1"/>
    <cellStyle name="Followed Hyperlink" xfId="1395" builtinId="9" hidden="1"/>
    <cellStyle name="Followed Hyperlink" xfId="7033" builtinId="9" hidden="1"/>
    <cellStyle name="Followed Hyperlink" xfId="5727" builtinId="9" hidden="1"/>
    <cellStyle name="Followed Hyperlink" xfId="2103" builtinId="9" hidden="1"/>
    <cellStyle name="Followed Hyperlink" xfId="1391" builtinId="9" hidden="1"/>
    <cellStyle name="Followed Hyperlink" xfId="5015" builtinId="9" hidden="1"/>
    <cellStyle name="Followed Hyperlink" xfId="4925" builtinId="9" hidden="1"/>
    <cellStyle name="Followed Hyperlink" xfId="7771" builtinId="9" hidden="1"/>
    <cellStyle name="Followed Hyperlink" xfId="496" builtinId="9" hidden="1"/>
    <cellStyle name="Followed Hyperlink" xfId="2997" builtinId="9" hidden="1"/>
    <cellStyle name="Followed Hyperlink" xfId="3709" builtinId="9" hidden="1"/>
    <cellStyle name="Followed Hyperlink" xfId="6139" builtinId="9" hidden="1"/>
    <cellStyle name="Followed Hyperlink" xfId="2515" builtinId="9" hidden="1"/>
    <cellStyle name="Followed Hyperlink" xfId="979" builtinId="9" hidden="1"/>
    <cellStyle name="Followed Hyperlink" xfId="4603" builtinId="9" hidden="1"/>
    <cellStyle name="Followed Hyperlink" xfId="8162" builtinId="9" hidden="1"/>
    <cellStyle name="Followed Hyperlink" xfId="4533" builtinId="9" hidden="1"/>
    <cellStyle name="Followed Hyperlink" xfId="909" builtinId="9" hidden="1"/>
    <cellStyle name="Followed Hyperlink" xfId="2585" builtinId="9" hidden="1"/>
    <cellStyle name="Followed Hyperlink" xfId="4681" builtinId="9" hidden="1"/>
    <cellStyle name="Followed Hyperlink" xfId="6551" builtinId="9" hidden="1"/>
    <cellStyle name="Followed Hyperlink" xfId="2927" builtinId="9" hidden="1"/>
    <cellStyle name="Followed Hyperlink" xfId="566" builtinId="9" hidden="1"/>
    <cellStyle name="Followed Hyperlink" xfId="4191" builtinId="9" hidden="1"/>
    <cellStyle name="Followed Hyperlink" xfId="7815" builtinId="9" hidden="1"/>
    <cellStyle name="Followed Hyperlink" xfId="4945" builtinId="9" hidden="1"/>
    <cellStyle name="Followed Hyperlink" xfId="5605" builtinId="9" hidden="1"/>
    <cellStyle name="Followed Hyperlink" xfId="2173" builtinId="9" hidden="1"/>
    <cellStyle name="Followed Hyperlink" xfId="3779" builtinId="9" hidden="1"/>
    <cellStyle name="Followed Hyperlink" xfId="3433" builtinId="9" hidden="1"/>
    <cellStyle name="Followed Hyperlink" xfId="2583" builtinId="9" hidden="1"/>
    <cellStyle name="Followed Hyperlink" xfId="150" builtinId="9" hidden="1"/>
    <cellStyle name="Followed Hyperlink" xfId="5827" builtinId="9" hidden="1"/>
    <cellStyle name="Followed Hyperlink" xfId="7403" builtinId="9" hidden="1"/>
    <cellStyle name="Followed Hyperlink" xfId="4349" builtinId="9" hidden="1"/>
    <cellStyle name="Followed Hyperlink" xfId="1733" builtinId="9" hidden="1"/>
    <cellStyle name="Followed Hyperlink" xfId="1761" builtinId="9" hidden="1"/>
    <cellStyle name="Followed Hyperlink" xfId="5385" builtinId="9" hidden="1"/>
    <cellStyle name="Followed Hyperlink" xfId="7375" builtinId="9" hidden="1"/>
    <cellStyle name="Followed Hyperlink" xfId="3751" builtinId="9" hidden="1"/>
    <cellStyle name="Followed Hyperlink" xfId="2239" builtinId="9" hidden="1"/>
    <cellStyle name="Followed Hyperlink" xfId="1521" builtinId="9" hidden="1"/>
    <cellStyle name="Followed Hyperlink" xfId="4203" builtinId="9" hidden="1"/>
    <cellStyle name="Followed Hyperlink" xfId="5769" builtinId="9" hidden="1"/>
    <cellStyle name="Followed Hyperlink" xfId="5395" builtinId="9" hidden="1"/>
    <cellStyle name="Followed Hyperlink" xfId="4551" builtinId="9" hidden="1"/>
    <cellStyle name="Followed Hyperlink" xfId="4973" builtinId="9" hidden="1"/>
    <cellStyle name="Followed Hyperlink" xfId="7787" builtinId="9" hidden="1"/>
    <cellStyle name="Followed Hyperlink" xfId="4163" builtinId="9" hidden="1"/>
    <cellStyle name="Followed Hyperlink" xfId="4231" builtinId="9" hidden="1"/>
    <cellStyle name="Followed Hyperlink" xfId="2955" builtinId="9" hidden="1"/>
    <cellStyle name="Followed Hyperlink" xfId="6579" builtinId="9" hidden="1"/>
    <cellStyle name="Followed Hyperlink" xfId="6181" builtinId="9" hidden="1"/>
    <cellStyle name="Followed Hyperlink" xfId="2557" builtinId="9" hidden="1"/>
    <cellStyle name="Followed Hyperlink" xfId="937" builtinId="9" hidden="1"/>
    <cellStyle name="Followed Hyperlink" xfId="4561" builtinId="9" hidden="1"/>
    <cellStyle name="Followed Hyperlink" xfId="8190" builtinId="9" hidden="1"/>
    <cellStyle name="Followed Hyperlink" xfId="4575" builtinId="9" hidden="1"/>
    <cellStyle name="Followed Hyperlink" xfId="951" builtinId="9" hidden="1"/>
    <cellStyle name="Followed Hyperlink" xfId="2543" builtinId="9" hidden="1"/>
    <cellStyle name="Followed Hyperlink" xfId="1433" builtinId="9" hidden="1"/>
    <cellStyle name="Followed Hyperlink" xfId="6593" builtinId="9" hidden="1"/>
    <cellStyle name="Followed Hyperlink" xfId="2969" builtinId="9" hidden="1"/>
    <cellStyle name="Followed Hyperlink" xfId="524" builtinId="9" hidden="1"/>
    <cellStyle name="Followed Hyperlink" xfId="4149" builtinId="9" hidden="1"/>
    <cellStyle name="Followed Hyperlink" xfId="7773" builtinId="9" hidden="1"/>
    <cellStyle name="Followed Hyperlink" xfId="4987" builtinId="9" hidden="1"/>
    <cellStyle name="Followed Hyperlink" xfId="1363" builtinId="9" hidden="1"/>
    <cellStyle name="Followed Hyperlink" xfId="1511" builtinId="9" hidden="1"/>
    <cellStyle name="Followed Hyperlink" xfId="5755" builtinId="9" hidden="1"/>
    <cellStyle name="Followed Hyperlink" xfId="2539" builtinId="9" hidden="1"/>
    <cellStyle name="Followed Hyperlink" xfId="390" builtinId="9" hidden="1"/>
    <cellStyle name="Followed Hyperlink" xfId="4579" builtinId="9" hidden="1"/>
    <cellStyle name="Followed Hyperlink" xfId="3737" builtinId="9" hidden="1"/>
    <cellStyle name="Followed Hyperlink" xfId="7361" builtinId="9" hidden="1"/>
    <cellStyle name="Followed Hyperlink" xfId="5399" builtinId="9" hidden="1"/>
    <cellStyle name="Followed Hyperlink" xfId="2977" builtinId="9" hidden="1"/>
    <cellStyle name="Followed Hyperlink" xfId="1719" builtinId="9" hidden="1"/>
    <cellStyle name="Followed Hyperlink" xfId="5343" builtinId="9" hidden="1"/>
    <cellStyle name="Followed Hyperlink" xfId="7417" builtinId="9" hidden="1"/>
    <cellStyle name="Followed Hyperlink" xfId="3793" builtinId="9" hidden="1"/>
    <cellStyle name="Followed Hyperlink" xfId="168" builtinId="9" hidden="1"/>
    <cellStyle name="Followed Hyperlink" xfId="538" builtinId="9" hidden="1"/>
    <cellStyle name="Followed Hyperlink" xfId="6949" builtinId="9" hidden="1"/>
    <cellStyle name="Followed Hyperlink" xfId="5811" builtinId="9" hidden="1"/>
    <cellStyle name="Followed Hyperlink" xfId="2423" builtinId="9" hidden="1"/>
    <cellStyle name="Followed Hyperlink" xfId="921" builtinId="9" hidden="1"/>
    <cellStyle name="Followed Hyperlink" xfId="4931" builtinId="9" hidden="1"/>
    <cellStyle name="Followed Hyperlink" xfId="7829" builtinId="9" hidden="1"/>
    <cellStyle name="Followed Hyperlink" xfId="4205" builtinId="9" hidden="1"/>
    <cellStyle name="Followed Hyperlink" xfId="1747" builtinId="9" hidden="1"/>
    <cellStyle name="Followed Hyperlink" xfId="2913" builtinId="9" hidden="1"/>
    <cellStyle name="Followed Hyperlink" xfId="1451" builtinId="9" hidden="1"/>
    <cellStyle name="Followed Hyperlink" xfId="5021" builtinId="9" hidden="1"/>
    <cellStyle name="Followed Hyperlink" xfId="2599" builtinId="9" hidden="1"/>
    <cellStyle name="Followed Hyperlink" xfId="2687" builtinId="9" hidden="1"/>
    <cellStyle name="Followed Hyperlink" xfId="4519" builtinId="9" hidden="1"/>
    <cellStyle name="Followed Hyperlink" xfId="8148" builtinId="9" hidden="1"/>
    <cellStyle name="Followed Hyperlink" xfId="3445" builtinId="9" hidden="1"/>
    <cellStyle name="Followed Hyperlink" xfId="993" builtinId="9" hidden="1"/>
    <cellStyle name="Followed Hyperlink" xfId="2501" builtinId="9" hidden="1"/>
    <cellStyle name="Followed Hyperlink" xfId="6125" builtinId="9" hidden="1"/>
    <cellStyle name="Followed Hyperlink" xfId="2781" builtinId="9" hidden="1"/>
    <cellStyle name="Followed Hyperlink" xfId="3011" builtinId="9" hidden="1"/>
    <cellStyle name="Followed Hyperlink" xfId="482" builtinId="9" hidden="1"/>
    <cellStyle name="Followed Hyperlink" xfId="4107" builtinId="9" hidden="1"/>
    <cellStyle name="Followed Hyperlink" xfId="7731" builtinId="9" hidden="1"/>
    <cellStyle name="Followed Hyperlink" xfId="5029" builtinId="9" hidden="1"/>
    <cellStyle name="Followed Hyperlink" xfId="1405" builtinId="9" hidden="1"/>
    <cellStyle name="Followed Hyperlink" xfId="2089" builtinId="9" hidden="1"/>
    <cellStyle name="Followed Hyperlink" xfId="3315" builtinId="9" hidden="1"/>
    <cellStyle name="Followed Hyperlink" xfId="7047" builtinId="9" hidden="1"/>
    <cellStyle name="Followed Hyperlink" xfId="3423" builtinId="9" hidden="1"/>
    <cellStyle name="Followed Hyperlink" xfId="270" builtinId="9" hidden="1"/>
    <cellStyle name="Followed Hyperlink" xfId="5571" builtinId="9" hidden="1"/>
    <cellStyle name="Followed Hyperlink" xfId="7871" builtinId="9" hidden="1"/>
    <cellStyle name="Followed Hyperlink" xfId="2251" builtinId="9" hidden="1"/>
    <cellStyle name="Followed Hyperlink" xfId="1817" builtinId="9" hidden="1"/>
    <cellStyle name="Followed Hyperlink" xfId="5831" builtinId="9" hidden="1"/>
    <cellStyle name="Followed Hyperlink" xfId="5301" builtinId="9" hidden="1"/>
    <cellStyle name="Followed Hyperlink" xfId="7459" builtinId="9" hidden="1"/>
    <cellStyle name="Followed Hyperlink" xfId="5269" builtinId="9" hidden="1"/>
    <cellStyle name="Followed Hyperlink" xfId="210" builtinId="9" hidden="1"/>
    <cellStyle name="Followed Hyperlink" xfId="3283" builtinId="9" hidden="1"/>
    <cellStyle name="Followed Hyperlink" xfId="6907" builtinId="9" hidden="1"/>
    <cellStyle name="Followed Hyperlink" xfId="5853" builtinId="9" hidden="1"/>
    <cellStyle name="Followed Hyperlink" xfId="2229" builtinId="9" hidden="1"/>
    <cellStyle name="Followed Hyperlink" xfId="6627" builtinId="9" hidden="1"/>
    <cellStyle name="Followed Hyperlink" xfId="4889" builtinId="9" hidden="1"/>
    <cellStyle name="Followed Hyperlink" xfId="320" builtinId="9" hidden="1"/>
    <cellStyle name="Followed Hyperlink" xfId="4247" builtinId="9" hidden="1"/>
    <cellStyle name="Followed Hyperlink" xfId="5983" builtinId="9" hidden="1"/>
    <cellStyle name="Followed Hyperlink" xfId="2871" builtinId="9" hidden="1"/>
    <cellStyle name="Followed Hyperlink" xfId="6495" builtinId="9" hidden="1"/>
    <cellStyle name="Followed Hyperlink" xfId="3965" builtinId="9" hidden="1"/>
    <cellStyle name="Followed Hyperlink" xfId="2641" builtinId="9" hidden="1"/>
    <cellStyle name="Followed Hyperlink" xfId="853" builtinId="9" hidden="1"/>
    <cellStyle name="Followed Hyperlink" xfId="4477" builtinId="9" hidden="1"/>
    <cellStyle name="Followed Hyperlink" xfId="8101" builtinId="9" hidden="1"/>
    <cellStyle name="Followed Hyperlink" xfId="4659" builtinId="9" hidden="1"/>
    <cellStyle name="Followed Hyperlink" xfId="1035" builtinId="9" hidden="1"/>
    <cellStyle name="Followed Hyperlink" xfId="2459" builtinId="9" hidden="1"/>
    <cellStyle name="Followed Hyperlink" xfId="6083" builtinId="9" hidden="1"/>
    <cellStyle name="Followed Hyperlink" xfId="6677" builtinId="9" hidden="1"/>
    <cellStyle name="Followed Hyperlink" xfId="3053" builtinId="9" hidden="1"/>
    <cellStyle name="Followed Hyperlink" xfId="440" builtinId="9" hidden="1"/>
    <cellStyle name="Followed Hyperlink" xfId="4065" builtinId="9" hidden="1"/>
    <cellStyle name="Followed Hyperlink" xfId="7689" builtinId="9" hidden="1"/>
    <cellStyle name="Followed Hyperlink" xfId="6111" builtinId="9" hidden="1"/>
    <cellStyle name="Followed Hyperlink" xfId="1565" builtinId="9" hidden="1"/>
    <cellStyle name="Followed Hyperlink" xfId="4223" builtinId="9" hidden="1"/>
    <cellStyle name="Followed Hyperlink" xfId="7057" builtinId="9" hidden="1"/>
    <cellStyle name="Followed Hyperlink" xfId="7467" builtinId="9" hidden="1"/>
    <cellStyle name="Followed Hyperlink" xfId="5355" builtinId="9" hidden="1"/>
    <cellStyle name="Followed Hyperlink" xfId="54" builtinId="9" hidden="1"/>
    <cellStyle name="Followed Hyperlink" xfId="3653" builtinId="9" hidden="1"/>
    <cellStyle name="Followed Hyperlink" xfId="7277" builtinId="9" hidden="1"/>
    <cellStyle name="Followed Hyperlink" xfId="7235" builtinId="9" hidden="1"/>
    <cellStyle name="Followed Hyperlink" xfId="1859" builtinId="9" hidden="1"/>
    <cellStyle name="Followed Hyperlink" xfId="1635" builtinId="9" hidden="1"/>
    <cellStyle name="Followed Hyperlink" xfId="5259" builtinId="9" hidden="1"/>
    <cellStyle name="Followed Hyperlink" xfId="7501" builtinId="9" hidden="1"/>
    <cellStyle name="Followed Hyperlink" xfId="3877" builtinId="9" hidden="1"/>
    <cellStyle name="Followed Hyperlink" xfId="252" builtinId="9" hidden="1"/>
    <cellStyle name="Followed Hyperlink" xfId="3241" builtinId="9" hidden="1"/>
    <cellStyle name="Followed Hyperlink" xfId="6739" builtinId="9" hidden="1"/>
    <cellStyle name="Followed Hyperlink" xfId="5895" builtinId="9" hidden="1"/>
    <cellStyle name="Followed Hyperlink" xfId="2271" builtinId="9" hidden="1"/>
    <cellStyle name="Followed Hyperlink" xfId="1223" builtinId="9" hidden="1"/>
    <cellStyle name="Followed Hyperlink" xfId="4847" builtinId="9" hidden="1"/>
    <cellStyle name="Followed Hyperlink" xfId="767" builtinId="9" hidden="1"/>
    <cellStyle name="Followed Hyperlink" xfId="4289" builtinId="9" hidden="1"/>
    <cellStyle name="Followed Hyperlink" xfId="5105" builtinId="9" hidden="1"/>
    <cellStyle name="Followed Hyperlink" xfId="2829" builtinId="9" hidden="1"/>
    <cellStyle name="Followed Hyperlink" xfId="6453" builtinId="9" hidden="1"/>
    <cellStyle name="Followed Hyperlink" xfId="4357" builtinId="9" hidden="1"/>
    <cellStyle name="Followed Hyperlink" xfId="2683" builtinId="9" hidden="1"/>
    <cellStyle name="Followed Hyperlink" xfId="811" builtinId="9" hidden="1"/>
    <cellStyle name="Followed Hyperlink" xfId="4435" builtinId="9" hidden="1"/>
    <cellStyle name="Followed Hyperlink" xfId="8059" builtinId="9" hidden="1"/>
    <cellStyle name="Followed Hyperlink" xfId="7923" builtinId="9" hidden="1"/>
    <cellStyle name="Followed Hyperlink" xfId="3849" builtinId="9" hidden="1"/>
    <cellStyle name="Followed Hyperlink" xfId="2417" builtinId="9" hidden="1"/>
    <cellStyle name="Followed Hyperlink" xfId="6041" builtinId="9" hidden="1"/>
    <cellStyle name="Followed Hyperlink" xfId="7103" builtinId="9" hidden="1"/>
    <cellStyle name="Followed Hyperlink" xfId="3095" builtinId="9" hidden="1"/>
    <cellStyle name="Followed Hyperlink" xfId="879" builtinId="9" hidden="1"/>
    <cellStyle name="Followed Hyperlink" xfId="4023" builtinId="9" hidden="1"/>
    <cellStyle name="Followed Hyperlink" xfId="7647" builtinId="9" hidden="1"/>
    <cellStyle name="Followed Hyperlink" xfId="3985" builtinId="9" hidden="1"/>
    <cellStyle name="Followed Hyperlink" xfId="1489" builtinId="9" hidden="1"/>
    <cellStyle name="Followed Hyperlink" xfId="2005" builtinId="9" hidden="1"/>
    <cellStyle name="Followed Hyperlink" xfId="5629" builtinId="9" hidden="1"/>
    <cellStyle name="Followed Hyperlink" xfId="7131" builtinId="9" hidden="1"/>
    <cellStyle name="Followed Hyperlink" xfId="3507" builtinId="9" hidden="1"/>
    <cellStyle name="Followed Hyperlink" xfId="110" builtinId="9" hidden="1"/>
    <cellStyle name="Followed Hyperlink" xfId="3611" builtinId="9" hidden="1"/>
    <cellStyle name="Followed Hyperlink" xfId="4965" builtinId="9" hidden="1"/>
    <cellStyle name="Followed Hyperlink" xfId="336" builtinId="9" hidden="1"/>
    <cellStyle name="Followed Hyperlink" xfId="4401" builtinId="9" hidden="1"/>
    <cellStyle name="Followed Hyperlink" xfId="5299" builtinId="9" hidden="1"/>
    <cellStyle name="Followed Hyperlink" xfId="8160" builtinId="9" hidden="1"/>
    <cellStyle name="Followed Hyperlink" xfId="7543" builtinId="9" hidden="1"/>
    <cellStyle name="Followed Hyperlink" xfId="3919" builtinId="9" hidden="1"/>
    <cellStyle name="Followed Hyperlink" xfId="422" builtinId="9" hidden="1"/>
    <cellStyle name="Followed Hyperlink" xfId="1177" builtinId="9" hidden="1"/>
    <cellStyle name="Followed Hyperlink" xfId="6823" builtinId="9" hidden="1"/>
    <cellStyle name="Followed Hyperlink" xfId="5937" builtinId="9" hidden="1"/>
    <cellStyle name="Followed Hyperlink" xfId="2313" builtinId="9" hidden="1"/>
    <cellStyle name="Followed Hyperlink" xfId="1181" builtinId="9" hidden="1"/>
    <cellStyle name="Followed Hyperlink" xfId="4805" builtinId="9" hidden="1"/>
    <cellStyle name="Followed Hyperlink" xfId="7955" builtinId="9" hidden="1"/>
    <cellStyle name="Followed Hyperlink" xfId="4331" builtinId="9" hidden="1"/>
    <cellStyle name="Followed Hyperlink" xfId="5943" builtinId="9" hidden="1"/>
    <cellStyle name="Followed Hyperlink" xfId="2787" builtinId="9" hidden="1"/>
    <cellStyle name="Followed Hyperlink" xfId="6411" builtinId="9" hidden="1"/>
    <cellStyle name="Followed Hyperlink" xfId="6349" builtinId="9" hidden="1"/>
    <cellStyle name="Followed Hyperlink" xfId="2097" builtinId="9" hidden="1"/>
    <cellStyle name="Followed Hyperlink" xfId="7667" builtinId="9" hidden="1"/>
    <cellStyle name="Followed Hyperlink" xfId="1047" builtinId="9" hidden="1"/>
    <cellStyle name="Followed Hyperlink" xfId="1715" builtinId="9" hidden="1"/>
    <cellStyle name="Followed Hyperlink" xfId="8089" builtinId="9" hidden="1"/>
    <cellStyle name="Followed Hyperlink" xfId="6483" builtinId="9" hidden="1"/>
    <cellStyle name="Followed Hyperlink" xfId="913" builtinId="9" hidden="1"/>
    <cellStyle name="Followed Hyperlink" xfId="6761" builtinId="9" hidden="1"/>
    <cellStyle name="Followed Hyperlink" xfId="3003" builtinId="9" hidden="1"/>
    <cellStyle name="Followed Hyperlink" xfId="4421" builtinId="9" hidden="1"/>
    <cellStyle name="Followed Hyperlink" xfId="356" builtinId="9" hidden="1"/>
    <cellStyle name="Followed Hyperlink" xfId="3981" builtinId="9" hidden="1"/>
    <cellStyle name="Followed Hyperlink" xfId="1377" builtinId="9" hidden="1"/>
    <cellStyle name="Followed Hyperlink" xfId="5155" builtinId="9" hidden="1"/>
    <cellStyle name="Followed Hyperlink" xfId="1531" builtinId="9" hidden="1"/>
    <cellStyle name="Followed Hyperlink" xfId="1963" builtinId="9" hidden="1"/>
    <cellStyle name="Followed Hyperlink" xfId="5587" builtinId="9" hidden="1"/>
    <cellStyle name="Followed Hyperlink" xfId="7173" builtinId="9" hidden="1"/>
    <cellStyle name="Followed Hyperlink" xfId="3549" builtinId="9" hidden="1"/>
    <cellStyle name="Followed Hyperlink" xfId="10" builtinId="9" hidden="1"/>
    <cellStyle name="Followed Hyperlink" xfId="3569" builtinId="9" hidden="1"/>
    <cellStyle name="Followed Hyperlink" xfId="7193" builtinId="9" hidden="1"/>
    <cellStyle name="Followed Hyperlink" xfId="6461" builtinId="9" hidden="1"/>
    <cellStyle name="Followed Hyperlink" xfId="1943" builtinId="9" hidden="1"/>
    <cellStyle name="Followed Hyperlink" xfId="1551" builtinId="9" hidden="1"/>
    <cellStyle name="Followed Hyperlink" xfId="5175" builtinId="9" hidden="1"/>
    <cellStyle name="Followed Hyperlink" xfId="7585" builtinId="9" hidden="1"/>
    <cellStyle name="Followed Hyperlink" xfId="3961" builtinId="9" hidden="1"/>
    <cellStyle name="Followed Hyperlink" xfId="4759" builtinId="9" hidden="1"/>
    <cellStyle name="Followed Hyperlink" xfId="1215" builtinId="9" hidden="1"/>
    <cellStyle name="Followed Hyperlink" xfId="234" builtinId="9" hidden="1"/>
    <cellStyle name="Followed Hyperlink" xfId="5979" builtinId="9" hidden="1"/>
    <cellStyle name="Followed Hyperlink" xfId="5973" builtinId="9" hidden="1"/>
    <cellStyle name="Followed Hyperlink" xfId="1139" builtinId="9" hidden="1"/>
    <cellStyle name="Followed Hyperlink" xfId="4763" builtinId="9" hidden="1"/>
    <cellStyle name="Followed Hyperlink" xfId="2275" builtinId="9" hidden="1"/>
    <cellStyle name="Followed Hyperlink" xfId="4641" builtinId="9" hidden="1"/>
    <cellStyle name="Followed Hyperlink" xfId="4869" builtinId="9" hidden="1"/>
    <cellStyle name="Followed Hyperlink" xfId="2745" builtinId="9" hidden="1"/>
    <cellStyle name="Followed Hyperlink" xfId="5897" builtinId="9" hidden="1"/>
    <cellStyle name="Followed Hyperlink" xfId="6391" builtinId="9" hidden="1"/>
    <cellStyle name="Followed Hyperlink" xfId="2767" builtinId="9" hidden="1"/>
    <cellStyle name="Followed Hyperlink" xfId="727" builtinId="9" hidden="1"/>
    <cellStyle name="Followed Hyperlink" xfId="4351" builtinId="9" hidden="1"/>
    <cellStyle name="Followed Hyperlink" xfId="585" builtinId="9" hidden="1"/>
    <cellStyle name="Followed Hyperlink" xfId="4785" builtinId="9" hidden="1"/>
    <cellStyle name="Followed Hyperlink" xfId="1161" builtinId="9" hidden="1"/>
    <cellStyle name="Followed Hyperlink" xfId="2333" builtinId="9" hidden="1"/>
    <cellStyle name="Followed Hyperlink" xfId="5957" builtinId="9" hidden="1"/>
    <cellStyle name="Followed Hyperlink" xfId="6803" builtinId="9" hidden="1"/>
    <cellStyle name="Followed Hyperlink" xfId="3179" builtinId="9" hidden="1"/>
    <cellStyle name="Followed Hyperlink" xfId="314" builtinId="9" hidden="1"/>
    <cellStyle name="Followed Hyperlink" xfId="3939" builtinId="9" hidden="1"/>
    <cellStyle name="Followed Hyperlink" xfId="7563" builtinId="9" hidden="1"/>
    <cellStyle name="Followed Hyperlink" xfId="5197" builtinId="9" hidden="1"/>
    <cellStyle name="Followed Hyperlink" xfId="5479" builtinId="9" hidden="1"/>
    <cellStyle name="Followed Hyperlink" xfId="1921" builtinId="9" hidden="1"/>
    <cellStyle name="Followed Hyperlink" xfId="5103" builtinId="9" hidden="1"/>
    <cellStyle name="Followed Hyperlink" xfId="5387" builtinId="9" hidden="1"/>
    <cellStyle name="Followed Hyperlink" xfId="2709" builtinId="9" hidden="1"/>
    <cellStyle name="Followed Hyperlink" xfId="1055" builtinId="9" hidden="1"/>
    <cellStyle name="Followed Hyperlink" xfId="1593" builtinId="9" hidden="1"/>
    <cellStyle name="Followed Hyperlink" xfId="7151" builtinId="9" hidden="1"/>
    <cellStyle name="Followed Hyperlink" xfId="3055" builtinId="9" hidden="1"/>
    <cellStyle name="Followed Hyperlink" xfId="1985" builtinId="9" hidden="1"/>
    <cellStyle name="Followed Hyperlink" xfId="1509" builtinId="9" hidden="1"/>
    <cellStyle name="Followed Hyperlink" xfId="5133" builtinId="9" hidden="1"/>
    <cellStyle name="Followed Hyperlink" xfId="7627" builtinId="9" hidden="1"/>
    <cellStyle name="Followed Hyperlink" xfId="4003" builtinId="9" hidden="1"/>
    <cellStyle name="Followed Hyperlink" xfId="6699" builtinId="9" hidden="1"/>
    <cellStyle name="Followed Hyperlink" xfId="3115" builtinId="9" hidden="1"/>
    <cellStyle name="Followed Hyperlink" xfId="2589" builtinId="9" hidden="1"/>
    <cellStyle name="Followed Hyperlink" xfId="6021" builtinId="9" hidden="1"/>
    <cellStyle name="Followed Hyperlink" xfId="2397" builtinId="9" hidden="1"/>
    <cellStyle name="Followed Hyperlink" xfId="1097" builtinId="9" hidden="1"/>
    <cellStyle name="Followed Hyperlink" xfId="4721" builtinId="9" hidden="1"/>
    <cellStyle name="Followed Hyperlink" xfId="8039" builtinId="9" hidden="1"/>
    <cellStyle name="Followed Hyperlink" xfId="7745" builtinId="9" hidden="1"/>
    <cellStyle name="Followed Hyperlink" xfId="6967" builtinId="9" hidden="1"/>
    <cellStyle name="Followed Hyperlink" xfId="2703" builtinId="9" hidden="1"/>
    <cellStyle name="Followed Hyperlink" xfId="6327" builtinId="9" hidden="1"/>
    <cellStyle name="Followed Hyperlink" xfId="6433" builtinId="9" hidden="1"/>
    <cellStyle name="Followed Hyperlink" xfId="4181" builtinId="9" hidden="1"/>
    <cellStyle name="Followed Hyperlink" xfId="685" builtinId="9" hidden="1"/>
    <cellStyle name="Followed Hyperlink" xfId="4309" builtinId="9" hidden="1"/>
    <cellStyle name="Followed Hyperlink" xfId="7933" builtinId="9" hidden="1"/>
    <cellStyle name="Followed Hyperlink" xfId="4827" builtinId="9" hidden="1"/>
    <cellStyle name="Followed Hyperlink" xfId="3121" builtinId="9" hidden="1"/>
    <cellStyle name="Followed Hyperlink" xfId="2291" builtinId="9" hidden="1"/>
    <cellStyle name="Followed Hyperlink" xfId="4229" builtinId="9" hidden="1"/>
    <cellStyle name="Followed Hyperlink" xfId="6845" builtinId="9" hidden="1"/>
    <cellStyle name="Followed Hyperlink" xfId="3221" builtinId="9" hidden="1"/>
    <cellStyle name="Followed Hyperlink" xfId="272" builtinId="9" hidden="1"/>
    <cellStyle name="Followed Hyperlink" xfId="3897" builtinId="9" hidden="1"/>
    <cellStyle name="Followed Hyperlink" xfId="6339" builtinId="9" hidden="1"/>
    <cellStyle name="Followed Hyperlink" xfId="5239" builtinId="9" hidden="1"/>
    <cellStyle name="Followed Hyperlink" xfId="1615" builtinId="9" hidden="1"/>
    <cellStyle name="Followed Hyperlink" xfId="1879" builtinId="9" hidden="1"/>
    <cellStyle name="Followed Hyperlink" xfId="5503" builtinId="9" hidden="1"/>
    <cellStyle name="Followed Hyperlink" xfId="7257" builtinId="9" hidden="1"/>
    <cellStyle name="Followed Hyperlink" xfId="3633" builtinId="9" hidden="1"/>
    <cellStyle name="Followed Hyperlink" xfId="6537" builtinId="9" hidden="1"/>
    <cellStyle name="Followed Hyperlink" xfId="3485" builtinId="9" hidden="1"/>
    <cellStyle name="Followed Hyperlink" xfId="2723" builtinId="9" hidden="1"/>
    <cellStyle name="Followed Hyperlink" xfId="5651" builtinId="9" hidden="1"/>
    <cellStyle name="Followed Hyperlink" xfId="5705" builtinId="9" hidden="1"/>
    <cellStyle name="Followed Hyperlink" xfId="1467" builtinId="9" hidden="1"/>
    <cellStyle name="Followed Hyperlink" xfId="4683" builtinId="9" hidden="1"/>
    <cellStyle name="Followed Hyperlink" xfId="2621" builtinId="9" hidden="1"/>
    <cellStyle name="Followed Hyperlink" xfId="2413" builtinId="9" hidden="1"/>
    <cellStyle name="Followed Hyperlink" xfId="420" builtinId="9" hidden="1"/>
    <cellStyle name="Followed Hyperlink" xfId="3073" builtinId="9" hidden="1"/>
    <cellStyle name="Followed Hyperlink" xfId="5137" builtinId="9" hidden="1"/>
    <cellStyle name="Followed Hyperlink" xfId="6063" builtinId="9" hidden="1"/>
    <cellStyle name="Followed Hyperlink" xfId="2439" builtinId="9" hidden="1"/>
    <cellStyle name="Followed Hyperlink" xfId="2111" builtinId="9" hidden="1"/>
    <cellStyle name="Followed Hyperlink" xfId="4679" builtinId="9" hidden="1"/>
    <cellStyle name="Followed Hyperlink" xfId="6501" builtinId="9" hidden="1"/>
    <cellStyle name="Followed Hyperlink" xfId="4457" builtinId="9" hidden="1"/>
    <cellStyle name="Followed Hyperlink" xfId="3649" builtinId="9" hidden="1"/>
    <cellStyle name="Followed Hyperlink" xfId="1227" builtinId="9" hidden="1"/>
    <cellStyle name="Followed Hyperlink" xfId="6285" builtinId="9" hidden="1"/>
    <cellStyle name="Followed Hyperlink" xfId="6475" builtinId="9" hidden="1"/>
    <cellStyle name="Followed Hyperlink" xfId="2851" builtinId="9" hidden="1"/>
    <cellStyle name="Followed Hyperlink" xfId="643" builtinId="9" hidden="1"/>
    <cellStyle name="Followed Hyperlink" xfId="5297" builtinId="9" hidden="1"/>
    <cellStyle name="Followed Hyperlink" xfId="7891" builtinId="9" hidden="1"/>
    <cellStyle name="Followed Hyperlink" xfId="254" builtinId="9" hidden="1"/>
    <cellStyle name="Followed Hyperlink" xfId="1245" builtinId="9" hidden="1"/>
    <cellStyle name="Followed Hyperlink" xfId="2249" builtinId="9" hidden="1"/>
    <cellStyle name="Followed Hyperlink" xfId="5873" builtinId="9" hidden="1"/>
    <cellStyle name="Followed Hyperlink" xfId="6887" builtinId="9" hidden="1"/>
    <cellStyle name="Followed Hyperlink" xfId="5185" builtinId="9" hidden="1"/>
    <cellStyle name="Followed Hyperlink" xfId="6555" builtinId="9" hidden="1"/>
    <cellStyle name="Followed Hyperlink" xfId="6259" builtinId="9" hidden="1"/>
    <cellStyle name="Followed Hyperlink" xfId="7479" builtinId="9" hidden="1"/>
    <cellStyle name="Followed Hyperlink" xfId="5281" builtinId="9" hidden="1"/>
    <cellStyle name="Followed Hyperlink" xfId="1657" builtinId="9" hidden="1"/>
    <cellStyle name="Followed Hyperlink" xfId="1837" builtinId="9" hidden="1"/>
    <cellStyle name="Followed Hyperlink" xfId="3963" builtinId="9" hidden="1"/>
    <cellStyle name="Followed Hyperlink" xfId="7299" builtinId="9" hidden="1"/>
    <cellStyle name="Followed Hyperlink" xfId="3675" builtinId="9" hidden="1"/>
    <cellStyle name="Followed Hyperlink" xfId="170" builtinId="9" hidden="1"/>
    <cellStyle name="Followed Hyperlink" xfId="3443" builtinId="9" hidden="1"/>
    <cellStyle name="Followed Hyperlink" xfId="7067" builtinId="9" hidden="1"/>
    <cellStyle name="Followed Hyperlink" xfId="5693" builtinId="9" hidden="1"/>
    <cellStyle name="Followed Hyperlink" xfId="142" builtinId="9" hidden="1"/>
    <cellStyle name="Followed Hyperlink" xfId="1425" builtinId="9" hidden="1"/>
    <cellStyle name="Followed Hyperlink" xfId="5049" builtinId="9" hidden="1"/>
    <cellStyle name="Followed Hyperlink" xfId="7711" builtinId="9" hidden="1"/>
    <cellStyle name="Followed Hyperlink" xfId="4087" builtinId="9" hidden="1"/>
    <cellStyle name="Followed Hyperlink" xfId="1007" builtinId="9" hidden="1"/>
    <cellStyle name="Followed Hyperlink" xfId="3031" builtinId="9" hidden="1"/>
    <cellStyle name="Followed Hyperlink" xfId="6655" builtinId="9" hidden="1"/>
    <cellStyle name="Followed Hyperlink" xfId="6105" builtinId="9" hidden="1"/>
    <cellStyle name="Followed Hyperlink" xfId="5071" builtinId="9" hidden="1"/>
    <cellStyle name="Followed Hyperlink" xfId="1013" builtinId="9" hidden="1"/>
    <cellStyle name="Followed Hyperlink" xfId="4637" builtinId="9" hidden="1"/>
    <cellStyle name="Followed Hyperlink" xfId="8128" builtinId="9" hidden="1"/>
    <cellStyle name="Followed Hyperlink" xfId="1409" builtinId="9" hidden="1"/>
    <cellStyle name="Followed Hyperlink" xfId="6783" builtinId="9" hidden="1"/>
    <cellStyle name="Followed Hyperlink" xfId="7347" builtinId="9" hidden="1"/>
    <cellStyle name="Followed Hyperlink" xfId="6243" builtinId="9" hidden="1"/>
    <cellStyle name="Followed Hyperlink" xfId="4775" builtinId="9" hidden="1"/>
    <cellStyle name="Followed Hyperlink" xfId="4941" builtinId="9" hidden="1"/>
    <cellStyle name="Followed Hyperlink" xfId="601" builtinId="9" hidden="1"/>
    <cellStyle name="Followed Hyperlink" xfId="7739" builtinId="9" hidden="1"/>
    <cellStyle name="Followed Hyperlink" xfId="3817" builtinId="9" hidden="1"/>
    <cellStyle name="Followed Hyperlink" xfId="8041" builtinId="9" hidden="1"/>
    <cellStyle name="Followed Hyperlink" xfId="1287" builtinId="9" hidden="1"/>
    <cellStyle name="Followed Hyperlink" xfId="2207" builtinId="9" hidden="1"/>
    <cellStyle name="Followed Hyperlink" xfId="7541" builtinId="9" hidden="1"/>
    <cellStyle name="Followed Hyperlink" xfId="6929" builtinId="9" hidden="1"/>
    <cellStyle name="Followed Hyperlink" xfId="3305" builtinId="9" hidden="1"/>
    <cellStyle name="Followed Hyperlink" xfId="188" builtinId="9" hidden="1"/>
    <cellStyle name="Followed Hyperlink" xfId="3813" builtinId="9" hidden="1"/>
    <cellStyle name="Followed Hyperlink" xfId="7437" builtinId="9" hidden="1"/>
    <cellStyle name="Followed Hyperlink" xfId="5323" builtinId="9" hidden="1"/>
    <cellStyle name="Followed Hyperlink" xfId="7125" builtinId="9" hidden="1"/>
    <cellStyle name="Followed Hyperlink" xfId="1795" builtinId="9" hidden="1"/>
    <cellStyle name="Followed Hyperlink" xfId="5167" builtinId="9" hidden="1"/>
    <cellStyle name="Followed Hyperlink" xfId="597" builtinId="9" hidden="1"/>
    <cellStyle name="Followed Hyperlink" xfId="5481" builtinId="9" hidden="1"/>
    <cellStyle name="Followed Hyperlink" xfId="92" builtinId="9" hidden="1"/>
    <cellStyle name="Followed Hyperlink" xfId="3401" builtinId="9" hidden="1"/>
    <cellStyle name="Followed Hyperlink" xfId="7025" builtinId="9" hidden="1"/>
    <cellStyle name="Followed Hyperlink" xfId="5007" builtinId="9" hidden="1"/>
    <cellStyle name="Followed Hyperlink" xfId="5311" builtinId="9" hidden="1"/>
    <cellStyle name="Followed Hyperlink" xfId="1383" builtinId="9" hidden="1"/>
    <cellStyle name="Followed Hyperlink" xfId="3705" builtinId="9" hidden="1"/>
    <cellStyle name="Followed Hyperlink" xfId="7753" builtinId="9" hidden="1"/>
    <cellStyle name="Followed Hyperlink" xfId="4129" builtinId="9" hidden="1"/>
    <cellStyle name="Followed Hyperlink" xfId="504" builtinId="9" hidden="1"/>
    <cellStyle name="Followed Hyperlink" xfId="2989" builtinId="9" hidden="1"/>
    <cellStyle name="Followed Hyperlink" xfId="6991" builtinId="9" hidden="1"/>
    <cellStyle name="Followed Hyperlink" xfId="6147" builtinId="9" hidden="1"/>
    <cellStyle name="Followed Hyperlink" xfId="2523" builtinId="9" hidden="1"/>
    <cellStyle name="Followed Hyperlink" xfId="971" builtinId="9" hidden="1"/>
    <cellStyle name="Followed Hyperlink" xfId="6755" builtinId="9" hidden="1"/>
    <cellStyle name="Followed Hyperlink" xfId="8170" builtinId="9" hidden="1"/>
    <cellStyle name="Followed Hyperlink" xfId="4541" builtinId="9" hidden="1"/>
    <cellStyle name="Followed Hyperlink" xfId="917" builtinId="9" hidden="1"/>
    <cellStyle name="Followed Hyperlink" xfId="2577" builtinId="9" hidden="1"/>
    <cellStyle name="Followed Hyperlink" xfId="6201" builtinId="9" hidden="1"/>
    <cellStyle name="Followed Hyperlink" xfId="6559" builtinId="9" hidden="1"/>
    <cellStyle name="Followed Hyperlink" xfId="2935" builtinId="9" hidden="1"/>
    <cellStyle name="Followed Hyperlink" xfId="975" builtinId="9" hidden="1"/>
    <cellStyle name="Followed Hyperlink" xfId="4183" builtinId="9" hidden="1"/>
    <cellStyle name="Followed Hyperlink" xfId="7807" builtinId="9" hidden="1"/>
    <cellStyle name="Followed Hyperlink" xfId="404" builtinId="9" hidden="1"/>
    <cellStyle name="Followed Hyperlink" xfId="6133" builtinId="9" hidden="1"/>
    <cellStyle name="Followed Hyperlink" xfId="2165" builtinId="9" hidden="1"/>
    <cellStyle name="Followed Hyperlink" xfId="4161" builtinId="9" hidden="1"/>
    <cellStyle name="Followed Hyperlink" xfId="6971" builtinId="9" hidden="1"/>
    <cellStyle name="Followed Hyperlink" xfId="3347" builtinId="9" hidden="1"/>
    <cellStyle name="Followed Hyperlink" xfId="158" builtinId="9" hidden="1"/>
    <cellStyle name="Followed Hyperlink" xfId="5331" builtinId="9" hidden="1"/>
    <cellStyle name="Followed Hyperlink" xfId="7395" builtinId="9" hidden="1"/>
    <cellStyle name="Followed Hyperlink" xfId="5365" builtinId="9" hidden="1"/>
    <cellStyle name="Followed Hyperlink" xfId="1741" builtinId="9" hidden="1"/>
    <cellStyle name="Followed Hyperlink" xfId="1753" builtinId="9" hidden="1"/>
    <cellStyle name="Followed Hyperlink" xfId="5377" builtinId="9" hidden="1"/>
    <cellStyle name="Followed Hyperlink" xfId="7383" builtinId="9" hidden="1"/>
    <cellStyle name="Followed Hyperlink" xfId="3759" builtinId="9" hidden="1"/>
    <cellStyle name="Followed Hyperlink" xfId="342" builtinId="9" hidden="1"/>
    <cellStyle name="Followed Hyperlink" xfId="4835" builtinId="9" hidden="1"/>
    <cellStyle name="Followed Hyperlink" xfId="6983" builtinId="9" hidden="1"/>
    <cellStyle name="Followed Hyperlink" xfId="5777" builtinId="9" hidden="1"/>
    <cellStyle name="Followed Hyperlink" xfId="2153" builtinId="9" hidden="1"/>
    <cellStyle name="Followed Hyperlink" xfId="1723" builtinId="9" hidden="1"/>
    <cellStyle name="Followed Hyperlink" xfId="156" builtinId="9" hidden="1"/>
    <cellStyle name="Followed Hyperlink" xfId="7795" builtinId="9" hidden="1"/>
    <cellStyle name="Followed Hyperlink" xfId="4171" builtinId="9" hidden="1"/>
    <cellStyle name="Followed Hyperlink" xfId="546" builtinId="9" hidden="1"/>
    <cellStyle name="Followed Hyperlink" xfId="6419" builtinId="9" hidden="1"/>
    <cellStyle name="Followed Hyperlink" xfId="4473" builtinId="9" hidden="1"/>
    <cellStyle name="Followed Hyperlink" xfId="6545" builtinId="9" hidden="1"/>
    <cellStyle name="Followed Hyperlink" xfId="2565" builtinId="9" hidden="1"/>
    <cellStyle name="Followed Hyperlink" xfId="5885" builtinId="9" hidden="1"/>
    <cellStyle name="Followed Hyperlink" xfId="4553" builtinId="9" hidden="1"/>
    <cellStyle name="Followed Hyperlink" xfId="8182" builtinId="9" hidden="1"/>
    <cellStyle name="Followed Hyperlink" xfId="4583" builtinId="9" hidden="1"/>
    <cellStyle name="Followed Hyperlink" xfId="2747" builtinId="9" hidden="1"/>
    <cellStyle name="Followed Hyperlink" xfId="3181" builtinId="9" hidden="1"/>
    <cellStyle name="Followed Hyperlink" xfId="6159" builtinId="9" hidden="1"/>
    <cellStyle name="Followed Hyperlink" xfId="6601" builtinId="9" hidden="1"/>
    <cellStyle name="Followed Hyperlink" xfId="5187" builtinId="9" hidden="1"/>
    <cellStyle name="Followed Hyperlink" xfId="516" builtinId="9" hidden="1"/>
    <cellStyle name="Followed Hyperlink" xfId="4141" builtinId="9" hidden="1"/>
    <cellStyle name="Followed Hyperlink" xfId="7765" builtinId="9" hidden="1"/>
    <cellStyle name="Followed Hyperlink" xfId="4995" builtinId="9" hidden="1"/>
    <cellStyle name="Followed Hyperlink" xfId="1371" builtinId="9" hidden="1"/>
    <cellStyle name="Followed Hyperlink" xfId="2123" builtinId="9" hidden="1"/>
    <cellStyle name="Followed Hyperlink" xfId="5833" builtinId="9" hidden="1"/>
    <cellStyle name="Followed Hyperlink" xfId="2981" builtinId="9" hidden="1"/>
    <cellStyle name="Followed Hyperlink" xfId="130" builtinId="9" hidden="1"/>
    <cellStyle name="Followed Hyperlink" xfId="104" builtinId="9" hidden="1"/>
    <cellStyle name="Followed Hyperlink" xfId="3729" builtinId="9" hidden="1"/>
    <cellStyle name="Followed Hyperlink" xfId="4489" builtinId="9" hidden="1"/>
    <cellStyle name="Followed Hyperlink" xfId="5407" builtinId="9" hidden="1"/>
    <cellStyle name="Followed Hyperlink" xfId="1783" builtinId="9" hidden="1"/>
    <cellStyle name="Followed Hyperlink" xfId="5907" builtinId="9" hidden="1"/>
    <cellStyle name="Followed Hyperlink" xfId="2061" builtinId="9" hidden="1"/>
    <cellStyle name="Followed Hyperlink" xfId="7775" builtinId="9" hidden="1"/>
    <cellStyle name="Followed Hyperlink" xfId="3873" builtinId="9" hidden="1"/>
    <cellStyle name="Followed Hyperlink" xfId="176" builtinId="9" hidden="1"/>
    <cellStyle name="Followed Hyperlink" xfId="905" builtinId="9" hidden="1"/>
    <cellStyle name="Followed Hyperlink" xfId="6941" builtinId="9" hidden="1"/>
    <cellStyle name="Followed Hyperlink" xfId="1333" builtinId="9" hidden="1"/>
    <cellStyle name="Followed Hyperlink" xfId="2195" builtinId="9" hidden="1"/>
    <cellStyle name="Followed Hyperlink" xfId="1299" builtinId="9" hidden="1"/>
    <cellStyle name="Followed Hyperlink" xfId="4923" builtinId="9" hidden="1"/>
    <cellStyle name="Followed Hyperlink" xfId="7837" builtinId="9" hidden="1"/>
    <cellStyle name="Followed Hyperlink" xfId="4213" builtinId="9" hidden="1"/>
    <cellStyle name="Followed Hyperlink" xfId="3449" builtinId="9" hidden="1"/>
    <cellStyle name="Followed Hyperlink" xfId="2905" builtinId="9" hidden="1"/>
    <cellStyle name="Followed Hyperlink" xfId="6529" builtinId="9" hidden="1"/>
    <cellStyle name="Followed Hyperlink" xfId="6231" builtinId="9" hidden="1"/>
    <cellStyle name="Followed Hyperlink" xfId="2607" builtinId="9" hidden="1"/>
    <cellStyle name="Followed Hyperlink" xfId="887" builtinId="9" hidden="1"/>
    <cellStyle name="Followed Hyperlink" xfId="4511" builtinId="9" hidden="1"/>
    <cellStyle name="Followed Hyperlink" xfId="8140" builtinId="9" hidden="1"/>
    <cellStyle name="Followed Hyperlink" xfId="7337" builtinId="9" hidden="1"/>
    <cellStyle name="Followed Hyperlink" xfId="1001" builtinId="9" hidden="1"/>
    <cellStyle name="Followed Hyperlink" xfId="2493" builtinId="9" hidden="1"/>
    <cellStyle name="Followed Hyperlink" xfId="3969" builtinId="9" hidden="1"/>
    <cellStyle name="Followed Hyperlink" xfId="6643" builtinId="9" hidden="1"/>
    <cellStyle name="Followed Hyperlink" xfId="3019" builtinId="9" hidden="1"/>
    <cellStyle name="Followed Hyperlink" xfId="474" builtinId="9" hidden="1"/>
    <cellStyle name="Followed Hyperlink" xfId="4099" builtinId="9" hidden="1"/>
    <cellStyle name="Followed Hyperlink" xfId="5713" builtinId="9" hidden="1"/>
    <cellStyle name="Followed Hyperlink" xfId="1277" builtinId="9" hidden="1"/>
    <cellStyle name="Followed Hyperlink" xfId="7053" builtinId="9" hidden="1"/>
    <cellStyle name="Followed Hyperlink" xfId="6567" builtinId="9" hidden="1"/>
    <cellStyle name="Followed Hyperlink" xfId="6249" builtinId="9" hidden="1"/>
    <cellStyle name="Followed Hyperlink" xfId="6697" builtinId="9" hidden="1"/>
    <cellStyle name="Followed Hyperlink" xfId="3431" builtinId="9" hidden="1"/>
    <cellStyle name="Followed Hyperlink" xfId="4415" builtinId="9" hidden="1"/>
    <cellStyle name="Followed Hyperlink" xfId="3253" builtinId="9" hidden="1"/>
    <cellStyle name="Followed Hyperlink" xfId="7311" builtinId="9" hidden="1"/>
    <cellStyle name="Followed Hyperlink" xfId="5449" builtinId="9" hidden="1"/>
    <cellStyle name="Followed Hyperlink" xfId="5353" builtinId="9" hidden="1"/>
    <cellStyle name="Followed Hyperlink" xfId="1669" builtinId="9" hidden="1"/>
    <cellStyle name="Followed Hyperlink" xfId="817" builtinId="9" hidden="1"/>
    <cellStyle name="Followed Hyperlink" xfId="568" builtinId="9" hidden="1"/>
    <cellStyle name="Followed Hyperlink" xfId="5229" builtinId="9" hidden="1"/>
    <cellStyle name="Followed Hyperlink" xfId="218" builtinId="9" hidden="1"/>
    <cellStyle name="Followed Hyperlink" xfId="3275" builtinId="9" hidden="1"/>
    <cellStyle name="Followed Hyperlink" xfId="6899" builtinId="9" hidden="1"/>
    <cellStyle name="Followed Hyperlink" xfId="4093" builtinId="9" hidden="1"/>
    <cellStyle name="Followed Hyperlink" xfId="2237" builtinId="9" hidden="1"/>
    <cellStyle name="Followed Hyperlink" xfId="1257" builtinId="9" hidden="1"/>
    <cellStyle name="Followed Hyperlink" xfId="4881" builtinId="9" hidden="1"/>
    <cellStyle name="Followed Hyperlink" xfId="7879" builtinId="9" hidden="1"/>
    <cellStyle name="Followed Hyperlink" xfId="4255" builtinId="9" hidden="1"/>
    <cellStyle name="Followed Hyperlink" xfId="631" builtinId="9" hidden="1"/>
    <cellStyle name="Followed Hyperlink" xfId="2863" builtinId="9" hidden="1"/>
    <cellStyle name="Followed Hyperlink" xfId="5597" builtinId="9" hidden="1"/>
    <cellStyle name="Followed Hyperlink" xfId="6273" builtinId="9" hidden="1"/>
    <cellStyle name="Followed Hyperlink" xfId="2649" builtinId="9" hidden="1"/>
    <cellStyle name="Followed Hyperlink" xfId="4745" builtinId="9" hidden="1"/>
    <cellStyle name="Followed Hyperlink" xfId="4469" builtinId="9" hidden="1"/>
    <cellStyle name="Followed Hyperlink" xfId="8093" builtinId="9" hidden="1"/>
    <cellStyle name="Followed Hyperlink" xfId="4667" builtinId="9" hidden="1"/>
    <cellStyle name="Followed Hyperlink" xfId="1043" builtinId="9" hidden="1"/>
    <cellStyle name="Followed Hyperlink" xfId="2451" builtinId="9" hidden="1"/>
    <cellStyle name="Followed Hyperlink" xfId="6075" builtinId="9" hidden="1"/>
    <cellStyle name="Followed Hyperlink" xfId="8053" builtinId="9" hidden="1"/>
    <cellStyle name="Followed Hyperlink" xfId="3061" builtinId="9" hidden="1"/>
    <cellStyle name="Followed Hyperlink" xfId="432" builtinId="9" hidden="1"/>
    <cellStyle name="Followed Hyperlink" xfId="4057" builtinId="9" hidden="1"/>
    <cellStyle name="Followed Hyperlink" xfId="7681" builtinId="9" hidden="1"/>
    <cellStyle name="Followed Hyperlink" xfId="5079" builtinId="9" hidden="1"/>
    <cellStyle name="Followed Hyperlink" xfId="1455" builtinId="9" hidden="1"/>
    <cellStyle name="Followed Hyperlink" xfId="2039" builtinId="9" hidden="1"/>
    <cellStyle name="Followed Hyperlink" xfId="5663" builtinId="9" hidden="1"/>
    <cellStyle name="Followed Hyperlink" xfId="7097" builtinId="9" hidden="1"/>
    <cellStyle name="Followed Hyperlink" xfId="3473" builtinId="9" hidden="1"/>
    <cellStyle name="Followed Hyperlink" xfId="691" builtinId="9" hidden="1"/>
    <cellStyle name="Followed Hyperlink" xfId="3645" builtinId="9" hidden="1"/>
    <cellStyle name="Followed Hyperlink" xfId="927" builtinId="9" hidden="1"/>
    <cellStyle name="Followed Hyperlink" xfId="5491" builtinId="9" hidden="1"/>
    <cellStyle name="Followed Hyperlink" xfId="1867" builtinId="9" hidden="1"/>
    <cellStyle name="Followed Hyperlink" xfId="1627" builtinId="9" hidden="1"/>
    <cellStyle name="Followed Hyperlink" xfId="5251" builtinId="9" hidden="1"/>
    <cellStyle name="Followed Hyperlink" xfId="7509" builtinId="9" hidden="1"/>
    <cellStyle name="Followed Hyperlink" xfId="3885" builtinId="9" hidden="1"/>
    <cellStyle name="Followed Hyperlink" xfId="260" builtinId="9" hidden="1"/>
    <cellStyle name="Followed Hyperlink" xfId="3233" builtinId="9" hidden="1"/>
    <cellStyle name="Followed Hyperlink" xfId="6857" builtinId="9" hidden="1"/>
    <cellStyle name="Followed Hyperlink" xfId="5903" builtinId="9" hidden="1"/>
    <cellStyle name="Followed Hyperlink" xfId="2279" builtinId="9" hidden="1"/>
    <cellStyle name="Followed Hyperlink" xfId="6721" builtinId="9" hidden="1"/>
    <cellStyle name="Followed Hyperlink" xfId="4839" builtinId="9" hidden="1"/>
    <cellStyle name="Followed Hyperlink" xfId="7921" builtinId="9" hidden="1"/>
    <cellStyle name="Followed Hyperlink" xfId="4297" builtinId="9" hidden="1"/>
    <cellStyle name="Followed Hyperlink" xfId="3829" builtinId="9" hidden="1"/>
    <cellStyle name="Followed Hyperlink" xfId="2821" builtinId="9" hidden="1"/>
    <cellStyle name="Followed Hyperlink" xfId="6445" builtinId="9" hidden="1"/>
    <cellStyle name="Followed Hyperlink" xfId="989" builtinId="9" hidden="1"/>
    <cellStyle name="Followed Hyperlink" xfId="2691" builtinId="9" hidden="1"/>
    <cellStyle name="Followed Hyperlink" xfId="2535" builtinId="9" hidden="1"/>
    <cellStyle name="Followed Hyperlink" xfId="6775" builtinId="9" hidden="1"/>
    <cellStyle name="Followed Hyperlink" xfId="3941" builtinId="9" hidden="1"/>
    <cellStyle name="Followed Hyperlink" xfId="4709" builtinId="9" hidden="1"/>
    <cellStyle name="Followed Hyperlink" xfId="1085" builtinId="9" hidden="1"/>
    <cellStyle name="Followed Hyperlink" xfId="4363" builtinId="9" hidden="1"/>
    <cellStyle name="Followed Hyperlink" xfId="5247" builtinId="9" hidden="1"/>
    <cellStyle name="Followed Hyperlink" xfId="6727" builtinId="9" hidden="1"/>
    <cellStyle name="Followed Hyperlink" xfId="3103" builtinId="9" hidden="1"/>
    <cellStyle name="Followed Hyperlink" xfId="358" builtinId="9" hidden="1"/>
    <cellStyle name="Followed Hyperlink" xfId="4015" builtinId="9" hidden="1"/>
    <cellStyle name="Followed Hyperlink" xfId="7639" builtinId="9" hidden="1"/>
    <cellStyle name="Followed Hyperlink" xfId="5121" builtinId="9" hidden="1"/>
    <cellStyle name="Followed Hyperlink" xfId="1497" builtinId="9" hidden="1"/>
    <cellStyle name="Followed Hyperlink" xfId="1359" builtinId="9" hidden="1"/>
    <cellStyle name="Followed Hyperlink" xfId="5621" builtinId="9" hidden="1"/>
    <cellStyle name="Followed Hyperlink" xfId="7139" builtinId="9" hidden="1"/>
    <cellStyle name="Followed Hyperlink" xfId="3515" builtinId="9" hidden="1"/>
    <cellStyle name="Followed Hyperlink" xfId="114" builtinId="9" hidden="1"/>
    <cellStyle name="Followed Hyperlink" xfId="3603" builtinId="9" hidden="1"/>
    <cellStyle name="Followed Hyperlink" xfId="7269" builtinId="9" hidden="1"/>
    <cellStyle name="Followed Hyperlink" xfId="5533" builtinId="9" hidden="1"/>
    <cellStyle name="Followed Hyperlink" xfId="1909" builtinId="9" hidden="1"/>
    <cellStyle name="Followed Hyperlink" xfId="1585" builtinId="9" hidden="1"/>
    <cellStyle name="Followed Hyperlink" xfId="5209" builtinId="9" hidden="1"/>
    <cellStyle name="Followed Hyperlink" xfId="7551" builtinId="9" hidden="1"/>
    <cellStyle name="Followed Hyperlink" xfId="3927" builtinId="9" hidden="1"/>
    <cellStyle name="Followed Hyperlink" xfId="687" builtinId="9" hidden="1"/>
    <cellStyle name="Followed Hyperlink" xfId="3157" builtinId="9" hidden="1"/>
    <cellStyle name="Followed Hyperlink" xfId="6815" builtinId="9" hidden="1"/>
    <cellStyle name="Followed Hyperlink" xfId="1195" builtinId="9" hidden="1"/>
    <cellStyle name="Followed Hyperlink" xfId="1155" builtinId="9" hidden="1"/>
    <cellStyle name="Followed Hyperlink" xfId="2245" builtinId="9" hidden="1"/>
    <cellStyle name="Followed Hyperlink" xfId="4797" builtinId="9" hidden="1"/>
    <cellStyle name="Followed Hyperlink" xfId="7963" builtinId="9" hidden="1"/>
    <cellStyle name="Followed Hyperlink" xfId="4339" builtinId="9" hidden="1"/>
    <cellStyle name="Followed Hyperlink" xfId="7089" builtinId="9" hidden="1"/>
    <cellStyle name="Followed Hyperlink" xfId="2779" builtinId="9" hidden="1"/>
    <cellStyle name="Followed Hyperlink" xfId="6403" builtinId="9" hidden="1"/>
    <cellStyle name="Followed Hyperlink" xfId="6357" builtinId="9" hidden="1"/>
    <cellStyle name="Followed Hyperlink" xfId="2733" builtinId="9" hidden="1"/>
    <cellStyle name="Followed Hyperlink" xfId="761" builtinId="9" hidden="1"/>
    <cellStyle name="Followed Hyperlink" xfId="4385" builtinId="9" hidden="1"/>
    <cellStyle name="Followed Hyperlink" xfId="8009" builtinId="9" hidden="1"/>
    <cellStyle name="Followed Hyperlink" xfId="4751" builtinId="9" hidden="1"/>
    <cellStyle name="Followed Hyperlink" xfId="1127" builtinId="9" hidden="1"/>
    <cellStyle name="Followed Hyperlink" xfId="5183" builtinId="9" hidden="1"/>
    <cellStyle name="Followed Hyperlink" xfId="5991" builtinId="9" hidden="1"/>
    <cellStyle name="Followed Hyperlink" xfId="7573" builtinId="9" hidden="1"/>
    <cellStyle name="Followed Hyperlink" xfId="3145" builtinId="9" hidden="1"/>
    <cellStyle name="Followed Hyperlink" xfId="348" builtinId="9" hidden="1"/>
    <cellStyle name="Followed Hyperlink" xfId="3973" builtinId="9" hidden="1"/>
    <cellStyle name="Followed Hyperlink" xfId="7597" builtinId="9" hidden="1"/>
    <cellStyle name="Followed Hyperlink" xfId="5163" builtinId="9" hidden="1"/>
    <cellStyle name="Followed Hyperlink" xfId="1539" builtinId="9" hidden="1"/>
    <cellStyle name="Followed Hyperlink" xfId="1955" builtinId="9" hidden="1"/>
    <cellStyle name="Followed Hyperlink" xfId="1135" builtinId="9" hidden="1"/>
    <cellStyle name="Followed Hyperlink" xfId="7181" builtinId="9" hidden="1"/>
    <cellStyle name="Followed Hyperlink" xfId="3557" builtinId="9" hidden="1"/>
    <cellStyle name="Followed Hyperlink" xfId="4" builtinId="9" hidden="1"/>
    <cellStyle name="Followed Hyperlink" xfId="5055" builtinId="9" hidden="1"/>
    <cellStyle name="Followed Hyperlink" xfId="4365" builtinId="9" hidden="1"/>
    <cellStyle name="Followed Hyperlink" xfId="877" builtinId="9" hidden="1"/>
    <cellStyle name="Followed Hyperlink" xfId="4439" builtinId="9" hidden="1"/>
    <cellStyle name="Followed Hyperlink" xfId="2717" builtinId="9" hidden="1"/>
    <cellStyle name="Followed Hyperlink" xfId="4851" builtinId="9" hidden="1"/>
    <cellStyle name="Followed Hyperlink" xfId="6553" builtinId="9" hidden="1"/>
    <cellStyle name="Followed Hyperlink" xfId="1069" builtinId="9" hidden="1"/>
    <cellStyle name="Followed Hyperlink" xfId="344" builtinId="9" hidden="1"/>
    <cellStyle name="Followed Hyperlink" xfId="3149" builtinId="9" hidden="1"/>
    <cellStyle name="Followed Hyperlink" xfId="6773" builtinId="9" hidden="1"/>
    <cellStyle name="Followed Hyperlink" xfId="4219" builtinId="9" hidden="1"/>
    <cellStyle name="Followed Hyperlink" xfId="2363" builtinId="9" hidden="1"/>
    <cellStyle name="Followed Hyperlink" xfId="1131" builtinId="9" hidden="1"/>
    <cellStyle name="Followed Hyperlink" xfId="4755" builtinId="9" hidden="1"/>
    <cellStyle name="Followed Hyperlink" xfId="8005" builtinId="9" hidden="1"/>
    <cellStyle name="Followed Hyperlink" xfId="4381" builtinId="9" hidden="1"/>
    <cellStyle name="Followed Hyperlink" xfId="757" builtinId="9" hidden="1"/>
    <cellStyle name="Followed Hyperlink" xfId="2737" builtinId="9" hidden="1"/>
    <cellStyle name="Followed Hyperlink" xfId="7117" builtinId="9" hidden="1"/>
    <cellStyle name="Followed Hyperlink" xfId="6399" builtinId="9" hidden="1"/>
    <cellStyle name="Followed Hyperlink" xfId="2775" builtinId="9" hidden="1"/>
    <cellStyle name="Followed Hyperlink" xfId="863" builtinId="9" hidden="1"/>
    <cellStyle name="Followed Hyperlink" xfId="4343" builtinId="9" hidden="1"/>
    <cellStyle name="Followed Hyperlink" xfId="7967" builtinId="9" hidden="1"/>
    <cellStyle name="Followed Hyperlink" xfId="4793" builtinId="9" hidden="1"/>
    <cellStyle name="Followed Hyperlink" xfId="1169" builtinId="9" hidden="1"/>
    <cellStyle name="Followed Hyperlink" xfId="2325" builtinId="9" hidden="1"/>
    <cellStyle name="Followed Hyperlink" xfId="6859" builtinId="9" hidden="1"/>
    <cellStyle name="Followed Hyperlink" xfId="6811" builtinId="9" hidden="1"/>
    <cellStyle name="Followed Hyperlink" xfId="3187" builtinId="9" hidden="1"/>
    <cellStyle name="Followed Hyperlink" xfId="306" builtinId="9" hidden="1"/>
    <cellStyle name="Followed Hyperlink" xfId="3931" builtinId="9" hidden="1"/>
    <cellStyle name="Followed Hyperlink" xfId="7555" builtinId="9" hidden="1"/>
    <cellStyle name="Followed Hyperlink" xfId="5205" builtinId="9" hidden="1"/>
    <cellStyle name="Followed Hyperlink" xfId="5779" builtinId="9" hidden="1"/>
    <cellStyle name="Followed Hyperlink" xfId="1913" builtinId="9" hidden="1"/>
    <cellStyle name="Followed Hyperlink" xfId="5537" builtinId="9" hidden="1"/>
    <cellStyle name="Followed Hyperlink" xfId="7223" builtinId="9" hidden="1"/>
    <cellStyle name="Followed Hyperlink" xfId="3599" builtinId="9" hidden="1"/>
    <cellStyle name="Followed Hyperlink" xfId="238" builtinId="9" hidden="1"/>
    <cellStyle name="Followed Hyperlink" xfId="2365" builtinId="9" hidden="1"/>
    <cellStyle name="Followed Hyperlink" xfId="7143" builtinId="9" hidden="1"/>
    <cellStyle name="Followed Hyperlink" xfId="5617" builtinId="9" hidden="1"/>
    <cellStyle name="Followed Hyperlink" xfId="1993" builtinId="9" hidden="1"/>
    <cellStyle name="Followed Hyperlink" xfId="1501" builtinId="9" hidden="1"/>
    <cellStyle name="Followed Hyperlink" xfId="148" builtinId="9" hidden="1"/>
    <cellStyle name="Followed Hyperlink" xfId="7635" builtinId="9" hidden="1"/>
    <cellStyle name="Followed Hyperlink" xfId="4011" builtinId="9" hidden="1"/>
    <cellStyle name="Followed Hyperlink" xfId="386" builtinId="9" hidden="1"/>
    <cellStyle name="Followed Hyperlink" xfId="5423" builtinId="9" hidden="1"/>
    <cellStyle name="Followed Hyperlink" xfId="3615" builtinId="9" hidden="1"/>
    <cellStyle name="Followed Hyperlink" xfId="6029" builtinId="9" hidden="1"/>
    <cellStyle name="Followed Hyperlink" xfId="5265" builtinId="9" hidden="1"/>
    <cellStyle name="Followed Hyperlink" xfId="5445" builtinId="9" hidden="1"/>
    <cellStyle name="Followed Hyperlink" xfId="4713" builtinId="9" hidden="1"/>
    <cellStyle name="Followed Hyperlink" xfId="8047" builtinId="9" hidden="1"/>
    <cellStyle name="Followed Hyperlink" xfId="4423" builtinId="9" hidden="1"/>
    <cellStyle name="Followed Hyperlink" xfId="1695" builtinId="9" hidden="1"/>
    <cellStyle name="Followed Hyperlink" xfId="2695" builtinId="9" hidden="1"/>
    <cellStyle name="Followed Hyperlink" xfId="6319" builtinId="9" hidden="1"/>
    <cellStyle name="Followed Hyperlink" xfId="6441" builtinId="9" hidden="1"/>
    <cellStyle name="Followed Hyperlink" xfId="2817" builtinId="9" hidden="1"/>
    <cellStyle name="Followed Hyperlink" xfId="677" builtinId="9" hidden="1"/>
    <cellStyle name="Followed Hyperlink" xfId="4301" builtinId="9" hidden="1"/>
    <cellStyle name="Followed Hyperlink" xfId="7925" builtinId="9" hidden="1"/>
    <cellStyle name="Followed Hyperlink" xfId="5305" builtinId="9" hidden="1"/>
    <cellStyle name="Followed Hyperlink" xfId="4817" builtinId="9" hidden="1"/>
    <cellStyle name="Followed Hyperlink" xfId="5703" builtinId="9" hidden="1"/>
    <cellStyle name="Followed Hyperlink" xfId="7695" builtinId="9" hidden="1"/>
    <cellStyle name="Followed Hyperlink" xfId="6853" builtinId="9" hidden="1"/>
    <cellStyle name="Followed Hyperlink" xfId="3867" builtinId="9" hidden="1"/>
    <cellStyle name="Followed Hyperlink" xfId="264" builtinId="9" hidden="1"/>
    <cellStyle name="Followed Hyperlink" xfId="3889" builtinId="9" hidden="1"/>
    <cellStyle name="Followed Hyperlink" xfId="7513" builtinId="9" hidden="1"/>
    <cellStyle name="Followed Hyperlink" xfId="498" builtinId="9" hidden="1"/>
    <cellStyle name="Followed Hyperlink" xfId="1623" builtinId="9" hidden="1"/>
    <cellStyle name="Followed Hyperlink" xfId="1871" builtinId="9" hidden="1"/>
    <cellStyle name="Followed Hyperlink" xfId="5495" builtinId="9" hidden="1"/>
    <cellStyle name="Followed Hyperlink" xfId="7265" builtinId="9" hidden="1"/>
    <cellStyle name="Followed Hyperlink" xfId="1365" builtinId="9" hidden="1"/>
    <cellStyle name="Followed Hyperlink" xfId="62" builtinId="9" hidden="1"/>
    <cellStyle name="Followed Hyperlink" xfId="3477" builtinId="9" hidden="1"/>
    <cellStyle name="Followed Hyperlink" xfId="5989" builtinId="9" hidden="1"/>
    <cellStyle name="Followed Hyperlink" xfId="4177" builtinId="9" hidden="1"/>
    <cellStyle name="Followed Hyperlink" xfId="1459" builtinId="9" hidden="1"/>
    <cellStyle name="Followed Hyperlink" xfId="1129" builtinId="9" hidden="1"/>
    <cellStyle name="Followed Hyperlink" xfId="2941" builtinId="9" hidden="1"/>
    <cellStyle name="Followed Hyperlink" xfId="5659" builtinId="9" hidden="1"/>
    <cellStyle name="Followed Hyperlink" xfId="2339" builtinId="9" hidden="1"/>
    <cellStyle name="Followed Hyperlink" xfId="3493" builtinId="9" hidden="1"/>
    <cellStyle name="Followed Hyperlink" xfId="5289" builtinId="9" hidden="1"/>
    <cellStyle name="Followed Hyperlink" xfId="3847" builtinId="9" hidden="1"/>
    <cellStyle name="Followed Hyperlink" xfId="3271" builtinId="9" hidden="1"/>
    <cellStyle name="Followed Hyperlink" xfId="3147" builtinId="9" hidden="1"/>
    <cellStyle name="Followed Hyperlink" xfId="4959" builtinId="9" hidden="1"/>
    <cellStyle name="Followed Hyperlink" xfId="6771" builtinId="9" hidden="1"/>
    <cellStyle name="Followed Hyperlink" xfId="2241" builtinId="9" hidden="1"/>
    <cellStyle name="Followed Hyperlink" xfId="1335" builtinId="9" hidden="1"/>
    <cellStyle name="Followed Hyperlink" xfId="1253" builtinId="9" hidden="1"/>
    <cellStyle name="Followed Hyperlink" xfId="346" builtinId="9" hidden="1"/>
    <cellStyle name="Followed Hyperlink" xfId="428" builtinId="9" hidden="1"/>
    <cellStyle name="Followed Hyperlink" xfId="7677" builtinId="9" hidden="1"/>
    <cellStyle name="Followed Hyperlink" xfId="3581" builtinId="9" hidden="1"/>
    <cellStyle name="Followed Hyperlink" xfId="7055" builtinId="9" hidden="1"/>
    <cellStyle name="Followed Hyperlink" xfId="6895" builtinId="9" hidden="1"/>
    <cellStyle name="Followed Hyperlink" xfId="1183" builtinId="9" hidden="1"/>
    <cellStyle name="Followed Hyperlink" xfId="6099" builtinId="9" hidden="1"/>
    <cellStyle name="Followed Hyperlink" xfId="4383" builtinId="9" hidden="1"/>
    <cellStyle name="Followed Hyperlink" xfId="1701" builtinId="9" hidden="1"/>
    <cellStyle name="Followed Hyperlink" xfId="7345" builtinId="9" hidden="1"/>
    <cellStyle name="Followed Hyperlink" xfId="4753" builtinId="9" hidden="1"/>
    <cellStyle name="Followed Hyperlink" xfId="2035" builtinId="9" hidden="1"/>
    <cellStyle name="Followed Hyperlink" xfId="552" builtinId="9" hidden="1"/>
    <cellStyle name="Followed Hyperlink" xfId="699" builtinId="9" hidden="1"/>
    <cellStyle name="Followed Hyperlink" xfId="5083" builtinId="9" hidden="1"/>
    <cellStyle name="Followed Hyperlink" xfId="7801" builtinId="9" hidden="1"/>
    <cellStyle name="Followed Hyperlink" xfId="1665" builtinId="9" hidden="1"/>
    <cellStyle name="Followed Hyperlink" xfId="1829" builtinId="9" hidden="1"/>
    <cellStyle name="Followed Hyperlink" xfId="5453" builtinId="9" hidden="1"/>
    <cellStyle name="Followed Hyperlink" xfId="7307" builtinId="9" hidden="1"/>
    <cellStyle name="Followed Hyperlink" xfId="3683" builtinId="9" hidden="1"/>
    <cellStyle name="Followed Hyperlink" xfId="186" builtinId="9" hidden="1"/>
    <cellStyle name="Followed Hyperlink" xfId="3435" builtinId="9" hidden="1"/>
    <cellStyle name="Followed Hyperlink" xfId="7059" builtinId="9" hidden="1"/>
    <cellStyle name="Followed Hyperlink" xfId="5701" builtinId="9" hidden="1"/>
    <cellStyle name="Followed Hyperlink" xfId="5227" builtinId="9" hidden="1"/>
    <cellStyle name="Followed Hyperlink" xfId="1417" builtinId="9" hidden="1"/>
    <cellStyle name="Followed Hyperlink" xfId="5041" builtinId="9" hidden="1"/>
    <cellStyle name="Followed Hyperlink" xfId="7719" builtinId="9" hidden="1"/>
    <cellStyle name="Followed Hyperlink" xfId="2961" builtinId="9" hidden="1"/>
    <cellStyle name="Followed Hyperlink" xfId="2181" builtinId="9" hidden="1"/>
    <cellStyle name="Followed Hyperlink" xfId="7453" builtinId="9" hidden="1"/>
    <cellStyle name="Followed Hyperlink" xfId="3339" builtinId="9" hidden="1"/>
    <cellStyle name="Followed Hyperlink" xfId="3971" builtinId="9" hidden="1"/>
    <cellStyle name="Followed Hyperlink" xfId="1945" builtinId="9" hidden="1"/>
    <cellStyle name="Followed Hyperlink" xfId="1005" builtinId="9" hidden="1"/>
    <cellStyle name="Followed Hyperlink" xfId="4629" builtinId="9" hidden="1"/>
    <cellStyle name="Followed Hyperlink" xfId="8136" builtinId="9" hidden="1"/>
    <cellStyle name="Followed Hyperlink" xfId="3553" builtinId="9" hidden="1"/>
    <cellStyle name="Followed Hyperlink" xfId="883" builtinId="9" hidden="1"/>
    <cellStyle name="Followed Hyperlink" xfId="2611" builtinId="9" hidden="1"/>
    <cellStyle name="Followed Hyperlink" xfId="3597" builtinId="9" hidden="1"/>
    <cellStyle name="Followed Hyperlink" xfId="6525" builtinId="9" hidden="1"/>
    <cellStyle name="Followed Hyperlink" xfId="2901" builtinId="9" hidden="1"/>
    <cellStyle name="Followed Hyperlink" xfId="593" builtinId="9" hidden="1"/>
    <cellStyle name="Followed Hyperlink" xfId="4217" builtinId="9" hidden="1"/>
    <cellStyle name="Followed Hyperlink" xfId="6903" builtinId="9" hidden="1"/>
    <cellStyle name="Followed Hyperlink" xfId="4919" builtinId="9" hidden="1"/>
    <cellStyle name="Followed Hyperlink" xfId="1295" builtinId="9" hidden="1"/>
    <cellStyle name="Followed Hyperlink" xfId="2199" builtinId="9" hidden="1"/>
    <cellStyle name="Followed Hyperlink" xfId="4417" builtinId="9" hidden="1"/>
    <cellStyle name="Followed Hyperlink" xfId="6937" builtinId="9" hidden="1"/>
    <cellStyle name="Followed Hyperlink" xfId="3313" builtinId="9" hidden="1"/>
    <cellStyle name="Followed Hyperlink" xfId="180" builtinId="9" hidden="1"/>
    <cellStyle name="Followed Hyperlink" xfId="3805" builtinId="9" hidden="1"/>
    <cellStyle name="Followed Hyperlink" xfId="7429" builtinId="9" hidden="1"/>
    <cellStyle name="Followed Hyperlink" xfId="1503" builtinId="9" hidden="1"/>
    <cellStyle name="Followed Hyperlink" xfId="1707" builtinId="9" hidden="1"/>
    <cellStyle name="Followed Hyperlink" xfId="1787" builtinId="9" hidden="1"/>
    <cellStyle name="Followed Hyperlink" xfId="5411" builtinId="9" hidden="1"/>
    <cellStyle name="Followed Hyperlink" xfId="1101" builtinId="9" hidden="1"/>
    <cellStyle name="Followed Hyperlink" xfId="3725" builtinId="9" hidden="1"/>
    <cellStyle name="Followed Hyperlink" xfId="3049" builtinId="9" hidden="1"/>
    <cellStyle name="Followed Hyperlink" xfId="4903" builtinId="9" hidden="1"/>
    <cellStyle name="Followed Hyperlink" xfId="7789" builtinId="9" hidden="1"/>
    <cellStyle name="Followed Hyperlink" xfId="5743" builtinId="9" hidden="1"/>
    <cellStyle name="Followed Hyperlink" xfId="2119" builtinId="9" hidden="1"/>
    <cellStyle name="Followed Hyperlink" xfId="1887" builtinId="9" hidden="1"/>
    <cellStyle name="Followed Hyperlink" xfId="4999" builtinId="9" hidden="1"/>
    <cellStyle name="Followed Hyperlink" xfId="7761" builtinId="9" hidden="1"/>
    <cellStyle name="Followed Hyperlink" xfId="4137" builtinId="9" hidden="1"/>
    <cellStyle name="Followed Hyperlink" xfId="512" builtinId="9" hidden="1"/>
    <cellStyle name="Followed Hyperlink" xfId="2293" builtinId="9" hidden="1"/>
    <cellStyle name="Followed Hyperlink" xfId="2101" builtinId="9" hidden="1"/>
    <cellStyle name="Followed Hyperlink" xfId="6155" builtinId="9" hidden="1"/>
    <cellStyle name="Followed Hyperlink" xfId="2531" builtinId="9" hidden="1"/>
    <cellStyle name="Followed Hyperlink" xfId="963" builtinId="9" hidden="1"/>
    <cellStyle name="Followed Hyperlink" xfId="4587" builtinId="9" hidden="1"/>
    <cellStyle name="Followed Hyperlink" xfId="8178" builtinId="9" hidden="1"/>
    <cellStyle name="Followed Hyperlink" xfId="198" builtinId="9" hidden="1"/>
    <cellStyle name="Followed Hyperlink" xfId="925" builtinId="9" hidden="1"/>
    <cellStyle name="Followed Hyperlink" xfId="2569" builtinId="9" hidden="1"/>
    <cellStyle name="Followed Hyperlink" xfId="6193" builtinId="9" hidden="1"/>
    <cellStyle name="Followed Hyperlink" xfId="4877" builtinId="9" hidden="1"/>
    <cellStyle name="Followed Hyperlink" xfId="3775" builtinId="9" hidden="1"/>
    <cellStyle name="Followed Hyperlink" xfId="550" builtinId="9" hidden="1"/>
    <cellStyle name="Followed Hyperlink" xfId="4175" builtinId="9" hidden="1"/>
    <cellStyle name="Followed Hyperlink" xfId="1285" builtinId="9" hidden="1"/>
    <cellStyle name="Followed Hyperlink" xfId="4961" builtinId="9" hidden="1"/>
    <cellStyle name="Followed Hyperlink" xfId="1337" builtinId="9" hidden="1"/>
    <cellStyle name="Followed Hyperlink" xfId="2157" builtinId="9" hidden="1"/>
    <cellStyle name="Followed Hyperlink" xfId="1543" builtinId="9" hidden="1"/>
    <cellStyle name="Followed Hyperlink" xfId="6979" builtinId="9" hidden="1"/>
    <cellStyle name="Followed Hyperlink" xfId="7413" builtinId="9" hidden="1"/>
    <cellStyle name="Followed Hyperlink" xfId="3109" builtinId="9" hidden="1"/>
    <cellStyle name="Followed Hyperlink" xfId="3541" builtinId="9" hidden="1"/>
    <cellStyle name="Followed Hyperlink" xfId="7387" builtinId="9" hidden="1"/>
    <cellStyle name="Followed Hyperlink" xfId="673" builtinId="9" hidden="1"/>
    <cellStyle name="Followed Hyperlink" xfId="1749" builtinId="9" hidden="1"/>
    <cellStyle name="Followed Hyperlink" xfId="1745" builtinId="9" hidden="1"/>
    <cellStyle name="Followed Hyperlink" xfId="5369" builtinId="9" hidden="1"/>
    <cellStyle name="Followed Hyperlink" xfId="7391" builtinId="9" hidden="1"/>
    <cellStyle name="Followed Hyperlink" xfId="3767" builtinId="9" hidden="1"/>
    <cellStyle name="Followed Hyperlink" xfId="639" builtinId="9" hidden="1"/>
    <cellStyle name="Followed Hyperlink" xfId="3351" builtinId="9" hidden="1"/>
    <cellStyle name="Followed Hyperlink" xfId="6847" builtinId="9" hidden="1"/>
    <cellStyle name="Followed Hyperlink" xfId="7865" builtinId="9" hidden="1"/>
    <cellStyle name="Followed Hyperlink" xfId="2161" builtinId="9" hidden="1"/>
    <cellStyle name="Followed Hyperlink" xfId="703" builtinId="9" hidden="1"/>
    <cellStyle name="Followed Hyperlink" xfId="4957" builtinId="9" hidden="1"/>
    <cellStyle name="Followed Hyperlink" xfId="7803" builtinId="9" hidden="1"/>
    <cellStyle name="Followed Hyperlink" xfId="4179" builtinId="9" hidden="1"/>
    <cellStyle name="Followed Hyperlink" xfId="554" builtinId="9" hidden="1"/>
    <cellStyle name="Followed Hyperlink" xfId="6715" builtinId="9" hidden="1"/>
    <cellStyle name="Followed Hyperlink" xfId="6563" builtinId="9" hidden="1"/>
    <cellStyle name="Followed Hyperlink" xfId="6197" builtinId="9" hidden="1"/>
    <cellStyle name="Followed Hyperlink" xfId="8154" builtinId="9" hidden="1"/>
    <cellStyle name="Followed Hyperlink" xfId="5339" builtinId="9" hidden="1"/>
    <cellStyle name="Followed Hyperlink" xfId="4545" builtinId="9" hidden="1"/>
    <cellStyle name="Followed Hyperlink" xfId="8174" builtinId="9" hidden="1"/>
    <cellStyle name="Followed Hyperlink" xfId="4591" builtinId="9" hidden="1"/>
    <cellStyle name="Followed Hyperlink" xfId="967" builtinId="9" hidden="1"/>
    <cellStyle name="Followed Hyperlink" xfId="2527" builtinId="9" hidden="1"/>
    <cellStyle name="Followed Hyperlink" xfId="6151" builtinId="9" hidden="1"/>
    <cellStyle name="Followed Hyperlink" xfId="6609" builtinId="9" hidden="1"/>
    <cellStyle name="Followed Hyperlink" xfId="2985" builtinId="9" hidden="1"/>
    <cellStyle name="Followed Hyperlink" xfId="508" builtinId="9" hidden="1"/>
    <cellStyle name="Followed Hyperlink" xfId="248" builtinId="9" hidden="1"/>
    <cellStyle name="Followed Hyperlink" xfId="7461" builtinId="9" hidden="1"/>
    <cellStyle name="Followed Hyperlink" xfId="5003" builtinId="9" hidden="1"/>
    <cellStyle name="Followed Hyperlink" xfId="1379" builtinId="9" hidden="1"/>
    <cellStyle name="Followed Hyperlink" xfId="2115" builtinId="9" hidden="1"/>
    <cellStyle name="Followed Hyperlink" xfId="5739" builtinId="9" hidden="1"/>
    <cellStyle name="Followed Hyperlink" xfId="7021" builtinId="9" hidden="1"/>
    <cellStyle name="Followed Hyperlink" xfId="3527" builtinId="9" hidden="1"/>
    <cellStyle name="Followed Hyperlink" xfId="96" builtinId="9" hidden="1"/>
    <cellStyle name="Followed Hyperlink" xfId="3721" builtinId="9" hidden="1"/>
    <cellStyle name="Followed Hyperlink" xfId="6825" builtinId="9" hidden="1"/>
    <cellStyle name="Followed Hyperlink" xfId="5415" builtinId="9" hidden="1"/>
    <cellStyle name="Followed Hyperlink" xfId="3711" builtinId="9" hidden="1"/>
    <cellStyle name="Followed Hyperlink" xfId="1703" builtinId="9" hidden="1"/>
    <cellStyle name="Followed Hyperlink" xfId="5327" builtinId="9" hidden="1"/>
    <cellStyle name="Followed Hyperlink" xfId="7433" builtinId="9" hidden="1"/>
    <cellStyle name="Followed Hyperlink" xfId="3809" builtinId="9" hidden="1"/>
    <cellStyle name="Followed Hyperlink" xfId="184" builtinId="9" hidden="1"/>
    <cellStyle name="Followed Hyperlink" xfId="3309" builtinId="9" hidden="1"/>
    <cellStyle name="Followed Hyperlink" xfId="6933" builtinId="9" hidden="1"/>
    <cellStyle name="Followed Hyperlink" xfId="4291" builtinId="9" hidden="1"/>
    <cellStyle name="Followed Hyperlink" xfId="6621" builtinId="9" hidden="1"/>
    <cellStyle name="Followed Hyperlink" xfId="1291" builtinId="9" hidden="1"/>
    <cellStyle name="Followed Hyperlink" xfId="4915" builtinId="9" hidden="1"/>
    <cellStyle name="Followed Hyperlink" xfId="7845" builtinId="9" hidden="1"/>
    <cellStyle name="Followed Hyperlink" xfId="6995" builtinId="9" hidden="1"/>
    <cellStyle name="Followed Hyperlink" xfId="3591" builtinId="9" hidden="1"/>
    <cellStyle name="Followed Hyperlink" xfId="5293" builtinId="9" hidden="1"/>
    <cellStyle name="Followed Hyperlink" xfId="6521" builtinId="9" hidden="1"/>
    <cellStyle name="Followed Hyperlink" xfId="2879" builtinId="9" hidden="1"/>
    <cellStyle name="Followed Hyperlink" xfId="3789" builtinId="9" hidden="1"/>
    <cellStyle name="Followed Hyperlink" xfId="5855" builtinId="9" hidden="1"/>
    <cellStyle name="Followed Hyperlink" xfId="793" builtinId="9" hidden="1"/>
    <cellStyle name="Followed Hyperlink" xfId="5917" builtinId="9" hidden="1"/>
    <cellStyle name="Followed Hyperlink" xfId="6785" builtinId="9" hidden="1"/>
    <cellStyle name="Followed Hyperlink" xfId="1681" builtinId="9" hidden="1"/>
    <cellStyle name="Followed Hyperlink" xfId="1011" builtinId="9" hidden="1"/>
    <cellStyle name="Followed Hyperlink" xfId="7243" builtinId="9" hidden="1"/>
    <cellStyle name="Followed Hyperlink" xfId="5043" builtinId="9" hidden="1"/>
    <cellStyle name="Followed Hyperlink" xfId="3027" builtinId="9" hidden="1"/>
    <cellStyle name="Followed Hyperlink" xfId="466" builtinId="9" hidden="1"/>
    <cellStyle name="Followed Hyperlink" xfId="4091" builtinId="9" hidden="1"/>
    <cellStyle name="Followed Hyperlink" xfId="7715" builtinId="9" hidden="1"/>
    <cellStyle name="Followed Hyperlink" xfId="5045" builtinId="9" hidden="1"/>
    <cellStyle name="Followed Hyperlink" xfId="1421" builtinId="9" hidden="1"/>
    <cellStyle name="Followed Hyperlink" xfId="2073" builtinId="9" hidden="1"/>
    <cellStyle name="Followed Hyperlink" xfId="8146" builtinId="9" hidden="1"/>
    <cellStyle name="Followed Hyperlink" xfId="7063" builtinId="9" hidden="1"/>
    <cellStyle name="Followed Hyperlink" xfId="3439" builtinId="9" hidden="1"/>
    <cellStyle name="Followed Hyperlink" xfId="278" builtinId="9" hidden="1"/>
    <cellStyle name="Followed Hyperlink" xfId="3679" builtinId="9" hidden="1"/>
    <cellStyle name="Followed Hyperlink" xfId="7303" builtinId="9" hidden="1"/>
    <cellStyle name="Followed Hyperlink" xfId="5457" builtinId="9" hidden="1"/>
    <cellStyle name="Followed Hyperlink" xfId="3227" builtinId="9" hidden="1"/>
    <cellStyle name="Followed Hyperlink" xfId="1661" builtinId="9" hidden="1"/>
    <cellStyle name="Followed Hyperlink" xfId="5285" builtinId="9" hidden="1"/>
    <cellStyle name="Followed Hyperlink" xfId="1109" builtinId="9" hidden="1"/>
    <cellStyle name="Followed Hyperlink" xfId="3851" builtinId="9" hidden="1"/>
    <cellStyle name="Followed Hyperlink" xfId="226" builtinId="9" hidden="1"/>
    <cellStyle name="Followed Hyperlink" xfId="5575" builtinId="9" hidden="1"/>
    <cellStyle name="Followed Hyperlink" xfId="6891" builtinId="9" hidden="1"/>
    <cellStyle name="Followed Hyperlink" xfId="5869" builtinId="9" hidden="1"/>
    <cellStyle name="Followed Hyperlink" xfId="1441" builtinId="9" hidden="1"/>
    <cellStyle name="Followed Hyperlink" xfId="1249" builtinId="9" hidden="1"/>
    <cellStyle name="Followed Hyperlink" xfId="4873" builtinId="9" hidden="1"/>
    <cellStyle name="Followed Hyperlink" xfId="1877" builtinId="9" hidden="1"/>
    <cellStyle name="Followed Hyperlink" xfId="4263" builtinId="9" hidden="1"/>
    <cellStyle name="Followed Hyperlink" xfId="2815" builtinId="9" hidden="1"/>
    <cellStyle name="Followed Hyperlink" xfId="4101" builtinId="9" hidden="1"/>
    <cellStyle name="Followed Hyperlink" xfId="6479" builtinId="9" hidden="1"/>
    <cellStyle name="Followed Hyperlink" xfId="6281" builtinId="9" hidden="1"/>
    <cellStyle name="Followed Hyperlink" xfId="2657" builtinId="9" hidden="1"/>
    <cellStyle name="Followed Hyperlink" xfId="837" builtinId="9" hidden="1"/>
    <cellStyle name="Followed Hyperlink" xfId="4461" builtinId="9" hidden="1"/>
    <cellStyle name="Followed Hyperlink" xfId="7313" builtinId="9" hidden="1"/>
    <cellStyle name="Followed Hyperlink" xfId="4675" builtinId="9" hidden="1"/>
    <cellStyle name="Followed Hyperlink" xfId="3263" builtinId="9" hidden="1"/>
    <cellStyle name="Followed Hyperlink" xfId="2443" builtinId="9" hidden="1"/>
    <cellStyle name="Followed Hyperlink" xfId="6067" builtinId="9" hidden="1"/>
    <cellStyle name="Followed Hyperlink" xfId="6693" builtinId="9" hidden="1"/>
    <cellStyle name="Followed Hyperlink" xfId="3069" builtinId="9" hidden="1"/>
    <cellStyle name="Followed Hyperlink" xfId="3273" builtinId="9" hidden="1"/>
    <cellStyle name="Followed Hyperlink" xfId="4049" builtinId="9" hidden="1"/>
    <cellStyle name="Followed Hyperlink" xfId="7673" builtinId="9" hidden="1"/>
    <cellStyle name="Followed Hyperlink" xfId="5087" builtinId="9" hidden="1"/>
    <cellStyle name="Followed Hyperlink" xfId="5039" builtinId="9" hidden="1"/>
    <cellStyle name="Followed Hyperlink" xfId="2031" builtinId="9" hidden="1"/>
    <cellStyle name="Followed Hyperlink" xfId="6821" builtinId="9" hidden="1"/>
    <cellStyle name="Followed Hyperlink" xfId="7105" builtinId="9" hidden="1"/>
    <cellStyle name="Followed Hyperlink" xfId="3211" builtinId="9" hidden="1"/>
    <cellStyle name="Followed Hyperlink" xfId="64" builtinId="9" hidden="1"/>
    <cellStyle name="Followed Hyperlink" xfId="3637" builtinId="9" hidden="1"/>
    <cellStyle name="Followed Hyperlink" xfId="7261" builtinId="9" hidden="1"/>
    <cellStyle name="Followed Hyperlink" xfId="2027" builtinId="9" hidden="1"/>
    <cellStyle name="Followed Hyperlink" xfId="2743" builtinId="9" hidden="1"/>
    <cellStyle name="Followed Hyperlink" xfId="3407" builtinId="9" hidden="1"/>
    <cellStyle name="Followed Hyperlink" xfId="5747" builtinId="9" hidden="1"/>
    <cellStyle name="Followed Hyperlink" xfId="2265" builtinId="9" hidden="1"/>
    <cellStyle name="Followed Hyperlink" xfId="3893" builtinId="9" hidden="1"/>
    <cellStyle name="Followed Hyperlink" xfId="268" builtinId="9" hidden="1"/>
    <cellStyle name="Followed Hyperlink" xfId="3225" builtinId="9" hidden="1"/>
    <cellStyle name="Followed Hyperlink" xfId="6917" builtinId="9" hidden="1"/>
    <cellStyle name="Followed Hyperlink" xfId="5911" builtinId="9" hidden="1"/>
    <cellStyle name="Followed Hyperlink" xfId="2287" builtinId="9" hidden="1"/>
    <cellStyle name="Followed Hyperlink" xfId="1207" builtinId="9" hidden="1"/>
    <cellStyle name="Followed Hyperlink" xfId="4831" builtinId="9" hidden="1"/>
    <cellStyle name="Followed Hyperlink" xfId="7929" builtinId="9" hidden="1"/>
    <cellStyle name="Followed Hyperlink" xfId="4305" builtinId="9" hidden="1"/>
    <cellStyle name="Followed Hyperlink" xfId="681" builtinId="9" hidden="1"/>
    <cellStyle name="Followed Hyperlink" xfId="2813" builtinId="9" hidden="1"/>
    <cellStyle name="Followed Hyperlink" xfId="4617" builtinId="9" hidden="1"/>
    <cellStyle name="Followed Hyperlink" xfId="6323" builtinId="9" hidden="1"/>
    <cellStyle name="Followed Hyperlink" xfId="2699" builtinId="9" hidden="1"/>
    <cellStyle name="Followed Hyperlink" xfId="795" builtinId="9" hidden="1"/>
    <cellStyle name="Followed Hyperlink" xfId="4419" builtinId="9" hidden="1"/>
    <cellStyle name="Followed Hyperlink" xfId="8043" builtinId="9" hidden="1"/>
    <cellStyle name="Followed Hyperlink" xfId="4717" builtinId="9" hidden="1"/>
    <cellStyle name="Followed Hyperlink" xfId="2553" builtinId="9" hidden="1"/>
    <cellStyle name="Followed Hyperlink" xfId="2401" builtinId="9" hidden="1"/>
    <cellStyle name="Followed Hyperlink" xfId="6025" builtinId="9" hidden="1"/>
    <cellStyle name="Followed Hyperlink" xfId="6735" builtinId="9" hidden="1"/>
    <cellStyle name="Followed Hyperlink" xfId="3111" builtinId="9" hidden="1"/>
    <cellStyle name="Followed Hyperlink" xfId="2303" builtinId="9" hidden="1"/>
    <cellStyle name="Followed Hyperlink" xfId="4007" builtinId="9" hidden="1"/>
    <cellStyle name="Followed Hyperlink" xfId="7631" builtinId="9" hidden="1"/>
    <cellStyle name="Followed Hyperlink" xfId="5129" builtinId="9" hidden="1"/>
    <cellStyle name="Followed Hyperlink" xfId="1505" builtinId="9" hidden="1"/>
    <cellStyle name="Followed Hyperlink" xfId="1989" builtinId="9" hidden="1"/>
    <cellStyle name="Followed Hyperlink" xfId="3763" builtinId="9" hidden="1"/>
    <cellStyle name="Followed Hyperlink" xfId="1711" builtinId="9" hidden="1"/>
    <cellStyle name="Followed Hyperlink" xfId="805" builtinId="9" hidden="1"/>
    <cellStyle name="Followed Hyperlink" xfId="6205" builtinId="9" hidden="1"/>
    <cellStyle name="Followed Hyperlink" xfId="3595" builtinId="9" hidden="1"/>
    <cellStyle name="Followed Hyperlink" xfId="7219" builtinId="9" hidden="1"/>
    <cellStyle name="Followed Hyperlink" xfId="5541" builtinId="9" hidden="1"/>
    <cellStyle name="Followed Hyperlink" xfId="1917" builtinId="9" hidden="1"/>
    <cellStyle name="Followed Hyperlink" xfId="1577" builtinId="9" hidden="1"/>
    <cellStyle name="Followed Hyperlink" xfId="2145" builtinId="9" hidden="1"/>
    <cellStyle name="Followed Hyperlink" xfId="7559" builtinId="9" hidden="1"/>
    <cellStyle name="Followed Hyperlink" xfId="3935" builtinId="9" hidden="1"/>
    <cellStyle name="Followed Hyperlink" xfId="414" builtinId="9" hidden="1"/>
    <cellStyle name="Followed Hyperlink" xfId="3183" builtinId="9" hidden="1"/>
    <cellStyle name="Followed Hyperlink" xfId="6807" builtinId="9" hidden="1"/>
    <cellStyle name="Followed Hyperlink" xfId="30" builtinId="9" hidden="1"/>
    <cellStyle name="Followed Hyperlink" xfId="5101" builtinId="9" hidden="1"/>
    <cellStyle name="Followed Hyperlink" xfId="1165" builtinId="9" hidden="1"/>
    <cellStyle name="Followed Hyperlink" xfId="4789" builtinId="9" hidden="1"/>
    <cellStyle name="Followed Hyperlink" xfId="7971" builtinId="9" hidden="1"/>
    <cellStyle name="Followed Hyperlink" xfId="2835" builtinId="9" hidden="1"/>
    <cellStyle name="Followed Hyperlink" xfId="302" builtinId="9" hidden="1"/>
    <cellStyle name="Followed Hyperlink" xfId="4977" builtinId="9" hidden="1"/>
    <cellStyle name="Followed Hyperlink" xfId="6395" builtinId="9" hidden="1"/>
    <cellStyle name="Followed Hyperlink" xfId="4475" builtinId="9" hidden="1"/>
    <cellStyle name="Followed Hyperlink" xfId="2741" builtinId="9" hidden="1"/>
    <cellStyle name="Followed Hyperlink" xfId="753" builtinId="9" hidden="1"/>
    <cellStyle name="Followed Hyperlink" xfId="4377" builtinId="9" hidden="1"/>
    <cellStyle name="Followed Hyperlink" xfId="572" builtinId="9" hidden="1"/>
    <cellStyle name="Followed Hyperlink" xfId="4325" builtinId="9" hidden="1"/>
    <cellStyle name="Followed Hyperlink" xfId="5255" builtinId="9" hidden="1"/>
    <cellStyle name="Followed Hyperlink" xfId="2359" builtinId="9" hidden="1"/>
    <cellStyle name="Followed Hyperlink" xfId="6455" builtinId="9" hidden="1"/>
    <cellStyle name="Followed Hyperlink" xfId="6777" builtinId="9" hidden="1"/>
    <cellStyle name="Followed Hyperlink" xfId="3153" builtinId="9" hidden="1"/>
    <cellStyle name="Followed Hyperlink" xfId="340" builtinId="9" hidden="1"/>
    <cellStyle name="Followed Hyperlink" xfId="8130" builtinId="9" hidden="1"/>
    <cellStyle name="Followed Hyperlink" xfId="5579" builtinId="9" hidden="1"/>
    <cellStyle name="Followed Hyperlink" xfId="4769" builtinId="9" hidden="1"/>
    <cellStyle name="Followed Hyperlink" xfId="7049" builtinId="9" hidden="1"/>
    <cellStyle name="Followed Hyperlink" xfId="1947" builtinId="9" hidden="1"/>
    <cellStyle name="Followed Hyperlink" xfId="6107" builtinId="9" hidden="1"/>
    <cellStyle name="Followed Hyperlink" xfId="7189" builtinId="9" hidden="1"/>
    <cellStyle name="Followed Hyperlink" xfId="3565" builtinId="9" hidden="1"/>
    <cellStyle name="Followed Hyperlink" xfId="6" builtinId="9" hidden="1"/>
    <cellStyle name="Followed Hyperlink" xfId="7305" builtinId="9" hidden="1"/>
    <cellStyle name="Followed Hyperlink" xfId="7177" builtinId="9" hidden="1"/>
    <cellStyle name="Followed Hyperlink" xfId="5583" builtinId="9" hidden="1"/>
    <cellStyle name="Followed Hyperlink" xfId="1959" builtinId="9" hidden="1"/>
    <cellStyle name="Followed Hyperlink" xfId="3199" builtinId="9" hidden="1"/>
    <cellStyle name="Followed Hyperlink" xfId="5159" builtinId="9" hidden="1"/>
    <cellStyle name="Followed Hyperlink" xfId="7601" builtinId="9" hidden="1"/>
    <cellStyle name="Followed Hyperlink" xfId="3977" builtinId="9" hidden="1"/>
    <cellStyle name="Followed Hyperlink" xfId="352" builtinId="9" hidden="1"/>
    <cellStyle name="Followed Hyperlink" xfId="3141" builtinId="9" hidden="1"/>
    <cellStyle name="Followed Hyperlink" xfId="6765" builtinId="9" hidden="1"/>
    <cellStyle name="Followed Hyperlink" xfId="5995" builtinId="9" hidden="1"/>
    <cellStyle name="Followed Hyperlink" xfId="2371" builtinId="9" hidden="1"/>
    <cellStyle name="Followed Hyperlink" xfId="1123" builtinId="9" hidden="1"/>
    <cellStyle name="Followed Hyperlink" xfId="3575" builtinId="9" hidden="1"/>
    <cellStyle name="Followed Hyperlink" xfId="8013" builtinId="9" hidden="1"/>
    <cellStyle name="Followed Hyperlink" xfId="100" builtinId="9" hidden="1"/>
    <cellStyle name="Followed Hyperlink" xfId="765" builtinId="9" hidden="1"/>
    <cellStyle name="Followed Hyperlink" xfId="2729" builtinId="9" hidden="1"/>
    <cellStyle name="Followed Hyperlink" xfId="6353" builtinId="9" hidden="1"/>
    <cellStyle name="Followed Hyperlink" xfId="6407" builtinId="9" hidden="1"/>
    <cellStyle name="Followed Hyperlink" xfId="8188" builtinId="9" hidden="1"/>
    <cellStyle name="Followed Hyperlink" xfId="711" builtinId="9" hidden="1"/>
    <cellStyle name="Followed Hyperlink" xfId="4335" builtinId="9" hidden="1"/>
    <cellStyle name="Followed Hyperlink" xfId="7959" builtinId="9" hidden="1"/>
    <cellStyle name="Followed Hyperlink" xfId="4801" builtinId="9" hidden="1"/>
    <cellStyle name="Followed Hyperlink" xfId="3191" builtinId="9" hidden="1"/>
    <cellStyle name="Followed Hyperlink" xfId="2317" builtinId="9" hidden="1"/>
    <cellStyle name="Followed Hyperlink" xfId="5941" builtinId="9" hidden="1"/>
    <cellStyle name="Followed Hyperlink" xfId="6819" builtinId="9" hidden="1"/>
    <cellStyle name="Followed Hyperlink" xfId="7827" builtinId="9" hidden="1"/>
    <cellStyle name="Followed Hyperlink" xfId="298" builtinId="9" hidden="1"/>
    <cellStyle name="Followed Hyperlink" xfId="3923" builtinId="9" hidden="1"/>
    <cellStyle name="Followed Hyperlink" xfId="7547" builtinId="9" hidden="1"/>
    <cellStyle name="Followed Hyperlink" xfId="5213" builtinId="9" hidden="1"/>
    <cellStyle name="Followed Hyperlink" xfId="1589" builtinId="9" hidden="1"/>
    <cellStyle name="Followed Hyperlink" xfId="1905" builtinId="9" hidden="1"/>
    <cellStyle name="Followed Hyperlink" xfId="7231" builtinId="9" hidden="1"/>
    <cellStyle name="Followed Hyperlink" xfId="6719" builtinId="9" hidden="1"/>
    <cellStyle name="Followed Hyperlink" xfId="3607" builtinId="9" hidden="1"/>
    <cellStyle name="Followed Hyperlink" xfId="510" builtinId="9" hidden="1"/>
    <cellStyle name="Followed Hyperlink" xfId="6827" builtinId="9" hidden="1"/>
    <cellStyle name="Followed Hyperlink" xfId="7135" builtinId="9" hidden="1"/>
    <cellStyle name="Followed Hyperlink" xfId="5625" builtinId="9" hidden="1"/>
    <cellStyle name="Followed Hyperlink" xfId="2001" builtinId="9" hidden="1"/>
    <cellStyle name="Followed Hyperlink" xfId="3689" builtinId="9" hidden="1"/>
    <cellStyle name="Followed Hyperlink" xfId="5117" builtinId="9" hidden="1"/>
    <cellStyle name="Followed Hyperlink" xfId="328" builtinId="9" hidden="1"/>
    <cellStyle name="Followed Hyperlink" xfId="7031" builtinId="9" hidden="1"/>
    <cellStyle name="Followed Hyperlink" xfId="3303" builtinId="9" hidden="1"/>
    <cellStyle name="Followed Hyperlink" xfId="3099" builtinId="9" hidden="1"/>
    <cellStyle name="Followed Hyperlink" xfId="6723" builtinId="9" hidden="1"/>
    <cellStyle name="Followed Hyperlink" xfId="6037" builtinId="9" hidden="1"/>
    <cellStyle name="Followed Hyperlink" xfId="7813" builtinId="9" hidden="1"/>
    <cellStyle name="Followed Hyperlink" xfId="1081" builtinId="9" hidden="1"/>
    <cellStyle name="Followed Hyperlink" xfId="4705" builtinId="9" hidden="1"/>
    <cellStyle name="Followed Hyperlink" xfId="8055" builtinId="9" hidden="1"/>
    <cellStyle name="Followed Hyperlink" xfId="4431" builtinId="9" hidden="1"/>
    <cellStyle name="Followed Hyperlink" xfId="807" builtinId="9" hidden="1"/>
    <cellStyle name="Followed Hyperlink" xfId="7613" builtinId="9" hidden="1"/>
    <cellStyle name="Followed Hyperlink" xfId="6311" builtinId="9" hidden="1"/>
    <cellStyle name="Followed Hyperlink" xfId="6449" builtinId="9" hidden="1"/>
    <cellStyle name="Followed Hyperlink" xfId="2825" builtinId="9" hidden="1"/>
    <cellStyle name="Followed Hyperlink" xfId="669" builtinId="9" hidden="1"/>
    <cellStyle name="Followed Hyperlink" xfId="4293" builtinId="9" hidden="1"/>
    <cellStyle name="Followed Hyperlink" xfId="7917" builtinId="9" hidden="1"/>
    <cellStyle name="Followed Hyperlink" xfId="4843" builtinId="9" hidden="1"/>
    <cellStyle name="Followed Hyperlink" xfId="1479" builtinId="9" hidden="1"/>
    <cellStyle name="Followed Hyperlink" xfId="6309" builtinId="9" hidden="1"/>
    <cellStyle name="Followed Hyperlink" xfId="5899" builtinId="9" hidden="1"/>
    <cellStyle name="Followed Hyperlink" xfId="6861" builtinId="9" hidden="1"/>
    <cellStyle name="Followed Hyperlink" xfId="3237" builtinId="9" hidden="1"/>
    <cellStyle name="Followed Hyperlink" xfId="256" builtinId="9" hidden="1"/>
    <cellStyle name="Followed Hyperlink" xfId="2771" builtinId="9" hidden="1"/>
    <cellStyle name="Followed Hyperlink" xfId="7505" builtinId="9" hidden="1"/>
    <cellStyle name="Followed Hyperlink" xfId="6195" builtinId="9" hidden="1"/>
    <cellStyle name="Followed Hyperlink" xfId="1727" builtinId="9" hidden="1"/>
    <cellStyle name="Followed Hyperlink" xfId="1863" builtinId="9" hidden="1"/>
    <cellStyle name="Followed Hyperlink" xfId="5487" builtinId="9" hidden="1"/>
    <cellStyle name="Followed Hyperlink" xfId="7273" builtinId="9" hidden="1"/>
    <cellStyle name="Followed Hyperlink" xfId="6851" builtinId="9" hidden="1"/>
    <cellStyle name="Followed Hyperlink" xfId="56" builtinId="9" hidden="1"/>
    <cellStyle name="Followed Hyperlink" xfId="3469" builtinId="9" hidden="1"/>
    <cellStyle name="Followed Hyperlink" xfId="7093" builtinId="9" hidden="1"/>
    <cellStyle name="Followed Hyperlink" xfId="5667" builtinId="9" hidden="1"/>
    <cellStyle name="Followed Hyperlink" xfId="7747" builtinId="9" hidden="1"/>
    <cellStyle name="Followed Hyperlink" xfId="2357" builtinId="9" hidden="1"/>
    <cellStyle name="Followed Hyperlink" xfId="5075" builtinId="9" hidden="1"/>
    <cellStyle name="Followed Hyperlink" xfId="7685" builtinId="9" hidden="1"/>
    <cellStyle name="Followed Hyperlink" xfId="4061" builtinId="9" hidden="1"/>
    <cellStyle name="Followed Hyperlink" xfId="436" builtinId="9" hidden="1"/>
    <cellStyle name="Followed Hyperlink" xfId="3057" builtinId="9" hidden="1"/>
    <cellStyle name="Followed Hyperlink" xfId="6681" builtinId="9" hidden="1"/>
    <cellStyle name="Followed Hyperlink" xfId="7607" builtinId="9" hidden="1"/>
    <cellStyle name="Followed Hyperlink" xfId="2573" builtinId="9" hidden="1"/>
    <cellStyle name="Followed Hyperlink" xfId="1039" builtinId="9" hidden="1"/>
    <cellStyle name="Followed Hyperlink" xfId="4663" builtinId="9" hidden="1"/>
    <cellStyle name="Followed Hyperlink" xfId="8097" builtinId="9" hidden="1"/>
    <cellStyle name="Followed Hyperlink" xfId="1321" builtinId="9" hidden="1"/>
    <cellStyle name="Followed Hyperlink" xfId="4757" builtinId="9" hidden="1"/>
    <cellStyle name="Followed Hyperlink" xfId="715" builtinId="9" hidden="1"/>
    <cellStyle name="Followed Hyperlink" xfId="6269" builtinId="9" hidden="1"/>
    <cellStyle name="Followed Hyperlink" xfId="4727" builtinId="9" hidden="1"/>
    <cellStyle name="Followed Hyperlink" xfId="2867" builtinId="9" hidden="1"/>
    <cellStyle name="Followed Hyperlink" xfId="627" builtinId="9" hidden="1"/>
    <cellStyle name="Followed Hyperlink" xfId="4251" builtinId="9" hidden="1"/>
    <cellStyle name="Followed Hyperlink" xfId="3267" builtinId="9" hidden="1"/>
    <cellStyle name="Followed Hyperlink" xfId="4885" builtinId="9" hidden="1"/>
    <cellStyle name="Followed Hyperlink" xfId="1261" builtinId="9" hidden="1"/>
    <cellStyle name="Followed Hyperlink" xfId="2233" builtinId="9" hidden="1"/>
    <cellStyle name="Followed Hyperlink" xfId="7495" builtinId="9" hidden="1"/>
    <cellStyle name="Followed Hyperlink" xfId="7005" builtinId="9" hidden="1"/>
    <cellStyle name="Followed Hyperlink" xfId="3279" builtinId="9" hidden="1"/>
    <cellStyle name="Followed Hyperlink" xfId="478" builtinId="9" hidden="1"/>
    <cellStyle name="Followed Hyperlink" xfId="3135" builtinId="9" hidden="1"/>
    <cellStyle name="Followed Hyperlink" xfId="7463" builtinId="9" hidden="1"/>
    <cellStyle name="Followed Hyperlink" xfId="14" builtinId="9" hidden="1"/>
    <cellStyle name="Followed Hyperlink" xfId="1673" builtinId="9" hidden="1"/>
    <cellStyle name="Followed Hyperlink" xfId="1821" builtinId="9" hidden="1"/>
    <cellStyle name="Followed Hyperlink" xfId="7185" builtinId="9" hidden="1"/>
    <cellStyle name="Followed Hyperlink" xfId="7315" builtinId="9" hidden="1"/>
    <cellStyle name="Followed Hyperlink" xfId="3691" builtinId="9" hidden="1"/>
    <cellStyle name="Followed Hyperlink" xfId="202" builtinId="9" hidden="1"/>
    <cellStyle name="Followed Hyperlink" xfId="1219" builtinId="9" hidden="1"/>
    <cellStyle name="Followed Hyperlink" xfId="3695" builtinId="9" hidden="1"/>
    <cellStyle name="Followed Hyperlink" xfId="1145" builtinId="9" hidden="1"/>
    <cellStyle name="Followed Hyperlink" xfId="3093" builtinId="9" hidden="1"/>
    <cellStyle name="Followed Hyperlink" xfId="5965" builtinId="9" hidden="1"/>
    <cellStyle name="Followed Hyperlink" xfId="5033" builtinId="9" hidden="1"/>
    <cellStyle name="Followed Hyperlink" xfId="7727" builtinId="9" hidden="1"/>
    <cellStyle name="Followed Hyperlink" xfId="4103" builtinId="9" hidden="1"/>
    <cellStyle name="Followed Hyperlink" xfId="1279" builtinId="9" hidden="1"/>
    <cellStyle name="Followed Hyperlink" xfId="3015" builtinId="9" hidden="1"/>
    <cellStyle name="Followed Hyperlink" xfId="6639" builtinId="9" hidden="1"/>
    <cellStyle name="Followed Hyperlink" xfId="6121" builtinId="9" hidden="1"/>
    <cellStyle name="Followed Hyperlink" xfId="2497" builtinId="9" hidden="1"/>
    <cellStyle name="Followed Hyperlink" xfId="997" builtinId="9" hidden="1"/>
    <cellStyle name="Followed Hyperlink" xfId="4621" builtinId="9" hidden="1"/>
    <cellStyle name="Followed Hyperlink" xfId="8144" builtinId="9" hidden="1"/>
    <cellStyle name="Followed Hyperlink" xfId="4515" builtinId="9" hidden="1"/>
    <cellStyle name="Followed Hyperlink" xfId="891" builtinId="9" hidden="1"/>
    <cellStyle name="Followed Hyperlink" xfId="2603" builtinId="9" hidden="1"/>
    <cellStyle name="Followed Hyperlink" xfId="6227" builtinId="9" hidden="1"/>
    <cellStyle name="Followed Hyperlink" xfId="2929" builtinId="9" hidden="1"/>
    <cellStyle name="Followed Hyperlink" xfId="2909" builtinId="9" hidden="1"/>
    <cellStyle name="Followed Hyperlink" xfId="4875" builtinId="9" hidden="1"/>
    <cellStyle name="Followed Hyperlink" xfId="4209" builtinId="9" hidden="1"/>
    <cellStyle name="Followed Hyperlink" xfId="7833" builtinId="9" hidden="1"/>
    <cellStyle name="Followed Hyperlink" xfId="8134" builtinId="9" hidden="1"/>
    <cellStyle name="Followed Hyperlink" xfId="1303" builtinId="9" hidden="1"/>
    <cellStyle name="Followed Hyperlink" xfId="1895" builtinId="9" hidden="1"/>
    <cellStyle name="Followed Hyperlink" xfId="5815" builtinId="9" hidden="1"/>
    <cellStyle name="Followed Hyperlink" xfId="6945" builtinId="9" hidden="1"/>
    <cellStyle name="Followed Hyperlink" xfId="3321" builtinId="9" hidden="1"/>
    <cellStyle name="Followed Hyperlink" xfId="172" builtinId="9" hidden="1"/>
    <cellStyle name="Followed Hyperlink" xfId="3797" builtinId="9" hidden="1"/>
    <cellStyle name="Followed Hyperlink" xfId="7421" builtinId="9" hidden="1"/>
    <cellStyle name="Followed Hyperlink" xfId="4399" builtinId="9" hidden="1"/>
    <cellStyle name="Followed Hyperlink" xfId="2373" builtinId="9" hidden="1"/>
    <cellStyle name="Followed Hyperlink" xfId="1779" builtinId="9" hidden="1"/>
    <cellStyle name="Followed Hyperlink" xfId="3843" builtinId="9" hidden="1"/>
    <cellStyle name="Followed Hyperlink" xfId="7357" builtinId="9" hidden="1"/>
    <cellStyle name="Followed Hyperlink" xfId="3733" builtinId="9" hidden="1"/>
    <cellStyle name="Followed Hyperlink" xfId="108" builtinId="9" hidden="1"/>
    <cellStyle name="Followed Hyperlink" xfId="3385" builtinId="9" hidden="1"/>
    <cellStyle name="Followed Hyperlink" xfId="7009" builtinId="9" hidden="1"/>
    <cellStyle name="Followed Hyperlink" xfId="6093" builtinId="9" hidden="1"/>
    <cellStyle name="Followed Hyperlink" xfId="2127" builtinId="9" hidden="1"/>
    <cellStyle name="Followed Hyperlink" xfId="1367" builtinId="9" hidden="1"/>
    <cellStyle name="Followed Hyperlink" xfId="4991" builtinId="9" hidden="1"/>
    <cellStyle name="Followed Hyperlink" xfId="7769" builtinId="9" hidden="1"/>
    <cellStyle name="Followed Hyperlink" xfId="4145" builtinId="9" hidden="1"/>
    <cellStyle name="Followed Hyperlink" xfId="520" builtinId="9" hidden="1"/>
    <cellStyle name="Followed Hyperlink" xfId="2973" builtinId="9" hidden="1"/>
    <cellStyle name="Followed Hyperlink" xfId="4327" builtinId="9" hidden="1"/>
    <cellStyle name="Followed Hyperlink" xfId="5065" builtinId="9" hidden="1"/>
    <cellStyle name="Followed Hyperlink" xfId="1263" builtinId="9" hidden="1"/>
    <cellStyle name="Followed Hyperlink" xfId="955" builtinId="9" hidden="1"/>
    <cellStyle name="Followed Hyperlink" xfId="290" builtinId="9" hidden="1"/>
    <cellStyle name="Followed Hyperlink" xfId="8186" builtinId="9" hidden="1"/>
    <cellStyle name="Followed Hyperlink" xfId="4557" builtinId="9" hidden="1"/>
    <cellStyle name="Followed Hyperlink" xfId="933" builtinId="9" hidden="1"/>
    <cellStyle name="Followed Hyperlink" xfId="7877" builtinId="9" hidden="1"/>
    <cellStyle name="Followed Hyperlink" xfId="6185" builtinId="9" hidden="1"/>
    <cellStyle name="Followed Hyperlink" xfId="6575" builtinId="9" hidden="1"/>
    <cellStyle name="Followed Hyperlink" xfId="2951" builtinId="9" hidden="1"/>
    <cellStyle name="Followed Hyperlink" xfId="1247" builtinId="9" hidden="1"/>
    <cellStyle name="Followed Hyperlink" xfId="4167" builtinId="9" hidden="1"/>
    <cellStyle name="Followed Hyperlink" xfId="7791" builtinId="9" hidden="1"/>
    <cellStyle name="Followed Hyperlink" xfId="4969" builtinId="9" hidden="1"/>
    <cellStyle name="Followed Hyperlink" xfId="4299" builtinId="9" hidden="1"/>
    <cellStyle name="Followed Hyperlink" xfId="2409" builtinId="9" hidden="1"/>
    <cellStyle name="Followed Hyperlink" xfId="5773" builtinId="9" hidden="1"/>
    <cellStyle name="Followed Hyperlink" xfId="6987" builtinId="9" hidden="1"/>
    <cellStyle name="Followed Hyperlink" xfId="3363" builtinId="9" hidden="1"/>
    <cellStyle name="Followed Hyperlink" xfId="166" builtinId="9" hidden="1"/>
    <cellStyle name="Followed Hyperlink" xfId="3755" builtinId="9" hidden="1"/>
    <cellStyle name="Followed Hyperlink" xfId="7379" builtinId="9" hidden="1"/>
    <cellStyle name="Followed Hyperlink" xfId="5381" builtinId="9" hidden="1"/>
    <cellStyle name="Followed Hyperlink" xfId="1757" builtinId="9" hidden="1"/>
    <cellStyle name="Followed Hyperlink" xfId="1737" builtinId="9" hidden="1"/>
    <cellStyle name="Followed Hyperlink" xfId="4117" builtinId="9" hidden="1"/>
    <cellStyle name="Followed Hyperlink" xfId="1307" builtinId="9" hidden="1"/>
    <cellStyle name="Followed Hyperlink" xfId="5441" builtinId="9" hidden="1"/>
    <cellStyle name="Followed Hyperlink" xfId="374" builtinId="9" hidden="1"/>
    <cellStyle name="Followed Hyperlink" xfId="3343" builtinId="9" hidden="1"/>
    <cellStyle name="Followed Hyperlink" xfId="2721" builtinId="9" hidden="1"/>
    <cellStyle name="Followed Hyperlink" xfId="5793" builtinId="9" hidden="1"/>
    <cellStyle name="Followed Hyperlink" xfId="2169" builtinId="9" hidden="1"/>
    <cellStyle name="Followed Hyperlink" xfId="1325" builtinId="9" hidden="1"/>
    <cellStyle name="Followed Hyperlink" xfId="4949" builtinId="9" hidden="1"/>
    <cellStyle name="Followed Hyperlink" xfId="3765" builtinId="9" hidden="1"/>
    <cellStyle name="Followed Hyperlink" xfId="4953" builtinId="9" hidden="1"/>
    <cellStyle name="Followed Hyperlink" xfId="7389" builtinId="9" hidden="1"/>
    <cellStyle name="Followed Hyperlink" xfId="284" builtinId="9" hidden="1"/>
    <cellStyle name="Followed Hyperlink" xfId="5999" builtinId="9" hidden="1"/>
    <cellStyle name="Followed Hyperlink" xfId="246" builtinId="9" hidden="1"/>
    <cellStyle name="Followed Hyperlink" xfId="2211" builtinId="9" hidden="1"/>
    <cellStyle name="Followed Hyperlink" xfId="8001" builtinId="9" hidden="1"/>
    <cellStyle name="Followed Hyperlink" xfId="4537" builtinId="9" hidden="1"/>
    <cellStyle name="Followed Hyperlink" xfId="8166" builtinId="9" hidden="1"/>
    <cellStyle name="Followed Hyperlink" xfId="6869" builtinId="9" hidden="1"/>
    <cellStyle name="Followed Hyperlink" xfId="3307" builtinId="9" hidden="1"/>
    <cellStyle name="Followed Hyperlink" xfId="7183" builtinId="9" hidden="1"/>
    <cellStyle name="Followed Hyperlink" xfId="6143" builtinId="9" hidden="1"/>
    <cellStyle name="Followed Hyperlink" xfId="4979" builtinId="9" hidden="1"/>
    <cellStyle name="Followed Hyperlink" xfId="2993" builtinId="9" hidden="1"/>
    <cellStyle name="Followed Hyperlink" xfId="500" builtinId="9" hidden="1"/>
    <cellStyle name="Followed Hyperlink" xfId="4125" builtinId="9" hidden="1"/>
    <cellStyle name="Followed Hyperlink" xfId="7749" builtinId="9" hidden="1"/>
    <cellStyle name="Followed Hyperlink" xfId="5011" builtinId="9" hidden="1"/>
    <cellStyle name="Followed Hyperlink" xfId="1387" builtinId="9" hidden="1"/>
    <cellStyle name="Followed Hyperlink" xfId="2107" builtinId="9" hidden="1"/>
    <cellStyle name="Followed Hyperlink" xfId="4605" builtinId="9" hidden="1"/>
    <cellStyle name="Followed Hyperlink" xfId="7029" builtinId="9" hidden="1"/>
    <cellStyle name="Followed Hyperlink" xfId="3405" builtinId="9" hidden="1"/>
    <cellStyle name="Followed Hyperlink" xfId="88" builtinId="9" hidden="1"/>
    <cellStyle name="Followed Hyperlink" xfId="3713" builtinId="9" hidden="1"/>
    <cellStyle name="Followed Hyperlink" xfId="5933" builtinId="9" hidden="1"/>
    <cellStyle name="Followed Hyperlink" xfId="3879" builtinId="9" hidden="1"/>
    <cellStyle name="Followed Hyperlink" xfId="1799" builtinId="9" hidden="1"/>
    <cellStyle name="Followed Hyperlink" xfId="1663" builtinId="9" hidden="1"/>
    <cellStyle name="Followed Hyperlink" xfId="5319" builtinId="9" hidden="1"/>
    <cellStyle name="Followed Hyperlink" xfId="6497" builtinId="9" hidden="1"/>
    <cellStyle name="Followed Hyperlink" xfId="6841" builtinId="9" hidden="1"/>
    <cellStyle name="Followed Hyperlink" xfId="192" builtinId="9" hidden="1"/>
    <cellStyle name="Followed Hyperlink" xfId="3301" builtinId="9" hidden="1"/>
    <cellStyle name="Followed Hyperlink" xfId="6925" builtinId="9" hidden="1"/>
    <cellStyle name="Followed Hyperlink" xfId="5835" builtinId="9" hidden="1"/>
    <cellStyle name="Followed Hyperlink" xfId="2341" builtinId="9" hidden="1"/>
    <cellStyle name="Followed Hyperlink" xfId="1283" builtinId="9" hidden="1"/>
    <cellStyle name="Followed Hyperlink" xfId="4907" builtinId="9" hidden="1"/>
    <cellStyle name="Followed Hyperlink" xfId="7853" builtinId="9" hidden="1"/>
    <cellStyle name="Followed Hyperlink" xfId="849" builtinId="9" hidden="1"/>
    <cellStyle name="Followed Hyperlink" xfId="5027" builtinId="9" hidden="1"/>
    <cellStyle name="Followed Hyperlink" xfId="2351" builtinId="9" hidden="1"/>
    <cellStyle name="Followed Hyperlink" xfId="6915" builtinId="9" hidden="1"/>
    <cellStyle name="Followed Hyperlink" xfId="6247" builtinId="9" hidden="1"/>
    <cellStyle name="Followed Hyperlink" xfId="6115" builtinId="9" hidden="1"/>
    <cellStyle name="Followed Hyperlink" xfId="871" builtinId="9" hidden="1"/>
    <cellStyle name="Followed Hyperlink" xfId="4495" builtinId="9" hidden="1"/>
    <cellStyle name="Followed Hyperlink" xfId="8119" builtinId="9" hidden="1"/>
    <cellStyle name="Followed Hyperlink" xfId="3687" builtinId="9" hidden="1"/>
    <cellStyle name="Followed Hyperlink" xfId="1017" builtinId="9" hidden="1"/>
    <cellStyle name="Followed Hyperlink" xfId="2477" builtinId="9" hidden="1"/>
    <cellStyle name="Followed Hyperlink" xfId="2219" builtinId="9" hidden="1"/>
    <cellStyle name="Followed Hyperlink" xfId="6659" builtinId="9" hidden="1"/>
    <cellStyle name="Followed Hyperlink" xfId="3035" builtinId="9" hidden="1"/>
    <cellStyle name="Followed Hyperlink" xfId="458" builtinId="9" hidden="1"/>
    <cellStyle name="Followed Hyperlink" xfId="4083" builtinId="9" hidden="1"/>
    <cellStyle name="Followed Hyperlink" xfId="637" builtinId="9" hidden="1"/>
    <cellStyle name="Followed Hyperlink" xfId="5053" builtinId="9" hidden="1"/>
    <cellStyle name="Followed Hyperlink" xfId="1429" builtinId="9" hidden="1"/>
    <cellStyle name="Followed Hyperlink" xfId="2065" builtinId="9" hidden="1"/>
    <cellStyle name="Followed Hyperlink" xfId="2893" builtinId="9" hidden="1"/>
    <cellStyle name="Followed Hyperlink" xfId="7071" builtinId="9" hidden="1"/>
    <cellStyle name="Followed Hyperlink" xfId="3447" builtinId="9" hidden="1"/>
    <cellStyle name="Followed Hyperlink" xfId="526" builtinId="9" hidden="1"/>
    <cellStyle name="Followed Hyperlink" xfId="3671" builtinId="9" hidden="1"/>
    <cellStyle name="Followed Hyperlink" xfId="4281" builtinId="9" hidden="1"/>
    <cellStyle name="Followed Hyperlink" xfId="5465" builtinId="9" hidden="1"/>
    <cellStyle name="Followed Hyperlink" xfId="1841" builtinId="9" hidden="1"/>
    <cellStyle name="Followed Hyperlink" xfId="1653" builtinId="9" hidden="1"/>
    <cellStyle name="Followed Hyperlink" xfId="5277" builtinId="9" hidden="1"/>
    <cellStyle name="Followed Hyperlink" xfId="2803" builtinId="9" hidden="1"/>
    <cellStyle name="Followed Hyperlink" xfId="3859" builtinId="9" hidden="1"/>
    <cellStyle name="Followed Hyperlink" xfId="1265" builtinId="9" hidden="1"/>
    <cellStyle name="Followed Hyperlink" xfId="3259" builtinId="9" hidden="1"/>
    <cellStyle name="Followed Hyperlink" xfId="2855" builtinId="9" hidden="1"/>
    <cellStyle name="Followed Hyperlink" xfId="5877" builtinId="9" hidden="1"/>
    <cellStyle name="Followed Hyperlink" xfId="2253" builtinId="9" hidden="1"/>
    <cellStyle name="Followed Hyperlink" xfId="1241" builtinId="9" hidden="1"/>
    <cellStyle name="Followed Hyperlink" xfId="4865" builtinId="9" hidden="1"/>
    <cellStyle name="Followed Hyperlink" xfId="7895" builtinId="9" hidden="1"/>
    <cellStyle name="Followed Hyperlink" xfId="4271" builtinId="9" hidden="1"/>
    <cellStyle name="Followed Hyperlink" xfId="1997" builtinId="9" hidden="1"/>
    <cellStyle name="Followed Hyperlink" xfId="2847" builtinId="9" hidden="1"/>
    <cellStyle name="Followed Hyperlink" xfId="6471" builtinId="9" hidden="1"/>
    <cellStyle name="Followed Hyperlink" xfId="6289" builtinId="9" hidden="1"/>
    <cellStyle name="Followed Hyperlink" xfId="1759" builtinId="9" hidden="1"/>
    <cellStyle name="Followed Hyperlink" xfId="6469" builtinId="9" hidden="1"/>
    <cellStyle name="Followed Hyperlink" xfId="3125" builtinId="9" hidden="1"/>
    <cellStyle name="Followed Hyperlink" xfId="777" builtinId="9" hidden="1"/>
    <cellStyle name="Followed Hyperlink" xfId="6033" builtinId="9" hidden="1"/>
    <cellStyle name="Followed Hyperlink" xfId="1059" builtinId="9" hidden="1"/>
    <cellStyle name="Followed Hyperlink" xfId="2435" builtinId="9" hidden="1"/>
    <cellStyle name="Followed Hyperlink" xfId="6059" builtinId="9" hidden="1"/>
    <cellStyle name="Followed Hyperlink" xfId="6701" builtinId="9" hidden="1"/>
    <cellStyle name="Followed Hyperlink" xfId="7483" builtinId="9" hidden="1"/>
    <cellStyle name="Followed Hyperlink" xfId="416" builtinId="9" hidden="1"/>
    <cellStyle name="Followed Hyperlink" xfId="4041" builtinId="9" hidden="1"/>
    <cellStyle name="Followed Hyperlink" xfId="6239" builtinId="9" hidden="1"/>
    <cellStyle name="Followed Hyperlink" xfId="5095" builtinId="9" hidden="1"/>
    <cellStyle name="Followed Hyperlink" xfId="1853" builtinId="9" hidden="1"/>
    <cellStyle name="Followed Hyperlink" xfId="2023" builtinId="9" hidden="1"/>
    <cellStyle name="Followed Hyperlink" xfId="5647" builtinId="9" hidden="1"/>
    <cellStyle name="Followed Hyperlink" xfId="7113" builtinId="9" hidden="1"/>
    <cellStyle name="Followed Hyperlink" xfId="3489" builtinId="9" hidden="1"/>
    <cellStyle name="Followed Hyperlink" xfId="70" builtinId="9" hidden="1"/>
    <cellStyle name="Followed Hyperlink" xfId="3629" builtinId="9" hidden="1"/>
    <cellStyle name="Followed Hyperlink" xfId="7253" builtinId="9" hidden="1"/>
    <cellStyle name="Followed Hyperlink" xfId="3761" builtinId="9" hidden="1"/>
    <cellStyle name="Followed Hyperlink" xfId="1883" builtinId="9" hidden="1"/>
    <cellStyle name="Followed Hyperlink" xfId="1611" builtinId="9" hidden="1"/>
    <cellStyle name="Followed Hyperlink" xfId="5235" builtinId="9" hidden="1"/>
    <cellStyle name="Followed Hyperlink" xfId="7525" builtinId="9" hidden="1"/>
    <cellStyle name="Followed Hyperlink" xfId="6957" builtinId="9" hidden="1"/>
    <cellStyle name="Followed Hyperlink" xfId="276" builtinId="9" hidden="1"/>
    <cellStyle name="Followed Hyperlink" xfId="3217" builtinId="9" hidden="1"/>
    <cellStyle name="Followed Hyperlink" xfId="1051" builtinId="9" hidden="1"/>
    <cellStyle name="Followed Hyperlink" xfId="5919" builtinId="9" hidden="1"/>
    <cellStyle name="Followed Hyperlink" xfId="2295" builtinId="9" hidden="1"/>
    <cellStyle name="Followed Hyperlink" xfId="1199" builtinId="9" hidden="1"/>
    <cellStyle name="Followed Hyperlink" xfId="4823" builtinId="9" hidden="1"/>
    <cellStyle name="Followed Hyperlink" xfId="7937" builtinId="9" hidden="1"/>
    <cellStyle name="Followed Hyperlink" xfId="4313" builtinId="9" hidden="1"/>
    <cellStyle name="Followed Hyperlink" xfId="689" builtinId="9" hidden="1"/>
    <cellStyle name="Followed Hyperlink" xfId="2805" builtinId="9" hidden="1"/>
    <cellStyle name="Followed Hyperlink" xfId="6429" builtinId="9" hidden="1"/>
    <cellStyle name="Followed Hyperlink" xfId="6331" builtinId="9" hidden="1"/>
    <cellStyle name="Followed Hyperlink" xfId="5109" builtinId="9" hidden="1"/>
    <cellStyle name="Followed Hyperlink" xfId="787" builtinId="9" hidden="1"/>
    <cellStyle name="Followed Hyperlink" xfId="4411" builtinId="9" hidden="1"/>
    <cellStyle name="Followed Hyperlink" xfId="5927" builtinId="9" hidden="1"/>
    <cellStyle name="Followed Hyperlink" xfId="7623" builtinId="9" hidden="1"/>
    <cellStyle name="Followed Hyperlink" xfId="5797" builtinId="9" hidden="1"/>
    <cellStyle name="Followed Hyperlink" xfId="6931" builtinId="9" hidden="1"/>
    <cellStyle name="Followed Hyperlink" xfId="6017" builtinId="9" hidden="1"/>
    <cellStyle name="Followed Hyperlink" xfId="5231" builtinId="9" hidden="1"/>
    <cellStyle name="Followed Hyperlink" xfId="3119" builtinId="9" hidden="1"/>
    <cellStyle name="Followed Hyperlink" xfId="366" builtinId="9" hidden="1"/>
    <cellStyle name="Followed Hyperlink" xfId="3999" builtinId="9" hidden="1"/>
    <cellStyle name="Followed Hyperlink" xfId="4665" builtinId="9" hidden="1"/>
    <cellStyle name="Followed Hyperlink" xfId="3835" builtinId="9" hidden="1"/>
    <cellStyle name="Followed Hyperlink" xfId="1513" builtinId="9" hidden="1"/>
    <cellStyle name="Followed Hyperlink" xfId="1981" builtinId="9" hidden="1"/>
    <cellStyle name="Followed Hyperlink" xfId="7621" builtinId="9" hidden="1"/>
    <cellStyle name="Followed Hyperlink" xfId="7155" builtinId="9" hidden="1"/>
    <cellStyle name="Followed Hyperlink" xfId="3531" builtinId="9" hidden="1"/>
    <cellStyle name="Followed Hyperlink" xfId="82" builtinId="9" hidden="1"/>
    <cellStyle name="Followed Hyperlink" xfId="3587" builtinId="9" hidden="1"/>
    <cellStyle name="Followed Hyperlink" xfId="7211" builtinId="9" hidden="1"/>
    <cellStyle name="Followed Hyperlink" xfId="5549" builtinId="9" hidden="1"/>
    <cellStyle name="Followed Hyperlink" xfId="1925" builtinId="9" hidden="1"/>
    <cellStyle name="Followed Hyperlink" xfId="1569" builtinId="9" hidden="1"/>
    <cellStyle name="Followed Hyperlink" xfId="4861" builtinId="9" hidden="1"/>
    <cellStyle name="Followed Hyperlink" xfId="7567" builtinId="9" hidden="1"/>
    <cellStyle name="Followed Hyperlink" xfId="3943" builtinId="9" hidden="1"/>
    <cellStyle name="Followed Hyperlink" xfId="4543" builtinId="9" hidden="1"/>
    <cellStyle name="Followed Hyperlink" xfId="3175" builtinId="9" hidden="1"/>
    <cellStyle name="Followed Hyperlink" xfId="3107" builtinId="9" hidden="1"/>
    <cellStyle name="Followed Hyperlink" xfId="5961" builtinId="9" hidden="1"/>
    <cellStyle name="Followed Hyperlink" xfId="7913" builtinId="9" hidden="1"/>
    <cellStyle name="Followed Hyperlink" xfId="1157" builtinId="9" hidden="1"/>
    <cellStyle name="Followed Hyperlink" xfId="4781" builtinId="9" hidden="1"/>
    <cellStyle name="Followed Hyperlink" xfId="7979" builtinId="9" hidden="1"/>
    <cellStyle name="Followed Hyperlink" xfId="5529" builtinId="9" hidden="1"/>
    <cellStyle name="Followed Hyperlink" xfId="731" builtinId="9" hidden="1"/>
    <cellStyle name="Followed Hyperlink" xfId="7217" builtinId="9" hidden="1"/>
    <cellStyle name="Followed Hyperlink" xfId="6387" builtinId="9" hidden="1"/>
    <cellStyle name="Followed Hyperlink" xfId="6373" builtinId="9" hidden="1"/>
    <cellStyle name="Followed Hyperlink" xfId="5295" builtinId="9" hidden="1"/>
    <cellStyle name="Followed Hyperlink" xfId="745" builtinId="9" hidden="1"/>
    <cellStyle name="Followed Hyperlink" xfId="4369" builtinId="9" hidden="1"/>
    <cellStyle name="Followed Hyperlink" xfId="7993" builtinId="9" hidden="1"/>
    <cellStyle name="Followed Hyperlink" xfId="1275" builtinId="9" hidden="1"/>
    <cellStyle name="Followed Hyperlink" xfId="7857" builtinId="9" hidden="1"/>
    <cellStyle name="Followed Hyperlink" xfId="605" builtinId="9" hidden="1"/>
    <cellStyle name="Followed Hyperlink" xfId="5975" builtinId="9" hidden="1"/>
    <cellStyle name="Followed Hyperlink" xfId="2615" builtinId="9" hidden="1"/>
    <cellStyle name="Followed Hyperlink" xfId="3161" builtinId="9" hidden="1"/>
    <cellStyle name="Followed Hyperlink" xfId="332" builtinId="9" hidden="1"/>
    <cellStyle name="Followed Hyperlink" xfId="3957" builtinId="9" hidden="1"/>
    <cellStyle name="Followed Hyperlink" xfId="7581" builtinId="9" hidden="1"/>
    <cellStyle name="Followed Hyperlink" xfId="5179" builtinId="9" hidden="1"/>
    <cellStyle name="Followed Hyperlink" xfId="1555" builtinId="9" hidden="1"/>
    <cellStyle name="Followed Hyperlink" xfId="1939" builtinId="9" hidden="1"/>
    <cellStyle name="Followed Hyperlink" xfId="5729" builtinId="9" hidden="1"/>
    <cellStyle name="Followed Hyperlink" xfId="7197" builtinId="9" hidden="1"/>
    <cellStyle name="Followed Hyperlink" xfId="3573" builtinId="9" hidden="1"/>
    <cellStyle name="Followed Hyperlink" xfId="8" builtinId="9" hidden="1"/>
    <cellStyle name="Followed Hyperlink" xfId="3545" builtinId="9" hidden="1"/>
    <cellStyle name="Followed Hyperlink" xfId="7169" builtinId="9" hidden="1"/>
    <cellStyle name="Followed Hyperlink" xfId="1885" builtinId="9" hidden="1"/>
    <cellStyle name="Followed Hyperlink" xfId="1967" builtinId="9" hidden="1"/>
    <cellStyle name="Followed Hyperlink" xfId="1527" builtinId="9" hidden="1"/>
    <cellStyle name="Followed Hyperlink" xfId="5151" builtinId="9" hidden="1"/>
    <cellStyle name="Followed Hyperlink" xfId="5261" builtinId="9" hidden="1"/>
    <cellStyle name="Followed Hyperlink" xfId="2931" builtinId="9" hidden="1"/>
    <cellStyle name="Followed Hyperlink" xfId="360" builtinId="9" hidden="1"/>
    <cellStyle name="Followed Hyperlink" xfId="3133" builtinId="9" hidden="1"/>
    <cellStyle name="Followed Hyperlink" xfId="6757" builtinId="9" hidden="1"/>
    <cellStyle name="Followed Hyperlink" xfId="6003" builtinId="9" hidden="1"/>
    <cellStyle name="Followed Hyperlink" xfId="2379" builtinId="9" hidden="1"/>
    <cellStyle name="Followed Hyperlink" xfId="1115" builtinId="9" hidden="1"/>
    <cellStyle name="Followed Hyperlink" xfId="492" builtinId="9" hidden="1"/>
    <cellStyle name="Followed Hyperlink" xfId="8021" builtinId="9" hidden="1"/>
    <cellStyle name="Followed Hyperlink" xfId="4397" builtinId="9" hidden="1"/>
    <cellStyle name="Followed Hyperlink" xfId="773" builtinId="9" hidden="1"/>
    <cellStyle name="Followed Hyperlink" xfId="6279" builtinId="9" hidden="1"/>
    <cellStyle name="Followed Hyperlink" xfId="6345" builtinId="9" hidden="1"/>
    <cellStyle name="Followed Hyperlink" xfId="6415" builtinId="9" hidden="1"/>
    <cellStyle name="Followed Hyperlink" xfId="2791" builtinId="9" hidden="1"/>
    <cellStyle name="Followed Hyperlink" xfId="7233" builtinId="9" hidden="1"/>
    <cellStyle name="Followed Hyperlink" xfId="3087" builtinId="9" hidden="1"/>
    <cellStyle name="Followed Hyperlink" xfId="7951" builtinId="9" hidden="1"/>
    <cellStyle name="Followed Hyperlink" xfId="4809" builtinId="9" hidden="1"/>
    <cellStyle name="Followed Hyperlink" xfId="1185" builtinId="9" hidden="1"/>
    <cellStyle name="Followed Hyperlink" xfId="5143" builtinId="9" hidden="1"/>
    <cellStyle name="Followed Hyperlink" xfId="6597" builtinId="9" hidden="1"/>
    <cellStyle name="Followed Hyperlink" xfId="847" builtinId="9" hidden="1"/>
    <cellStyle name="Followed Hyperlink" xfId="3203" builtinId="9" hidden="1"/>
    <cellStyle name="Followed Hyperlink" xfId="7161" builtinId="9" hidden="1"/>
    <cellStyle name="Followed Hyperlink" xfId="3915" builtinId="9" hidden="1"/>
    <cellStyle name="Followed Hyperlink" xfId="7539" builtinId="9" hidden="1"/>
    <cellStyle name="Followed Hyperlink" xfId="5221" builtinId="9" hidden="1"/>
    <cellStyle name="Followed Hyperlink" xfId="1597" builtinId="9" hidden="1"/>
    <cellStyle name="Followed Hyperlink" xfId="1897" builtinId="9" hidden="1"/>
    <cellStyle name="Followed Hyperlink" xfId="5521" builtinId="9" hidden="1"/>
    <cellStyle name="Followed Hyperlink" xfId="7239" builtinId="9" hidden="1"/>
    <cellStyle name="Followed Hyperlink" xfId="6019" builtinId="9" hidden="1"/>
    <cellStyle name="Followed Hyperlink" xfId="230" builtinId="9" hidden="1"/>
    <cellStyle name="Followed Hyperlink" xfId="3503" builtinId="9" hidden="1"/>
    <cellStyle name="Followed Hyperlink" xfId="7127" builtinId="9" hidden="1"/>
    <cellStyle name="Followed Hyperlink" xfId="5633" builtinId="9" hidden="1"/>
    <cellStyle name="Followed Hyperlink" xfId="2009" builtinId="9" hidden="1"/>
    <cellStyle name="Followed Hyperlink" xfId="1485" builtinId="9" hidden="1"/>
    <cellStyle name="Followed Hyperlink" xfId="1077" builtinId="9" hidden="1"/>
    <cellStyle name="Followed Hyperlink" xfId="7651" builtinId="9" hidden="1"/>
    <cellStyle name="Followed Hyperlink" xfId="4027" builtinId="9" hidden="1"/>
    <cellStyle name="Followed Hyperlink" xfId="402" builtinId="9" hidden="1"/>
    <cellStyle name="Followed Hyperlink" xfId="3091" builtinId="9" hidden="1"/>
    <cellStyle name="Followed Hyperlink" xfId="1143" builtinId="9" hidden="1"/>
    <cellStyle name="Followed Hyperlink" xfId="7735" builtinId="9" hidden="1"/>
    <cellStyle name="Followed Hyperlink" xfId="2421" builtinId="9" hidden="1"/>
    <cellStyle name="Followed Hyperlink" xfId="6989" builtinId="9" hidden="1"/>
    <cellStyle name="Followed Hyperlink" xfId="4697" builtinId="9" hidden="1"/>
    <cellStyle name="Followed Hyperlink" xfId="8063" builtinId="9" hidden="1"/>
    <cellStyle name="Followed Hyperlink" xfId="4911" builtinId="9" hidden="1"/>
    <cellStyle name="Followed Hyperlink" xfId="799" builtinId="9" hidden="1"/>
    <cellStyle name="Followed Hyperlink" xfId="1907" builtinId="9" hidden="1"/>
    <cellStyle name="Followed Hyperlink" xfId="6303" builtinId="9" hidden="1"/>
    <cellStyle name="Followed Hyperlink" xfId="6457" builtinId="9" hidden="1"/>
    <cellStyle name="Followed Hyperlink" xfId="5857" builtinId="9" hidden="1"/>
    <cellStyle name="Followed Hyperlink" xfId="661" builtinId="9" hidden="1"/>
    <cellStyle name="Followed Hyperlink" xfId="4285" builtinId="9" hidden="1"/>
    <cellStyle name="Followed Hyperlink" xfId="7909" builtinId="9" hidden="1"/>
    <cellStyle name="Followed Hyperlink" xfId="2457" builtinId="9" hidden="1"/>
    <cellStyle name="Followed Hyperlink" xfId="3559" builtinId="9" hidden="1"/>
    <cellStyle name="Followed Hyperlink" xfId="4725" builtinId="9" hidden="1"/>
    <cellStyle name="Followed Hyperlink" xfId="5891" builtinId="9" hidden="1"/>
    <cellStyle name="Followed Hyperlink" xfId="1073" builtinId="9" hidden="1"/>
    <cellStyle name="Followed Hyperlink" xfId="2967" builtinId="9" hidden="1"/>
    <cellStyle name="Followed Hyperlink" xfId="4465" builtinId="9" hidden="1"/>
    <cellStyle name="Followed Hyperlink" xfId="6277" builtinId="9" hidden="1"/>
    <cellStyle name="Followed Hyperlink" xfId="7497" builtinId="9" hidden="1"/>
    <cellStyle name="Followed Hyperlink" xfId="5263" builtinId="9" hidden="1"/>
    <cellStyle name="Followed Hyperlink" xfId="1639" builtinId="9" hidden="1"/>
    <cellStyle name="Followed Hyperlink" xfId="5439" builtinId="9" hidden="1"/>
    <cellStyle name="Followed Hyperlink" xfId="6101" builtinId="9" hidden="1"/>
    <cellStyle name="Followed Hyperlink" xfId="7281" builtinId="9" hidden="1"/>
    <cellStyle name="Followed Hyperlink" xfId="3657" builtinId="9" hidden="1"/>
    <cellStyle name="Followed Hyperlink" xfId="50" builtinId="9" hidden="1"/>
    <cellStyle name="Followed Hyperlink" xfId="3461" builtinId="9" hidden="1"/>
    <cellStyle name="Followed Hyperlink" xfId="6955" builtinId="9" hidden="1"/>
    <cellStyle name="Followed Hyperlink" xfId="5675" builtinId="9" hidden="1"/>
    <cellStyle name="Followed Hyperlink" xfId="2051" builtinId="9" hidden="1"/>
    <cellStyle name="Followed Hyperlink" xfId="1443" builtinId="9" hidden="1"/>
    <cellStyle name="Followed Hyperlink" xfId="5067" builtinId="9" hidden="1"/>
    <cellStyle name="Followed Hyperlink" xfId="7693" builtinId="9" hidden="1"/>
    <cellStyle name="Followed Hyperlink" xfId="4069" builtinId="9" hidden="1"/>
    <cellStyle name="Followed Hyperlink" xfId="444" builtinId="9" hidden="1"/>
    <cellStyle name="Followed Hyperlink" xfId="5627" builtinId="9" hidden="1"/>
    <cellStyle name="Followed Hyperlink" xfId="6673" builtinId="9" hidden="1"/>
    <cellStyle name="Followed Hyperlink" xfId="6087" builtinId="9" hidden="1"/>
    <cellStyle name="Followed Hyperlink" xfId="2463" builtinId="9" hidden="1"/>
    <cellStyle name="Followed Hyperlink" xfId="1031" builtinId="9" hidden="1"/>
    <cellStyle name="Followed Hyperlink" xfId="4655" builtinId="9" hidden="1"/>
    <cellStyle name="Followed Hyperlink" xfId="8105" builtinId="9" hidden="1"/>
    <cellStyle name="Followed Hyperlink" xfId="4481" builtinId="9" hidden="1"/>
    <cellStyle name="Followed Hyperlink" xfId="857" builtinId="9" hidden="1"/>
    <cellStyle name="Followed Hyperlink" xfId="2167" builtinId="9" hidden="1"/>
    <cellStyle name="Followed Hyperlink" xfId="6261" builtinId="9" hidden="1"/>
    <cellStyle name="Followed Hyperlink" xfId="6499" builtinId="9" hidden="1"/>
    <cellStyle name="Followed Hyperlink" xfId="2875" builtinId="9" hidden="1"/>
    <cellStyle name="Followed Hyperlink" xfId="619" builtinId="9" hidden="1"/>
    <cellStyle name="Followed Hyperlink" xfId="4243" builtinId="9" hidden="1"/>
    <cellStyle name="Followed Hyperlink" xfId="2405" builtinId="9" hidden="1"/>
    <cellStyle name="Followed Hyperlink" xfId="6695" builtinId="9" hidden="1"/>
    <cellStyle name="Followed Hyperlink" xfId="1269" builtinId="9" hidden="1"/>
    <cellStyle name="Followed Hyperlink" xfId="2225" builtinId="9" hidden="1"/>
    <cellStyle name="Followed Hyperlink" xfId="5849" builtinId="9" hidden="1"/>
    <cellStyle name="Followed Hyperlink" xfId="6911" builtinId="9" hidden="1"/>
    <cellStyle name="Followed Hyperlink" xfId="3287" builtinId="9" hidden="1"/>
    <cellStyle name="Followed Hyperlink" xfId="607" builtinId="9" hidden="1"/>
    <cellStyle name="Followed Hyperlink" xfId="3831" builtinId="9" hidden="1"/>
    <cellStyle name="Followed Hyperlink" xfId="5177" builtinId="9" hidden="1"/>
    <cellStyle name="Followed Hyperlink" xfId="7587" builtinId="9" hidden="1"/>
    <cellStyle name="Followed Hyperlink" xfId="576" builtinId="9" hidden="1"/>
    <cellStyle name="Followed Hyperlink" xfId="1813" builtinId="9" hidden="1"/>
    <cellStyle name="Followed Hyperlink" xfId="4567" builtinId="9" hidden="1"/>
    <cellStyle name="Followed Hyperlink" xfId="7323" builtinId="9" hidden="1"/>
    <cellStyle name="Followed Hyperlink" xfId="3699" builtinId="9" hidden="1"/>
    <cellStyle name="Followed Hyperlink" xfId="206" builtinId="9" hidden="1"/>
    <cellStyle name="Followed Hyperlink" xfId="4657" builtinId="9" hidden="1"/>
    <cellStyle name="Followed Hyperlink" xfId="7043" builtinId="9" hidden="1"/>
    <cellStyle name="Followed Hyperlink" xfId="5717" builtinId="9" hidden="1"/>
    <cellStyle name="Followed Hyperlink" xfId="2093" builtinId="9" hidden="1"/>
    <cellStyle name="Followed Hyperlink" xfId="1401" builtinId="9" hidden="1"/>
    <cellStyle name="Followed Hyperlink" xfId="5025" builtinId="9" hidden="1"/>
    <cellStyle name="Followed Hyperlink" xfId="5781" builtinId="9" hidden="1"/>
    <cellStyle name="Followed Hyperlink" xfId="4111" builtinId="9" hidden="1"/>
    <cellStyle name="Followed Hyperlink" xfId="486" builtinId="9" hidden="1"/>
    <cellStyle name="Followed Hyperlink" xfId="3771" builtinId="9" hidden="1"/>
    <cellStyle name="Followed Hyperlink" xfId="6631" builtinId="9" hidden="1"/>
    <cellStyle name="Followed Hyperlink" xfId="6129" builtinId="9" hidden="1"/>
    <cellStyle name="Followed Hyperlink" xfId="2505" builtinId="9" hidden="1"/>
    <cellStyle name="Followed Hyperlink" xfId="3841" builtinId="9" hidden="1"/>
    <cellStyle name="Followed Hyperlink" xfId="4613" builtinId="9" hidden="1"/>
    <cellStyle name="Followed Hyperlink" xfId="8152" builtinId="9" hidden="1"/>
    <cellStyle name="Followed Hyperlink" xfId="4523" builtinId="9" hidden="1"/>
    <cellStyle name="Followed Hyperlink" xfId="899" builtinId="9" hidden="1"/>
    <cellStyle name="Followed Hyperlink" xfId="3065" builtinId="9" hidden="1"/>
    <cellStyle name="Followed Hyperlink" xfId="1353" builtinId="9" hidden="1"/>
    <cellStyle name="Followed Hyperlink" xfId="6541" builtinId="9" hidden="1"/>
    <cellStyle name="Followed Hyperlink" xfId="2917" builtinId="9" hidden="1"/>
    <cellStyle name="Followed Hyperlink" xfId="707" builtinId="9" hidden="1"/>
    <cellStyle name="Followed Hyperlink" xfId="4201" builtinId="9" hidden="1"/>
    <cellStyle name="Followed Hyperlink" xfId="7825" builtinId="9" hidden="1"/>
    <cellStyle name="Followed Hyperlink" xfId="4935" builtinId="9" hidden="1"/>
    <cellStyle name="Followed Hyperlink" xfId="4353" builtinId="9" hidden="1"/>
    <cellStyle name="Followed Hyperlink" xfId="2183" builtinId="9" hidden="1"/>
    <cellStyle name="Followed Hyperlink" xfId="5807" builtinId="9" hidden="1"/>
    <cellStyle name="Followed Hyperlink" xfId="4253" builtinId="9" hidden="1"/>
    <cellStyle name="Followed Hyperlink" xfId="3329" builtinId="9" hidden="1"/>
    <cellStyle name="Followed Hyperlink" xfId="1619" builtinId="9" hidden="1"/>
    <cellStyle name="Followed Hyperlink" xfId="7995" builtinId="9" hidden="1"/>
    <cellStyle name="Followed Hyperlink" xfId="6315" builtinId="9" hidden="1"/>
    <cellStyle name="Followed Hyperlink" xfId="5347" builtinId="9" hidden="1"/>
    <cellStyle name="Followed Hyperlink" xfId="3381" builtinId="9" hidden="1"/>
    <cellStyle name="Followed Hyperlink" xfId="1771" builtinId="9" hidden="1"/>
    <cellStyle name="Followed Hyperlink" xfId="3583" builtinId="9" hidden="1"/>
    <cellStyle name="Followed Hyperlink" xfId="7365" builtinId="9" hidden="1"/>
    <cellStyle name="Followed Hyperlink" xfId="3741" builtinId="9" hidden="1"/>
    <cellStyle name="Followed Hyperlink" xfId="116" builtinId="9" hidden="1"/>
    <cellStyle name="Followed Hyperlink" xfId="3377" builtinId="9" hidden="1"/>
    <cellStyle name="Followed Hyperlink" xfId="7001" builtinId="9" hidden="1"/>
    <cellStyle name="Followed Hyperlink" xfId="5759" builtinId="9" hidden="1"/>
    <cellStyle name="Followed Hyperlink" xfId="2135" builtinId="9" hidden="1"/>
    <cellStyle name="Followed Hyperlink" xfId="4059" builtinId="9" hidden="1"/>
    <cellStyle name="Followed Hyperlink" xfId="4983" builtinId="9" hidden="1"/>
    <cellStyle name="Followed Hyperlink" xfId="7777" builtinId="9" hidden="1"/>
    <cellStyle name="Followed Hyperlink" xfId="4153" builtinId="9" hidden="1"/>
    <cellStyle name="Followed Hyperlink" xfId="528" builtinId="9" hidden="1"/>
    <cellStyle name="Followed Hyperlink" xfId="2965" builtinId="9" hidden="1"/>
    <cellStyle name="Followed Hyperlink" xfId="6589" builtinId="9" hidden="1"/>
    <cellStyle name="Followed Hyperlink" xfId="6171" builtinId="9" hidden="1"/>
    <cellStyle name="Followed Hyperlink" xfId="2547" builtinId="9" hidden="1"/>
    <cellStyle name="Followed Hyperlink" xfId="947" builtinId="9" hidden="1"/>
    <cellStyle name="Followed Hyperlink" xfId="4571" builtinId="9" hidden="1"/>
    <cellStyle name="Followed Hyperlink" xfId="8194" builtinId="9" hidden="1"/>
    <cellStyle name="Followed Hyperlink" xfId="4565" builtinId="9" hidden="1"/>
    <cellStyle name="Followed Hyperlink" xfId="941" builtinId="9" hidden="1"/>
    <cellStyle name="Followed Hyperlink" xfId="5775" builtinId="9" hidden="1"/>
    <cellStyle name="Followed Hyperlink" xfId="4097" builtinId="9" hidden="1"/>
    <cellStyle name="Followed Hyperlink" xfId="6583" builtinId="9" hidden="1"/>
    <cellStyle name="Followed Hyperlink" xfId="3195" builtinId="9" hidden="1"/>
    <cellStyle name="Followed Hyperlink" xfId="2595" builtinId="9" hidden="1"/>
    <cellStyle name="Followed Hyperlink" xfId="7873" builtinId="9" hidden="1"/>
    <cellStyle name="Followed Hyperlink" xfId="7783" builtinId="9" hidden="1"/>
    <cellStyle name="Followed Hyperlink" xfId="2205" builtinId="9" hidden="1"/>
    <cellStyle name="Followed Hyperlink" xfId="5671" builtinId="9" hidden="1"/>
    <cellStyle name="Followed Hyperlink" xfId="1385" builtinId="9" hidden="1"/>
    <cellStyle name="Followed Hyperlink" xfId="5765" builtinId="9" hidden="1"/>
    <cellStyle name="Followed Hyperlink" xfId="5609" builtinId="9" hidden="1"/>
    <cellStyle name="Followed Hyperlink" xfId="3371" builtinId="9" hidden="1"/>
    <cellStyle name="Followed Hyperlink" xfId="174" builtinId="9" hidden="1"/>
    <cellStyle name="Followed Hyperlink" xfId="3747" builtinId="9" hidden="1"/>
    <cellStyle name="Followed Hyperlink" xfId="7371" builtinId="9" hidden="1"/>
    <cellStyle name="Followed Hyperlink" xfId="5389" builtinId="9" hidden="1"/>
    <cellStyle name="Followed Hyperlink" xfId="1765" builtinId="9" hidden="1"/>
    <cellStyle name="Followed Hyperlink" xfId="7757" builtinId="9" hidden="1"/>
    <cellStyle name="Followed Hyperlink" xfId="1849" builtinId="9" hidden="1"/>
    <cellStyle name="Followed Hyperlink" xfId="7407" builtinId="9" hidden="1"/>
    <cellStyle name="Followed Hyperlink" xfId="3783" builtinId="9" hidden="1"/>
    <cellStyle name="Followed Hyperlink" xfId="1119" builtinId="9" hidden="1"/>
    <cellStyle name="Followed Hyperlink" xfId="3335" builtinId="9" hidden="1"/>
    <cellStyle name="Followed Hyperlink" xfId="6959" builtinId="9" hidden="1"/>
    <cellStyle name="Followed Hyperlink" xfId="5801" builtinId="9" hidden="1"/>
    <cellStyle name="Followed Hyperlink" xfId="2177" builtinId="9" hidden="1"/>
    <cellStyle name="Followed Hyperlink" xfId="1317" builtinId="9" hidden="1"/>
    <cellStyle name="Followed Hyperlink" xfId="5851" builtinId="9" hidden="1"/>
    <cellStyle name="Followed Hyperlink" xfId="7819" builtinId="9" hidden="1"/>
    <cellStyle name="Followed Hyperlink" xfId="4195" builtinId="9" hidden="1"/>
    <cellStyle name="Followed Hyperlink" xfId="570" builtinId="9" hidden="1"/>
    <cellStyle name="Followed Hyperlink" xfId="2923" builtinId="9" hidden="1"/>
    <cellStyle name="Followed Hyperlink" xfId="6547" builtinId="9" hidden="1"/>
    <cellStyle name="Followed Hyperlink" xfId="6213" builtinId="9" hidden="1"/>
    <cellStyle name="Followed Hyperlink" xfId="2841" builtinId="9" hidden="1"/>
    <cellStyle name="Followed Hyperlink" xfId="1339" builtinId="9" hidden="1"/>
    <cellStyle name="Followed Hyperlink" xfId="4529" builtinId="9" hidden="1"/>
    <cellStyle name="Followed Hyperlink" xfId="8158" builtinId="9" hidden="1"/>
    <cellStyle name="Followed Hyperlink" xfId="4607" builtinId="9" hidden="1"/>
    <cellStyle name="Followed Hyperlink" xfId="983" builtinId="9" hidden="1"/>
    <cellStyle name="Followed Hyperlink" xfId="2511" builtinId="9" hidden="1"/>
    <cellStyle name="Followed Hyperlink" xfId="6135" builtinId="9" hidden="1"/>
    <cellStyle name="Followed Hyperlink" xfId="6625" builtinId="9" hidden="1"/>
    <cellStyle name="Followed Hyperlink" xfId="3001" builtinId="9" hidden="1"/>
    <cellStyle name="Followed Hyperlink" xfId="1599" builtinId="9" hidden="1"/>
    <cellStyle name="Followed Hyperlink" xfId="4503" builtinId="9" hidden="1"/>
    <cellStyle name="Followed Hyperlink" xfId="7741" builtinId="9" hidden="1"/>
    <cellStyle name="Followed Hyperlink" xfId="5019" builtinId="9" hidden="1"/>
    <cellStyle name="Followed Hyperlink" xfId="6109" builtinId="9" hidden="1"/>
    <cellStyle name="Followed Hyperlink" xfId="2099" builtinId="9" hidden="1"/>
    <cellStyle name="Followed Hyperlink" xfId="5723" builtinId="9" hidden="1"/>
    <cellStyle name="Followed Hyperlink" xfId="7439" builtinId="9" hidden="1"/>
    <cellStyle name="Followed Hyperlink" xfId="3413" builtinId="9" hidden="1"/>
    <cellStyle name="Followed Hyperlink" xfId="80" builtinId="9" hidden="1"/>
    <cellStyle name="Followed Hyperlink" xfId="7605" builtinId="9" hidden="1"/>
    <cellStyle name="Followed Hyperlink" xfId="7329" builtinId="9" hidden="1"/>
    <cellStyle name="Followed Hyperlink" xfId="5431" builtinId="9" hidden="1"/>
    <cellStyle name="Followed Hyperlink" xfId="1807" builtinId="9" hidden="1"/>
    <cellStyle name="Followed Hyperlink" xfId="1687" builtinId="9" hidden="1"/>
    <cellStyle name="Followed Hyperlink" xfId="4089" builtinId="9" hidden="1"/>
    <cellStyle name="Followed Hyperlink" xfId="7449" builtinId="9" hidden="1"/>
    <cellStyle name="Followed Hyperlink" xfId="3825" builtinId="9" hidden="1"/>
    <cellStyle name="Followed Hyperlink" xfId="200" builtinId="9" hidden="1"/>
    <cellStyle name="Followed Hyperlink" xfId="2489" builtinId="9" hidden="1"/>
    <cellStyle name="Followed Hyperlink" xfId="472" builtinId="9" hidden="1"/>
    <cellStyle name="Followed Hyperlink" xfId="4767" builtinId="9" hidden="1"/>
    <cellStyle name="Followed Hyperlink" xfId="7763" builtinId="9" hidden="1"/>
    <cellStyle name="Followed Hyperlink" xfId="6265" builtinId="9" hidden="1"/>
    <cellStyle name="Followed Hyperlink" xfId="4899" builtinId="9" hidden="1"/>
    <cellStyle name="Followed Hyperlink" xfId="1763" builtinId="9" hidden="1"/>
    <cellStyle name="Followed Hyperlink" xfId="4237" builtinId="9" hidden="1"/>
    <cellStyle name="Followed Hyperlink" xfId="613" builtinId="9" hidden="1"/>
    <cellStyle name="Followed Hyperlink" xfId="2113" builtinId="9" hidden="1"/>
    <cellStyle name="Followed Hyperlink" xfId="6505" builtinId="9" hidden="1"/>
    <cellStyle name="Followed Hyperlink" xfId="6255" builtinId="9" hidden="1"/>
    <cellStyle name="Followed Hyperlink" xfId="2631" builtinId="9" hidden="1"/>
    <cellStyle name="Followed Hyperlink" xfId="1823" builtinId="9" hidden="1"/>
    <cellStyle name="Followed Hyperlink" xfId="4747" builtinId="9" hidden="1"/>
    <cellStyle name="Followed Hyperlink" xfId="8111" builtinId="9" hidden="1"/>
    <cellStyle name="Followed Hyperlink" xfId="4649" builtinId="9" hidden="1"/>
    <cellStyle name="Followed Hyperlink" xfId="1025" builtinId="9" hidden="1"/>
    <cellStyle name="Followed Hyperlink" xfId="2469" builtinId="9" hidden="1"/>
    <cellStyle name="Followed Hyperlink" xfId="8035" builtinId="9" hidden="1"/>
    <cellStyle name="Followed Hyperlink" xfId="6667" builtinId="9" hidden="1"/>
    <cellStyle name="Followed Hyperlink" xfId="3043" builtinId="9" hidden="1"/>
    <cellStyle name="Followed Hyperlink" xfId="450" builtinId="9" hidden="1"/>
    <cellStyle name="Followed Hyperlink" xfId="4075" builtinId="9" hidden="1"/>
    <cellStyle name="Followed Hyperlink" xfId="2637" builtinId="9" hidden="1"/>
    <cellStyle name="Followed Hyperlink" xfId="5061" builtinId="9" hidden="1"/>
    <cellStyle name="Followed Hyperlink" xfId="3325" builtinId="9" hidden="1"/>
    <cellStyle name="Followed Hyperlink" xfId="2057" builtinId="9" hidden="1"/>
    <cellStyle name="Followed Hyperlink" xfId="5681" builtinId="9" hidden="1"/>
    <cellStyle name="Followed Hyperlink" xfId="7079" builtinId="9" hidden="1"/>
    <cellStyle name="Followed Hyperlink" xfId="3391" builtinId="9" hidden="1"/>
    <cellStyle name="Followed Hyperlink" xfId="286" builtinId="9" hidden="1"/>
    <cellStyle name="Followed Hyperlink" xfId="3663" builtinId="9" hidden="1"/>
    <cellStyle name="Followed Hyperlink" xfId="7287" builtinId="9" hidden="1"/>
    <cellStyle name="Followed Hyperlink" xfId="7823" builtinId="9" hidden="1"/>
    <cellStyle name="Followed Hyperlink" xfId="6389" builtinId="9" hidden="1"/>
    <cellStyle name="Followed Hyperlink" xfId="4453" builtinId="9" hidden="1"/>
    <cellStyle name="Followed Hyperlink" xfId="739" builtinId="9" hidden="1"/>
    <cellStyle name="Followed Hyperlink" xfId="7491" builtinId="9" hidden="1"/>
    <cellStyle name="Followed Hyperlink" xfId="7517" builtinId="9" hidden="1"/>
    <cellStyle name="Followed Hyperlink" xfId="242" builtinId="9" hidden="1"/>
    <cellStyle name="Followed Hyperlink" xfId="5721" builtinId="9" hidden="1"/>
    <cellStyle name="Followed Hyperlink" xfId="6875" builtinId="9" hidden="1"/>
    <cellStyle name="Followed Hyperlink" xfId="66" builtinId="9" hidden="1"/>
    <cellStyle name="Followed Hyperlink" xfId="2261" builtinId="9" hidden="1"/>
    <cellStyle name="Followed Hyperlink" xfId="1233" builtinId="9" hidden="1"/>
    <cellStyle name="Followed Hyperlink" xfId="7109" builtinId="9" hidden="1"/>
    <cellStyle name="Followed Hyperlink" xfId="7903" builtinId="9" hidden="1"/>
    <cellStyle name="Followed Hyperlink" xfId="4279" builtinId="9" hidden="1"/>
    <cellStyle name="Followed Hyperlink" xfId="911" builtinId="9" hidden="1"/>
    <cellStyle name="Followed Hyperlink" xfId="2839" builtinId="9" hidden="1"/>
    <cellStyle name="Followed Hyperlink" xfId="2419" builtinId="9" hidden="1"/>
    <cellStyle name="Followed Hyperlink" xfId="6297" builtinId="9" hidden="1"/>
    <cellStyle name="Followed Hyperlink" xfId="2673" builtinId="9" hidden="1"/>
    <cellStyle name="Followed Hyperlink" xfId="821" builtinId="9" hidden="1"/>
    <cellStyle name="Followed Hyperlink" xfId="4445" builtinId="9" hidden="1"/>
    <cellStyle name="Followed Hyperlink" xfId="8069" builtinId="9" hidden="1"/>
    <cellStyle name="Followed Hyperlink" xfId="4691" builtinId="9" hidden="1"/>
    <cellStyle name="Followed Hyperlink" xfId="1067" builtinId="9" hidden="1"/>
    <cellStyle name="Followed Hyperlink" xfId="2427" builtinId="9" hidden="1"/>
    <cellStyle name="Followed Hyperlink" xfId="6051" builtinId="9" hidden="1"/>
    <cellStyle name="Followed Hyperlink" xfId="6709" builtinId="9" hidden="1"/>
    <cellStyle name="Followed Hyperlink" xfId="6361" builtinId="9" hidden="1"/>
    <cellStyle name="Followed Hyperlink" xfId="408" builtinId="9" hidden="1"/>
    <cellStyle name="Followed Hyperlink" xfId="4033" builtinId="9" hidden="1"/>
    <cellStyle name="Followed Hyperlink" xfId="7657" builtinId="9" hidden="1"/>
    <cellStyle name="Followed Hyperlink" xfId="1953" builtinId="9" hidden="1"/>
    <cellStyle name="Followed Hyperlink" xfId="4433" builtinId="9" hidden="1"/>
    <cellStyle name="Followed Hyperlink" xfId="6679" builtinId="9" hidden="1"/>
    <cellStyle name="Followed Hyperlink" xfId="5639" builtinId="9" hidden="1"/>
    <cellStyle name="Followed Hyperlink" xfId="2581" builtinId="9" hidden="1"/>
    <cellStyle name="Followed Hyperlink" xfId="3497" builtinId="9" hidden="1"/>
    <cellStyle name="Followed Hyperlink" xfId="60" builtinId="9" hidden="1"/>
    <cellStyle name="Followed Hyperlink" xfId="3621" builtinId="9" hidden="1"/>
    <cellStyle name="Followed Hyperlink" xfId="7245" builtinId="9" hidden="1"/>
    <cellStyle name="Followed Hyperlink" xfId="4259" builtinId="9" hidden="1"/>
    <cellStyle name="Followed Hyperlink" xfId="316" builtinId="9" hidden="1"/>
    <cellStyle name="Followed Hyperlink" xfId="985" builtinId="9" hidden="1"/>
    <cellStyle name="Followed Hyperlink" xfId="4487" builtinId="9" hidden="1"/>
    <cellStyle name="Followed Hyperlink" xfId="2159" builtinId="9" hidden="1"/>
    <cellStyle name="Followed Hyperlink" xfId="558" builtinId="9" hidden="1"/>
    <cellStyle name="Followed Hyperlink" xfId="3495" builtinId="9" hidden="1"/>
    <cellStyle name="Followed Hyperlink" xfId="4321" builtinId="9" hidden="1"/>
    <cellStyle name="Followed Hyperlink" xfId="140" builtinId="9" hidden="1"/>
    <cellStyle name="Followed Hyperlink" xfId="635" builtinId="9" hidden="1"/>
    <cellStyle name="Followed Hyperlink" xfId="3353" builtinId="9" hidden="1"/>
    <cellStyle name="Followed Hyperlink" xfId="1541" builtinId="9" hidden="1"/>
    <cellStyle name="Followed Hyperlink" xfId="1891" builtinId="9" hidden="1"/>
    <cellStyle name="Followed Hyperlink" xfId="6413" builtinId="9" hidden="1"/>
    <cellStyle name="Followed Hyperlink" xfId="2797" builtinId="9" hidden="1"/>
    <cellStyle name="Followed Hyperlink" xfId="7595" builtinId="9" hidden="1"/>
    <cellStyle name="Followed Hyperlink" xfId="6071" builtinId="9" hidden="1"/>
    <cellStyle name="Followed Hyperlink" xfId="6421" builtinId="9" hidden="1"/>
    <cellStyle name="Followed Hyperlink" xfId="7477" builtinId="9" hidden="1"/>
    <cellStyle name="Followed Hyperlink" xfId="2715" builtinId="9" hidden="1"/>
    <cellStyle name="Followed Hyperlink" xfId="779" builtinId="9" hidden="1"/>
    <cellStyle name="Followed Hyperlink" xfId="4403" builtinId="9" hidden="1"/>
    <cellStyle name="Followed Hyperlink" xfId="8027" builtinId="9" hidden="1"/>
    <cellStyle name="Followed Hyperlink" xfId="4733" builtinId="9" hidden="1"/>
    <cellStyle name="Followed Hyperlink" xfId="2819" builtinId="9" hidden="1"/>
    <cellStyle name="Followed Hyperlink" xfId="5507" builtinId="9" hidden="1"/>
    <cellStyle name="Followed Hyperlink" xfId="6009" builtinId="9" hidden="1"/>
    <cellStyle name="Followed Hyperlink" xfId="6751" builtinId="9" hidden="1"/>
    <cellStyle name="Followed Hyperlink" xfId="3127" builtinId="9" hidden="1"/>
    <cellStyle name="Followed Hyperlink" xfId="815" builtinId="9" hidden="1"/>
    <cellStyle name="Followed Hyperlink" xfId="3991" builtinId="9" hidden="1"/>
    <cellStyle name="Followed Hyperlink" xfId="5437" builtinId="9" hidden="1"/>
    <cellStyle name="Followed Hyperlink" xfId="5145" builtinId="9" hidden="1"/>
    <cellStyle name="Followed Hyperlink" xfId="2679" builtinId="9" hidden="1"/>
    <cellStyle name="Followed Hyperlink" xfId="1973" builtinId="9" hidden="1"/>
    <cellStyle name="Followed Hyperlink" xfId="8085" builtinId="9" hidden="1"/>
    <cellStyle name="Followed Hyperlink" xfId="7163" builtinId="9" hidden="1"/>
    <cellStyle name="Followed Hyperlink" xfId="3539" builtinId="9" hidden="1"/>
    <cellStyle name="Followed Hyperlink" xfId="86" builtinId="9" hidden="1"/>
    <cellStyle name="Followed Hyperlink" xfId="3579" builtinId="9" hidden="1"/>
    <cellStyle name="Followed Hyperlink" xfId="7203" builtinId="9" hidden="1"/>
    <cellStyle name="Followed Hyperlink" xfId="5557" builtinId="9" hidden="1"/>
    <cellStyle name="Followed Hyperlink" xfId="1933" builtinId="9" hidden="1"/>
    <cellStyle name="Followed Hyperlink" xfId="1561" builtinId="9" hidden="1"/>
    <cellStyle name="Followed Hyperlink" xfId="3397" builtinId="9" hidden="1"/>
    <cellStyle name="Followed Hyperlink" xfId="7575" builtinId="9" hidden="1"/>
    <cellStyle name="Followed Hyperlink" xfId="3951" builtinId="9" hidden="1"/>
    <cellStyle name="Followed Hyperlink" xfId="398" builtinId="9" hidden="1"/>
    <cellStyle name="Followed Hyperlink" xfId="3167" builtinId="9" hidden="1"/>
    <cellStyle name="Followed Hyperlink" xfId="6791" builtinId="9" hidden="1"/>
    <cellStyle name="Followed Hyperlink" xfId="5969" builtinId="9" hidden="1"/>
    <cellStyle name="Followed Hyperlink" xfId="2345" builtinId="9" hidden="1"/>
    <cellStyle name="Followed Hyperlink" xfId="1149" builtinId="9" hidden="1"/>
    <cellStyle name="Followed Hyperlink" xfId="4773" builtinId="9" hidden="1"/>
    <cellStyle name="Followed Hyperlink" xfId="7987" builtinId="9" hidden="1"/>
    <cellStyle name="Followed Hyperlink" xfId="4883" builtinId="9" hidden="1"/>
    <cellStyle name="Followed Hyperlink" xfId="6801" builtinId="9" hidden="1"/>
    <cellStyle name="Followed Hyperlink" xfId="7721" builtinId="9" hidden="1"/>
    <cellStyle name="Followed Hyperlink" xfId="2495" builtinId="9" hidden="1"/>
    <cellStyle name="Followed Hyperlink" xfId="6381" builtinId="9" hidden="1"/>
    <cellStyle name="Followed Hyperlink" xfId="534" builtinId="9" hidden="1"/>
    <cellStyle name="Followed Hyperlink" xfId="737" builtinId="9" hidden="1"/>
    <cellStyle name="Followed Hyperlink" xfId="4361" builtinId="9" hidden="1"/>
    <cellStyle name="Followed Hyperlink" xfId="7985" builtinId="9" hidden="1"/>
    <cellStyle name="Followed Hyperlink" xfId="4373" builtinId="9" hidden="1"/>
    <cellStyle name="Followed Hyperlink" xfId="2559" builtinId="9" hidden="1"/>
    <cellStyle name="Followed Hyperlink" xfId="2343" builtinId="9" hidden="1"/>
    <cellStyle name="Followed Hyperlink" xfId="5967" builtinId="9" hidden="1"/>
    <cellStyle name="Followed Hyperlink" xfId="6793" builtinId="9" hidden="1"/>
    <cellStyle name="Followed Hyperlink" xfId="3169" builtinId="9" hidden="1"/>
    <cellStyle name="Followed Hyperlink" xfId="4615" builtinId="9" hidden="1"/>
    <cellStyle name="Followed Hyperlink" xfId="3949" builtinId="9" hidden="1"/>
    <cellStyle name="Followed Hyperlink" xfId="7037" builtinId="9" hidden="1"/>
    <cellStyle name="Followed Hyperlink" xfId="564" builtinId="9" hidden="1"/>
    <cellStyle name="Followed Hyperlink" xfId="6581" builtinId="9" hidden="1"/>
    <cellStyle name="Followed Hyperlink" xfId="1931" builtinId="9" hidden="1"/>
    <cellStyle name="Followed Hyperlink" xfId="5555" builtinId="9" hidden="1"/>
    <cellStyle name="Followed Hyperlink" xfId="7205" builtinId="9" hidden="1"/>
    <cellStyle name="Followed Hyperlink" xfId="4525" builtinId="9" hidden="1"/>
    <cellStyle name="Followed Hyperlink" xfId="24" builtinId="9" hidden="1"/>
    <cellStyle name="Followed Hyperlink" xfId="3537" builtinId="9" hidden="1"/>
    <cellStyle name="Followed Hyperlink" xfId="647" builtinId="9" hidden="1"/>
    <cellStyle name="Followed Hyperlink" xfId="5599" builtinId="9" hidden="1"/>
    <cellStyle name="Followed Hyperlink" xfId="1975" builtinId="9" hidden="1"/>
    <cellStyle name="Followed Hyperlink" xfId="1519" builtinId="9" hidden="1"/>
    <cellStyle name="Followed Hyperlink" xfId="2591" builtinId="9" hidden="1"/>
    <cellStyle name="Followed Hyperlink" xfId="7617" builtinId="9" hidden="1"/>
    <cellStyle name="Followed Hyperlink" xfId="6189" builtinId="9" hidden="1"/>
    <cellStyle name="Followed Hyperlink" xfId="1235" builtinId="9" hidden="1"/>
    <cellStyle name="Followed Hyperlink" xfId="7665" builtinId="9" hidden="1"/>
    <cellStyle name="Followed Hyperlink" xfId="6749" builtinId="9" hidden="1"/>
    <cellStyle name="Followed Hyperlink" xfId="6011" builtinId="9" hidden="1"/>
    <cellStyle name="Followed Hyperlink" xfId="2387" builtinId="9" hidden="1"/>
    <cellStyle name="Followed Hyperlink" xfId="1107" builtinId="9" hidden="1"/>
    <cellStyle name="Followed Hyperlink" xfId="4731" builtinId="9" hidden="1"/>
    <cellStyle name="Followed Hyperlink" xfId="8029" builtinId="9" hidden="1"/>
    <cellStyle name="Followed Hyperlink" xfId="4405" builtinId="9" hidden="1"/>
    <cellStyle name="Followed Hyperlink" xfId="781" builtinId="9" hidden="1"/>
    <cellStyle name="Followed Hyperlink" xfId="2713" builtinId="9" hidden="1"/>
    <cellStyle name="Followed Hyperlink" xfId="6337" builtinId="9" hidden="1"/>
    <cellStyle name="Followed Hyperlink" xfId="6423" builtinId="9" hidden="1"/>
    <cellStyle name="Followed Hyperlink" xfId="2799" builtinId="9" hidden="1"/>
    <cellStyle name="Followed Hyperlink" xfId="695" builtinId="9" hidden="1"/>
    <cellStyle name="Followed Hyperlink" xfId="4319" builtinId="9" hidden="1"/>
    <cellStyle name="Followed Hyperlink" xfId="7943" builtinId="9" hidden="1"/>
    <cellStyle name="Followed Hyperlink" xfId="4133" builtinId="9" hidden="1"/>
    <cellStyle name="Followed Hyperlink" xfId="1193" builtinId="9" hidden="1"/>
    <cellStyle name="Followed Hyperlink" xfId="2301" builtinId="9" hidden="1"/>
    <cellStyle name="Followed Hyperlink" xfId="5925" builtinId="9" hidden="1"/>
    <cellStyle name="Followed Hyperlink" xfId="6835" builtinId="9" hidden="1"/>
    <cellStyle name="Followed Hyperlink" xfId="5361" builtinId="9" hidden="1"/>
    <cellStyle name="Followed Hyperlink" xfId="282" builtinId="9" hidden="1"/>
    <cellStyle name="Followed Hyperlink" xfId="3907" builtinId="9" hidden="1"/>
    <cellStyle name="Followed Hyperlink" xfId="7531" builtinId="9" hidden="1"/>
    <cellStyle name="Followed Hyperlink" xfId="6113" builtinId="9" hidden="1"/>
    <cellStyle name="Followed Hyperlink" xfId="1605" builtinId="9" hidden="1"/>
    <cellStyle name="Followed Hyperlink" xfId="5545" builtinId="9" hidden="1"/>
    <cellStyle name="Followed Hyperlink" xfId="7751" builtinId="9" hidden="1"/>
    <cellStyle name="Followed Hyperlink" xfId="5483" builtinId="9" hidden="1"/>
    <cellStyle name="Followed Hyperlink" xfId="3623" builtinId="9" hidden="1"/>
    <cellStyle name="Followed Hyperlink" xfId="2175" builtinId="9" hidden="1"/>
    <cellStyle name="Followed Hyperlink" xfId="4811" builtinId="9" hidden="1"/>
    <cellStyle name="Followed Hyperlink" xfId="3251" builtinId="9" hidden="1"/>
    <cellStyle name="Followed Hyperlink" xfId="7521" builtinId="9" hidden="1"/>
    <cellStyle name="Followed Hyperlink" xfId="2017" builtinId="9" hidden="1"/>
    <cellStyle name="Followed Hyperlink" xfId="1477" builtinId="9" hidden="1"/>
    <cellStyle name="Followed Hyperlink" xfId="6175" builtinId="9" hidden="1"/>
    <cellStyle name="Followed Hyperlink" xfId="7659" builtinId="9" hidden="1"/>
    <cellStyle name="Followed Hyperlink" xfId="4035" builtinId="9" hidden="1"/>
    <cellStyle name="Followed Hyperlink" xfId="410" builtinId="9" hidden="1"/>
    <cellStyle name="Followed Hyperlink" xfId="3083" builtinId="9" hidden="1"/>
    <cellStyle name="Followed Hyperlink" xfId="6707" builtinId="9" hidden="1"/>
    <cellStyle name="Followed Hyperlink" xfId="6053" builtinId="9" hidden="1"/>
    <cellStyle name="Followed Hyperlink" xfId="2429" builtinId="9" hidden="1"/>
    <cellStyle name="Followed Hyperlink" xfId="1065" builtinId="9" hidden="1"/>
    <cellStyle name="Followed Hyperlink" xfId="4689" builtinId="9" hidden="1"/>
    <cellStyle name="Followed Hyperlink" xfId="8071" builtinId="9" hidden="1"/>
    <cellStyle name="Followed Hyperlink" xfId="3855" builtinId="9" hidden="1"/>
    <cellStyle name="Followed Hyperlink" xfId="2921" builtinId="9" hidden="1"/>
    <cellStyle name="Followed Hyperlink" xfId="2671" builtinId="9" hidden="1"/>
    <cellStyle name="Followed Hyperlink" xfId="6295" builtinId="9" hidden="1"/>
    <cellStyle name="Followed Hyperlink" xfId="32" builtinId="9" hidden="1"/>
    <cellStyle name="Followed Hyperlink" xfId="5243" builtinId="9" hidden="1"/>
    <cellStyle name="Followed Hyperlink" xfId="653" builtinId="9" hidden="1"/>
    <cellStyle name="Followed Hyperlink" xfId="4277" builtinId="9" hidden="1"/>
    <cellStyle name="Followed Hyperlink" xfId="7901" builtinId="9" hidden="1"/>
    <cellStyle name="Followed Hyperlink" xfId="4859" builtinId="9" hidden="1"/>
    <cellStyle name="Followed Hyperlink" xfId="6569" builtinId="9" hidden="1"/>
    <cellStyle name="Followed Hyperlink" xfId="2259" builtinId="9" hidden="1"/>
    <cellStyle name="Followed Hyperlink" xfId="5883" builtinId="9" hidden="1"/>
    <cellStyle name="Followed Hyperlink" xfId="6877" builtinId="9" hidden="1"/>
    <cellStyle name="Followed Hyperlink" xfId="5923" builtinId="9" hidden="1"/>
    <cellStyle name="Followed Hyperlink" xfId="240" builtinId="9" hidden="1"/>
    <cellStyle name="Followed Hyperlink" xfId="3865" builtinId="9" hidden="1"/>
    <cellStyle name="Followed Hyperlink" xfId="829" builtinId="9" hidden="1"/>
    <cellStyle name="Followed Hyperlink" xfId="5271" builtinId="9" hidden="1"/>
    <cellStyle name="Followed Hyperlink" xfId="2385" builtinId="9" hidden="1"/>
    <cellStyle name="Followed Hyperlink" xfId="1847" builtinId="9" hidden="1"/>
    <cellStyle name="Followed Hyperlink" xfId="5471" builtinId="9" hidden="1"/>
    <cellStyle name="Followed Hyperlink" xfId="7289" builtinId="9" hidden="1"/>
    <cellStyle name="Followed Hyperlink" xfId="3665" builtinId="9" hidden="1"/>
    <cellStyle name="Followed Hyperlink" xfId="46" builtinId="9" hidden="1"/>
    <cellStyle name="Followed Hyperlink" xfId="3453" builtinId="9" hidden="1"/>
    <cellStyle name="Followed Hyperlink" xfId="7077" builtinId="9" hidden="1"/>
    <cellStyle name="Followed Hyperlink" xfId="7957" builtinId="9" hidden="1"/>
    <cellStyle name="Followed Hyperlink" xfId="2059" builtinId="9" hidden="1"/>
    <cellStyle name="Followed Hyperlink" xfId="1435" builtinId="9" hidden="1"/>
    <cellStyle name="Followed Hyperlink" xfId="5059" builtinId="9" hidden="1"/>
    <cellStyle name="Followed Hyperlink" xfId="7701" builtinId="9" hidden="1"/>
    <cellStyle name="Followed Hyperlink" xfId="4077" builtinId="9" hidden="1"/>
    <cellStyle name="Followed Hyperlink" xfId="452" builtinId="9" hidden="1"/>
    <cellStyle name="Followed Hyperlink" xfId="3041" builtinId="9" hidden="1"/>
    <cellStyle name="Followed Hyperlink" xfId="6665" builtinId="9" hidden="1"/>
    <cellStyle name="Followed Hyperlink" xfId="6095" builtinId="9" hidden="1"/>
    <cellStyle name="Followed Hyperlink" xfId="6307" builtinId="9" hidden="1"/>
    <cellStyle name="Followed Hyperlink" xfId="2623" builtinId="9" hidden="1"/>
    <cellStyle name="Followed Hyperlink" xfId="4647" builtinId="9" hidden="1"/>
    <cellStyle name="Followed Hyperlink" xfId="8113" builtinId="9" hidden="1"/>
    <cellStyle name="Followed Hyperlink" xfId="7861" builtinId="9" hidden="1"/>
    <cellStyle name="Followed Hyperlink" xfId="865" builtinId="9" hidden="1"/>
    <cellStyle name="Followed Hyperlink" xfId="2629" builtinId="9" hidden="1"/>
    <cellStyle name="Followed Hyperlink" xfId="6253" builtinId="9" hidden="1"/>
    <cellStyle name="Followed Hyperlink" xfId="6507" builtinId="9" hidden="1"/>
    <cellStyle name="Followed Hyperlink" xfId="4389" builtinId="9" hidden="1"/>
    <cellStyle name="Followed Hyperlink" xfId="611" builtinId="9" hidden="1"/>
    <cellStyle name="Followed Hyperlink" xfId="6251" builtinId="9" hidden="1"/>
    <cellStyle name="Followed Hyperlink" xfId="7859" builtinId="9" hidden="1"/>
    <cellStyle name="Followed Hyperlink" xfId="2355" builtinId="9" hidden="1"/>
    <cellStyle name="Followed Hyperlink" xfId="3641" builtinId="9" hidden="1"/>
    <cellStyle name="Followed Hyperlink" xfId="7455" builtinId="9" hidden="1"/>
    <cellStyle name="Followed Hyperlink" xfId="5841" builtinId="9" hidden="1"/>
    <cellStyle name="Followed Hyperlink" xfId="2503" builtinId="9" hidden="1"/>
    <cellStyle name="Followed Hyperlink" xfId="3295" builtinId="9" hidden="1"/>
    <cellStyle name="Followed Hyperlink" xfId="470" builtinId="9" hidden="1"/>
    <cellStyle name="Followed Hyperlink" xfId="3823" builtinId="9" hidden="1"/>
    <cellStyle name="Followed Hyperlink" xfId="7447" builtinId="9" hidden="1"/>
    <cellStyle name="Followed Hyperlink" xfId="5313" builtinId="9" hidden="1"/>
    <cellStyle name="Followed Hyperlink" xfId="1689" builtinId="9" hidden="1"/>
    <cellStyle name="Followed Hyperlink" xfId="1805" builtinId="9" hidden="1"/>
    <cellStyle name="Followed Hyperlink" xfId="1949" builtinId="9" hidden="1"/>
    <cellStyle name="Followed Hyperlink" xfId="7331" builtinId="9" hidden="1"/>
    <cellStyle name="Followed Hyperlink" xfId="3707" builtinId="9" hidden="1"/>
    <cellStyle name="Followed Hyperlink" xfId="3245" builtinId="9" hidden="1"/>
    <cellStyle name="Followed Hyperlink" xfId="3411" builtinId="9" hidden="1"/>
    <cellStyle name="Followed Hyperlink" xfId="7035" builtinId="9" hidden="1"/>
    <cellStyle name="Followed Hyperlink" xfId="94" builtinId="9" hidden="1"/>
    <cellStyle name="Followed Hyperlink" xfId="5511" builtinId="9" hidden="1"/>
    <cellStyle name="Followed Hyperlink" xfId="1393" builtinId="9" hidden="1"/>
    <cellStyle name="Followed Hyperlink" xfId="5017" builtinId="9" hidden="1"/>
    <cellStyle name="Followed Hyperlink" xfId="6335" builtinId="9" hidden="1"/>
    <cellStyle name="Followed Hyperlink" xfId="4909" builtinId="9" hidden="1"/>
    <cellStyle name="Followed Hyperlink" xfId="1023" builtinId="9" hidden="1"/>
    <cellStyle name="Followed Hyperlink" xfId="2999" builtinId="9" hidden="1"/>
    <cellStyle name="Followed Hyperlink" xfId="6623" builtinId="9" hidden="1"/>
    <cellStyle name="Followed Hyperlink" xfId="6953" builtinId="9" hidden="1"/>
    <cellStyle name="Followed Hyperlink" xfId="2309" builtinId="9" hidden="1"/>
    <cellStyle name="Followed Hyperlink" xfId="5307" builtinId="9" hidden="1"/>
    <cellStyle name="Followed Hyperlink" xfId="1329" builtinId="9" hidden="1"/>
    <cellStyle name="Followed Hyperlink" xfId="4891" builtinId="9" hidden="1"/>
    <cellStyle name="Followed Hyperlink" xfId="4531" builtinId="9" hidden="1"/>
    <cellStyle name="Followed Hyperlink" xfId="907" builtinId="9" hidden="1"/>
    <cellStyle name="Followed Hyperlink" xfId="2587" builtinId="9" hidden="1"/>
    <cellStyle name="Followed Hyperlink" xfId="6211" builtinId="9" hidden="1"/>
    <cellStyle name="Followed Hyperlink" xfId="6549" builtinId="9" hidden="1"/>
    <cellStyle name="Followed Hyperlink" xfId="6045" builtinId="9" hidden="1"/>
    <cellStyle name="Followed Hyperlink" xfId="6599" builtinId="9" hidden="1"/>
    <cellStyle name="Followed Hyperlink" xfId="4193" builtinId="9" hidden="1"/>
    <cellStyle name="Followed Hyperlink" xfId="7817" builtinId="9" hidden="1"/>
    <cellStyle name="Followed Hyperlink" xfId="4943" builtinId="9" hidden="1"/>
    <cellStyle name="Followed Hyperlink" xfId="1319" builtinId="9" hidden="1"/>
    <cellStyle name="Followed Hyperlink" xfId="4287" builtinId="9" hidden="1"/>
    <cellStyle name="Followed Hyperlink" xfId="5799" builtinId="9" hidden="1"/>
    <cellStyle name="Followed Hyperlink" xfId="6961" builtinId="9" hidden="1"/>
    <cellStyle name="Followed Hyperlink" xfId="6865" builtinId="9" hidden="1"/>
    <cellStyle name="Followed Hyperlink" xfId="3317" builtinId="9" hidden="1"/>
    <cellStyle name="Followed Hyperlink" xfId="3781" builtinId="9" hidden="1"/>
    <cellStyle name="Followed Hyperlink" xfId="7405" builtinId="9" hidden="1"/>
    <cellStyle name="Followed Hyperlink" xfId="1495" builtinId="9" hidden="1"/>
    <cellStyle name="Followed Hyperlink" xfId="7363" builtinId="9" hidden="1"/>
    <cellStyle name="Followed Hyperlink" xfId="6805" builtinId="9" hidden="1"/>
    <cellStyle name="Followed Hyperlink" xfId="2519" builtinId="9" hidden="1"/>
    <cellStyle name="Followed Hyperlink" xfId="2707" builtinId="9" hidden="1"/>
    <cellStyle name="Followed Hyperlink" xfId="3749" builtinId="9" hidden="1"/>
    <cellStyle name="Followed Hyperlink" xfId="124" builtinId="9" hidden="1"/>
    <cellStyle name="Followed Hyperlink" xfId="3369" builtinId="9" hidden="1"/>
    <cellStyle name="Followed Hyperlink" xfId="6993" builtinId="9" hidden="1"/>
    <cellStyle name="Followed Hyperlink" xfId="5767" builtinId="9" hidden="1"/>
    <cellStyle name="Followed Hyperlink" xfId="2143" builtinId="9" hidden="1"/>
    <cellStyle name="Followed Hyperlink" xfId="1351" builtinId="9" hidden="1"/>
    <cellStyle name="Followed Hyperlink" xfId="5211" builtinId="9" hidden="1"/>
    <cellStyle name="Followed Hyperlink" xfId="5725" builtinId="9" hidden="1"/>
    <cellStyle name="Followed Hyperlink" xfId="1105" builtinId="9" hidden="1"/>
    <cellStyle name="Followed Hyperlink" xfId="536" builtinId="9" hidden="1"/>
    <cellStyle name="Followed Hyperlink" xfId="2957" builtinId="9" hidden="1"/>
    <cellStyle name="Followed Hyperlink" xfId="574" builtinId="9" hidden="1"/>
    <cellStyle name="Followed Hyperlink" xfId="6179" builtinId="9" hidden="1"/>
    <cellStyle name="Followed Hyperlink" xfId="2555" builtinId="9" hidden="1"/>
    <cellStyle name="Followed Hyperlink" xfId="939" builtinId="9" hidden="1"/>
    <cellStyle name="Followed Hyperlink" xfId="4563" builtinId="9" hidden="1"/>
    <cellStyle name="Followed Hyperlink" xfId="8192" builtinId="9" hidden="1"/>
    <cellStyle name="Followed Hyperlink" xfId="4573" builtinId="9" hidden="1"/>
    <cellStyle name="Followed Hyperlink" xfId="949" builtinId="9" hidden="1"/>
    <cellStyle name="Followed Hyperlink" xfId="2545" builtinId="9" hidden="1"/>
    <cellStyle name="Followed Hyperlink" xfId="6169" builtinId="9" hidden="1"/>
    <cellStyle name="Followed Hyperlink" xfId="5949" builtinId="9" hidden="1"/>
    <cellStyle name="Followed Hyperlink" xfId="4779" builtinId="9" hidden="1"/>
    <cellStyle name="Followed Hyperlink" xfId="3209" builtinId="9" hidden="1"/>
    <cellStyle name="Followed Hyperlink" xfId="825" builtinId="9" hidden="1"/>
    <cellStyle name="Followed Hyperlink" xfId="3801" builtinId="9" hidden="1"/>
    <cellStyle name="Followed Hyperlink" xfId="4985" builtinId="9" hidden="1"/>
    <cellStyle name="Followed Hyperlink" xfId="1361" builtinId="9" hidden="1"/>
    <cellStyle name="Followed Hyperlink" xfId="2133" builtinId="9" hidden="1"/>
    <cellStyle name="Followed Hyperlink" xfId="5757" builtinId="9" hidden="1"/>
    <cellStyle name="Followed Hyperlink" xfId="7003" builtinId="9" hidden="1"/>
    <cellStyle name="Followed Hyperlink" xfId="3379" builtinId="9" hidden="1"/>
    <cellStyle name="Followed Hyperlink" xfId="178" builtinId="9" hidden="1"/>
    <cellStyle name="Followed Hyperlink" xfId="3739" builtinId="9" hidden="1"/>
    <cellStyle name="Followed Hyperlink" xfId="2617" builtinId="9" hidden="1"/>
    <cellStyle name="Followed Hyperlink" xfId="7991" builtinId="9" hidden="1"/>
    <cellStyle name="Followed Hyperlink" xfId="1773" builtinId="9" hidden="1"/>
    <cellStyle name="Followed Hyperlink" xfId="1721" builtinId="9" hidden="1"/>
    <cellStyle name="Followed Hyperlink" xfId="5345" builtinId="9" hidden="1"/>
    <cellStyle name="Followed Hyperlink" xfId="7415" builtinId="9" hidden="1"/>
    <cellStyle name="Followed Hyperlink" xfId="3791" builtinId="9" hidden="1"/>
    <cellStyle name="Followed Hyperlink" xfId="406" builtinId="9" hidden="1"/>
    <cellStyle name="Followed Hyperlink" xfId="3519" builtinId="9" hidden="1"/>
    <cellStyle name="Followed Hyperlink" xfId="6951" builtinId="9" hidden="1"/>
    <cellStyle name="Followed Hyperlink" xfId="3929" builtinId="9" hidden="1"/>
    <cellStyle name="Followed Hyperlink" xfId="2185" builtinId="9" hidden="1"/>
    <cellStyle name="Followed Hyperlink" xfId="1309" builtinId="9" hidden="1"/>
    <cellStyle name="Followed Hyperlink" xfId="4933" builtinId="9" hidden="1"/>
    <cellStyle name="Followed Hyperlink" xfId="5607" builtinId="9" hidden="1"/>
    <cellStyle name="Followed Hyperlink" xfId="350" builtinId="9" hidden="1"/>
    <cellStyle name="Followed Hyperlink" xfId="578" builtinId="9" hidden="1"/>
    <cellStyle name="Followed Hyperlink" xfId="2915" builtinId="9" hidden="1"/>
    <cellStyle name="Followed Hyperlink" xfId="6539" builtinId="9" hidden="1"/>
    <cellStyle name="Followed Hyperlink" xfId="6221" builtinId="9" hidden="1"/>
    <cellStyle name="Followed Hyperlink" xfId="2597" builtinId="9" hidden="1"/>
    <cellStyle name="Followed Hyperlink" xfId="897" builtinId="9" hidden="1"/>
    <cellStyle name="Followed Hyperlink" xfId="4521" builtinId="9" hidden="1"/>
    <cellStyle name="Followed Hyperlink" xfId="8150" builtinId="9" hidden="1"/>
    <cellStyle name="Followed Hyperlink" xfId="3701" builtinId="9" hidden="1"/>
    <cellStyle name="Followed Hyperlink" xfId="2079" builtinId="9" hidden="1"/>
    <cellStyle name="Followed Hyperlink" xfId="3023" builtinId="9" hidden="1"/>
    <cellStyle name="Followed Hyperlink" xfId="6127" builtinId="9" hidden="1"/>
    <cellStyle name="Followed Hyperlink" xfId="6633" builtinId="9" hidden="1"/>
    <cellStyle name="Followed Hyperlink" xfId="3009" builtinId="9" hidden="1"/>
    <cellStyle name="Followed Hyperlink" xfId="484" builtinId="9" hidden="1"/>
    <cellStyle name="Followed Hyperlink" xfId="4109" builtinId="9" hidden="1"/>
    <cellStyle name="Followed Hyperlink" xfId="7733" builtinId="9" hidden="1"/>
    <cellStyle name="Followed Hyperlink" xfId="6177" builtinId="9" hidden="1"/>
    <cellStyle name="Followed Hyperlink" xfId="1403" builtinId="9" hidden="1"/>
    <cellStyle name="Followed Hyperlink" xfId="2091" builtinId="9" hidden="1"/>
    <cellStyle name="Followed Hyperlink" xfId="5715" builtinId="9" hidden="1"/>
    <cellStyle name="Followed Hyperlink" xfId="7045" builtinId="9" hidden="1"/>
    <cellStyle name="Followed Hyperlink" xfId="3421" builtinId="9" hidden="1"/>
    <cellStyle name="Followed Hyperlink" xfId="72" builtinId="9" hidden="1"/>
    <cellStyle name="Followed Hyperlink" xfId="3697" builtinId="9" hidden="1"/>
    <cellStyle name="Followed Hyperlink" xfId="2883" builtinId="9" hidden="1"/>
    <cellStyle name="Followed Hyperlink" xfId="1093" builtinId="9" hidden="1"/>
    <cellStyle name="Followed Hyperlink" xfId="2753" builtinId="9" hidden="1"/>
    <cellStyle name="Followed Hyperlink" xfId="1679" builtinId="9" hidden="1"/>
    <cellStyle name="Followed Hyperlink" xfId="1625" builtinId="9" hidden="1"/>
    <cellStyle name="Followed Hyperlink" xfId="7457" builtinId="9" hidden="1"/>
    <cellStyle name="Followed Hyperlink" xfId="3833" builtinId="9" hidden="1"/>
    <cellStyle name="Followed Hyperlink" xfId="208" builtinId="9" hidden="1"/>
    <cellStyle name="Followed Hyperlink" xfId="6769" builtinId="9" hidden="1"/>
    <cellStyle name="Followed Hyperlink" xfId="6909" builtinId="9" hidden="1"/>
    <cellStyle name="Followed Hyperlink" xfId="6437" builtinId="9" hidden="1"/>
    <cellStyle name="Followed Hyperlink" xfId="2227" builtinId="9" hidden="1"/>
    <cellStyle name="Followed Hyperlink" xfId="1267" builtinId="9" hidden="1"/>
    <cellStyle name="Followed Hyperlink" xfId="693" builtinId="9" hidden="1"/>
    <cellStyle name="Followed Hyperlink" xfId="841" builtinId="9" hidden="1"/>
    <cellStyle name="Followed Hyperlink" xfId="4245" builtinId="9" hidden="1"/>
    <cellStyle name="Followed Hyperlink" xfId="7699" builtinId="9" hidden="1"/>
    <cellStyle name="Followed Hyperlink" xfId="2873" builtinId="9" hidden="1"/>
    <cellStyle name="Followed Hyperlink" xfId="236" builtinId="9" hidden="1"/>
    <cellStyle name="Followed Hyperlink" xfId="6263" builtinId="9" hidden="1"/>
    <cellStyle name="Followed Hyperlink" xfId="2639" builtinId="9" hidden="1"/>
    <cellStyle name="Followed Hyperlink" xfId="6671" builtinId="9" hidden="1"/>
    <cellStyle name="Followed Hyperlink" xfId="4479" builtinId="9" hidden="1"/>
    <cellStyle name="Followed Hyperlink" xfId="2257" builtinId="9" hidden="1"/>
    <cellStyle name="Followed Hyperlink" xfId="1237" builtinId="9" hidden="1"/>
    <cellStyle name="Followed Hyperlink" xfId="723" builtinId="9" hidden="1"/>
    <cellStyle name="Followed Hyperlink" xfId="2461" builtinId="9" hidden="1"/>
    <cellStyle name="Followed Hyperlink" xfId="6085" builtinId="9" hidden="1"/>
    <cellStyle name="Followed Hyperlink" xfId="6675" builtinId="9" hidden="1"/>
    <cellStyle name="Followed Hyperlink" xfId="7443" builtinId="9" hidden="1"/>
    <cellStyle name="Followed Hyperlink" xfId="442" builtinId="9" hidden="1"/>
    <cellStyle name="Followed Hyperlink" xfId="4067" builtinId="9" hidden="1"/>
    <cellStyle name="Followed Hyperlink" xfId="7691" builtinId="9" hidden="1"/>
    <cellStyle name="Followed Hyperlink" xfId="5069" builtinId="9" hidden="1"/>
    <cellStyle name="Followed Hyperlink" xfId="1445" builtinId="9" hidden="1"/>
    <cellStyle name="Followed Hyperlink" xfId="2049" builtinId="9" hidden="1"/>
    <cellStyle name="Followed Hyperlink" xfId="5673" builtinId="9" hidden="1"/>
    <cellStyle name="Followed Hyperlink" xfId="2665" builtinId="9" hidden="1"/>
    <cellStyle name="Followed Hyperlink" xfId="2069" builtinId="9" hidden="1"/>
    <cellStyle name="Followed Hyperlink" xfId="1087" builtinId="9" hidden="1"/>
    <cellStyle name="Followed Hyperlink" xfId="3655" builtinId="9" hidden="1"/>
    <cellStyle name="Followed Hyperlink" xfId="7279" builtinId="9" hidden="1"/>
    <cellStyle name="Followed Hyperlink" xfId="5985" builtinId="9" hidden="1"/>
    <cellStyle name="Followed Hyperlink" xfId="2881" builtinId="9" hidden="1"/>
    <cellStyle name="Followed Hyperlink" xfId="1259" builtinId="9" hidden="1"/>
    <cellStyle name="Followed Hyperlink" xfId="1857" builtinId="9" hidden="1"/>
    <cellStyle name="Followed Hyperlink" xfId="5357" builtinId="9" hidden="1"/>
    <cellStyle name="Followed Hyperlink" xfId="3875" builtinId="9" hidden="1"/>
    <cellStyle name="Followed Hyperlink" xfId="250" builtinId="9" hidden="1"/>
    <cellStyle name="Followed Hyperlink" xfId="3243" builtinId="9" hidden="1"/>
    <cellStyle name="Followed Hyperlink" xfId="6867" builtinId="9" hidden="1"/>
    <cellStyle name="Followed Hyperlink" xfId="5893" builtinId="9" hidden="1"/>
    <cellStyle name="Followed Hyperlink" xfId="2269" builtinId="9" hidden="1"/>
    <cellStyle name="Followed Hyperlink" xfId="1225" builtinId="9" hidden="1"/>
    <cellStyle name="Followed Hyperlink" xfId="6305" builtinId="9" hidden="1"/>
    <cellStyle name="Followed Hyperlink" xfId="7911" builtinId="9" hidden="1"/>
    <cellStyle name="Followed Hyperlink" xfId="5697" builtinId="9" hidden="1"/>
    <cellStyle name="Followed Hyperlink" xfId="663" builtinId="9" hidden="1"/>
    <cellStyle name="Followed Hyperlink" xfId="2831" builtinId="9" hidden="1"/>
    <cellStyle name="Followed Hyperlink" xfId="665" builtinId="9" hidden="1"/>
    <cellStyle name="Followed Hyperlink" xfId="7475" builtinId="9" hidden="1"/>
    <cellStyle name="Followed Hyperlink" xfId="2681" builtinId="9" hidden="1"/>
    <cellStyle name="Followed Hyperlink" xfId="813" builtinId="9" hidden="1"/>
    <cellStyle name="Followed Hyperlink" xfId="4437" builtinId="9" hidden="1"/>
    <cellStyle name="Followed Hyperlink" xfId="8061" builtinId="9" hidden="1"/>
    <cellStyle name="Followed Hyperlink" xfId="4699" builtinId="9" hidden="1"/>
    <cellStyle name="Followed Hyperlink" xfId="1075" builtinId="9" hidden="1"/>
    <cellStyle name="Followed Hyperlink" xfId="6447" builtinId="9" hidden="1"/>
    <cellStyle name="Followed Hyperlink" xfId="6043" builtinId="9" hidden="1"/>
    <cellStyle name="Followed Hyperlink" xfId="6717" builtinId="9" hidden="1"/>
    <cellStyle name="Followed Hyperlink" xfId="2337" builtinId="9" hidden="1"/>
    <cellStyle name="Followed Hyperlink" xfId="400" builtinId="9" hidden="1"/>
    <cellStyle name="Followed Hyperlink" xfId="4025" builtinId="9" hidden="1"/>
    <cellStyle name="Followed Hyperlink" xfId="7649" builtinId="9" hidden="1"/>
    <cellStyle name="Followed Hyperlink" xfId="5111" builtinId="9" hidden="1"/>
    <cellStyle name="Followed Hyperlink" xfId="1487" builtinId="9" hidden="1"/>
    <cellStyle name="Followed Hyperlink" xfId="2007" builtinId="9" hidden="1"/>
    <cellStyle name="Followed Hyperlink" xfId="12" builtinId="9" hidden="1"/>
    <cellStyle name="Followed Hyperlink" xfId="2809" builtinId="9" hidden="1"/>
    <cellStyle name="Followed Hyperlink" xfId="3505" builtinId="9" hidden="1"/>
    <cellStyle name="Followed Hyperlink" xfId="44" builtinId="9" hidden="1"/>
    <cellStyle name="Followed Hyperlink" xfId="3613" builtinId="9" hidden="1"/>
    <cellStyle name="Followed Hyperlink" xfId="7237" builtinId="9" hidden="1"/>
    <cellStyle name="Followed Hyperlink" xfId="5523" builtinId="9" hidden="1"/>
    <cellStyle name="Followed Hyperlink" xfId="1899" builtinId="9" hidden="1"/>
    <cellStyle name="Followed Hyperlink" xfId="1595" builtinId="9" hidden="1"/>
    <cellStyle name="Followed Hyperlink" xfId="5219" builtinId="9" hidden="1"/>
    <cellStyle name="Followed Hyperlink" xfId="266" builtinId="9" hidden="1"/>
    <cellStyle name="Followed Hyperlink" xfId="3917" builtinId="9" hidden="1"/>
    <cellStyle name="Followed Hyperlink" xfId="292" builtinId="9" hidden="1"/>
    <cellStyle name="Followed Hyperlink" xfId="3201" builtinId="9" hidden="1"/>
    <cellStyle name="Followed Hyperlink" xfId="7215" builtinId="9" hidden="1"/>
    <cellStyle name="Followed Hyperlink" xfId="5935" builtinId="9" hidden="1"/>
    <cellStyle name="Followed Hyperlink" xfId="2311" builtinId="9" hidden="1"/>
    <cellStyle name="Followed Hyperlink" xfId="2015" builtinId="9" hidden="1"/>
    <cellStyle name="Followed Hyperlink" xfId="4807" builtinId="9" hidden="1"/>
    <cellStyle name="Followed Hyperlink" xfId="7953" builtinId="9" hidden="1"/>
    <cellStyle name="Followed Hyperlink" xfId="4329" builtinId="9" hidden="1"/>
    <cellStyle name="Followed Hyperlink" xfId="705" builtinId="9" hidden="1"/>
    <cellStyle name="Followed Hyperlink" xfId="2789" builtinId="9" hidden="1"/>
    <cellStyle name="Followed Hyperlink" xfId="875" builtinId="9" hidden="1"/>
    <cellStyle name="Followed Hyperlink" xfId="6347" builtinId="9" hidden="1"/>
    <cellStyle name="Followed Hyperlink" xfId="4053" builtinId="9" hidden="1"/>
    <cellStyle name="Followed Hyperlink" xfId="771" builtinId="9" hidden="1"/>
    <cellStyle name="Followed Hyperlink" xfId="4395" builtinId="9" hidden="1"/>
    <cellStyle name="Followed Hyperlink" xfId="8019" builtinId="9" hidden="1"/>
    <cellStyle name="Followed Hyperlink" xfId="7997" builtinId="9" hidden="1"/>
    <cellStyle name="Followed Hyperlink" xfId="1117" builtinId="9" hidden="1"/>
    <cellStyle name="Followed Hyperlink" xfId="2377" builtinId="9" hidden="1"/>
    <cellStyle name="Followed Hyperlink" xfId="6001" builtinId="9" hidden="1"/>
    <cellStyle name="Followed Hyperlink" xfId="6759" builtinId="9" hidden="1"/>
    <cellStyle name="Followed Hyperlink" xfId="6463" builtinId="9" hidden="1"/>
    <cellStyle name="Followed Hyperlink" xfId="382" builtinId="9" hidden="1"/>
    <cellStyle name="Followed Hyperlink" xfId="3983" builtinId="9" hidden="1"/>
    <cellStyle name="Followed Hyperlink" xfId="5657" builtinId="9" hidden="1"/>
    <cellStyle name="Followed Hyperlink" xfId="5153" builtinId="9" hidden="1"/>
    <cellStyle name="Followed Hyperlink" xfId="1529" builtinId="9" hidden="1"/>
    <cellStyle name="Followed Hyperlink" xfId="1965" builtinId="9" hidden="1"/>
    <cellStyle name="Followed Hyperlink" xfId="5589" builtinId="9" hidden="1"/>
    <cellStyle name="Followed Hyperlink" xfId="1709" builtinId="9" hidden="1"/>
    <cellStyle name="Followed Hyperlink" xfId="3547" builtinId="9" hidden="1"/>
    <cellStyle name="Followed Hyperlink" xfId="78" builtinId="9" hidden="1"/>
    <cellStyle name="Followed Hyperlink" xfId="3571" builtinId="9" hidden="1"/>
    <cellStyle name="Followed Hyperlink" xfId="7195" builtinId="9" hidden="1"/>
    <cellStyle name="Followed Hyperlink" xfId="5565" builtinId="9" hidden="1"/>
    <cellStyle name="Followed Hyperlink" xfId="1941" builtinId="9" hidden="1"/>
    <cellStyle name="Followed Hyperlink" xfId="1553" builtinId="9" hidden="1"/>
    <cellStyle name="Followed Hyperlink" xfId="4105" builtinId="9" hidden="1"/>
    <cellStyle name="Followed Hyperlink" xfId="7583" builtinId="9" hidden="1"/>
    <cellStyle name="Followed Hyperlink" xfId="3959" builtinId="9" hidden="1"/>
    <cellStyle name="Followed Hyperlink" xfId="751" builtinId="9" hidden="1"/>
    <cellStyle name="Followed Hyperlink" xfId="2221" builtinId="9" hidden="1"/>
    <cellStyle name="Followed Hyperlink" xfId="6649" builtinId="9" hidden="1"/>
    <cellStyle name="Followed Hyperlink" xfId="6781" builtinId="9" hidden="1"/>
    <cellStyle name="Followed Hyperlink" xfId="2353" builtinId="9" hidden="1"/>
    <cellStyle name="Followed Hyperlink" xfId="5161" builtinId="9" hidden="1"/>
    <cellStyle name="Followed Hyperlink" xfId="4765" builtinId="9" hidden="1"/>
    <cellStyle name="Followed Hyperlink" xfId="26" builtinId="9" hidden="1"/>
    <cellStyle name="Followed Hyperlink" xfId="4371" builtinId="9" hidden="1"/>
    <cellStyle name="Followed Hyperlink" xfId="747" builtinId="9" hidden="1"/>
    <cellStyle name="Followed Hyperlink" xfId="3511" builtinId="9" hidden="1"/>
    <cellStyle name="Followed Hyperlink" xfId="6371" builtinId="9" hidden="1"/>
    <cellStyle name="Followed Hyperlink" xfId="378" builtinId="9" hidden="1"/>
    <cellStyle name="Followed Hyperlink" xfId="2765" builtinId="9" hidden="1"/>
    <cellStyle name="Followed Hyperlink" xfId="729" builtinId="9" hidden="1"/>
    <cellStyle name="Followed Hyperlink" xfId="3409" builtinId="9" hidden="1"/>
    <cellStyle name="Followed Hyperlink" xfId="7977" builtinId="9" hidden="1"/>
    <cellStyle name="Followed Hyperlink" xfId="4783" builtinId="9" hidden="1"/>
    <cellStyle name="Followed Hyperlink" xfId="1159" builtinId="9" hidden="1"/>
    <cellStyle name="Followed Hyperlink" xfId="5809" builtinId="9" hidden="1"/>
    <cellStyle name="Followed Hyperlink" xfId="3481" builtinId="9" hidden="1"/>
    <cellStyle name="Followed Hyperlink" xfId="7669" builtinId="9" hidden="1"/>
    <cellStyle name="Followed Hyperlink" xfId="7373" builtinId="9" hidden="1"/>
    <cellStyle name="Followed Hyperlink" xfId="1211" builtinId="9" hidden="1"/>
    <cellStyle name="Followed Hyperlink" xfId="3229" builtinId="9" hidden="1"/>
    <cellStyle name="Followed Hyperlink" xfId="7565" builtinId="9" hidden="1"/>
    <cellStyle name="Followed Hyperlink" xfId="5195" builtinId="9" hidden="1"/>
    <cellStyle name="Followed Hyperlink" xfId="1571" builtinId="9" hidden="1"/>
    <cellStyle name="Followed Hyperlink" xfId="4549" builtinId="9" hidden="1"/>
    <cellStyle name="Followed Hyperlink" xfId="5547" builtinId="9" hidden="1"/>
    <cellStyle name="Followed Hyperlink" xfId="7213" builtinId="9" hidden="1"/>
    <cellStyle name="Followed Hyperlink" xfId="7369" builtinId="9" hidden="1"/>
    <cellStyle name="Followed Hyperlink" xfId="20" builtinId="9" hidden="1"/>
    <cellStyle name="Followed Hyperlink" xfId="3529" builtinId="9" hidden="1"/>
    <cellStyle name="Followed Hyperlink" xfId="7153" builtinId="9" hidden="1"/>
    <cellStyle name="Followed Hyperlink" xfId="6365" builtinId="9" hidden="1"/>
    <cellStyle name="Followed Hyperlink" xfId="5559" builtinId="9" hidden="1"/>
    <cellStyle name="Followed Hyperlink" xfId="671" builtinId="9" hidden="1"/>
    <cellStyle name="Followed Hyperlink" xfId="6427" builtinId="9" hidden="1"/>
    <cellStyle name="Followed Hyperlink" xfId="5735" builtinId="9" hidden="1"/>
    <cellStyle name="Followed Hyperlink" xfId="4001" builtinId="9" hidden="1"/>
    <cellStyle name="Followed Hyperlink" xfId="376" builtinId="9" hidden="1"/>
    <cellStyle name="Followed Hyperlink" xfId="3117" builtinId="9" hidden="1"/>
    <cellStyle name="Followed Hyperlink" xfId="6741" builtinId="9" hidden="1"/>
    <cellStyle name="Followed Hyperlink" xfId="5945" builtinId="9" hidden="1"/>
    <cellStyle name="Followed Hyperlink" xfId="2395" builtinId="9" hidden="1"/>
    <cellStyle name="Followed Hyperlink" xfId="1099" builtinId="9" hidden="1"/>
    <cellStyle name="Followed Hyperlink" xfId="6117" builtinId="9" hidden="1"/>
    <cellStyle name="Followed Hyperlink" xfId="8037" builtinId="9" hidden="1"/>
    <cellStyle name="Followed Hyperlink" xfId="126" builtinId="9" hidden="1"/>
    <cellStyle name="Followed Hyperlink" xfId="789" builtinId="9" hidden="1"/>
    <cellStyle name="Followed Hyperlink" xfId="2705" builtinId="9" hidden="1"/>
    <cellStyle name="Followed Hyperlink" xfId="6329" builtinId="9" hidden="1"/>
    <cellStyle name="Followed Hyperlink" xfId="6431" builtinId="9" hidden="1"/>
    <cellStyle name="Followed Hyperlink" xfId="2807" builtinId="9" hidden="1"/>
    <cellStyle name="Followed Hyperlink" xfId="895" builtinId="9" hidden="1"/>
    <cellStyle name="Followed Hyperlink" xfId="4311" builtinId="9" hidden="1"/>
    <cellStyle name="Followed Hyperlink" xfId="7935" builtinId="9" hidden="1"/>
    <cellStyle name="Followed Hyperlink" xfId="4653" builtinId="9" hidden="1"/>
    <cellStyle name="Followed Hyperlink" xfId="1201" builtinId="9" hidden="1"/>
    <cellStyle name="Followed Hyperlink" xfId="6027" builtinId="9" hidden="1"/>
    <cellStyle name="Followed Hyperlink" xfId="4355" builtinId="9" hidden="1"/>
    <cellStyle name="Followed Hyperlink" xfId="326" builtinId="9" hidden="1"/>
    <cellStyle name="Followed Hyperlink" xfId="3219" builtinId="9" hidden="1"/>
    <cellStyle name="Followed Hyperlink" xfId="274" builtinId="9" hidden="1"/>
    <cellStyle name="Followed Hyperlink" xfId="3899" builtinId="9" hidden="1"/>
    <cellStyle name="Followed Hyperlink" xfId="7523" builtinId="9" hidden="1"/>
    <cellStyle name="Followed Hyperlink" xfId="5237" builtinId="9" hidden="1"/>
    <cellStyle name="Followed Hyperlink" xfId="7341" builtinId="9" hidden="1"/>
    <cellStyle name="Followed Hyperlink" xfId="1881" builtinId="9" hidden="1"/>
    <cellStyle name="Followed Hyperlink" xfId="5505" builtinId="9" hidden="1"/>
    <cellStyle name="Followed Hyperlink" xfId="7255" builtinId="9" hidden="1"/>
    <cellStyle name="Followed Hyperlink" xfId="3631" builtinId="9" hidden="1"/>
    <cellStyle name="Followed Hyperlink" xfId="3909" builtinId="9" hidden="1"/>
    <cellStyle name="Followed Hyperlink" xfId="4505" builtinId="9" hidden="1"/>
    <cellStyle name="Followed Hyperlink" xfId="1675" builtinId="9" hidden="1"/>
    <cellStyle name="Followed Hyperlink" xfId="4187" builtinId="9" hidden="1"/>
    <cellStyle name="Followed Hyperlink" xfId="3487" builtinId="9" hidden="1"/>
    <cellStyle name="Followed Hyperlink" xfId="769" builtinId="9" hidden="1"/>
    <cellStyle name="Followed Hyperlink" xfId="7591" builtinId="9" hidden="1"/>
    <cellStyle name="Followed Hyperlink" xfId="7811" builtinId="9" hidden="1"/>
    <cellStyle name="Followed Hyperlink" xfId="4043" builtinId="9" hidden="1"/>
    <cellStyle name="Followed Hyperlink" xfId="418" builtinId="9" hidden="1"/>
    <cellStyle name="Followed Hyperlink" xfId="3075" builtinId="9" hidden="1"/>
    <cellStyle name="Followed Hyperlink" xfId="1875" builtinId="9" hidden="1"/>
    <cellStyle name="Followed Hyperlink" xfId="6061" builtinId="9" hidden="1"/>
    <cellStyle name="Followed Hyperlink" xfId="2437" builtinId="9" hidden="1"/>
    <cellStyle name="Followed Hyperlink" xfId="1057" builtinId="9" hidden="1"/>
    <cellStyle name="Followed Hyperlink" xfId="2731" builtinId="9" hidden="1"/>
    <cellStyle name="Followed Hyperlink" xfId="8079" builtinId="9" hidden="1"/>
    <cellStyle name="Followed Hyperlink" xfId="4455" builtinId="9" hidden="1"/>
    <cellStyle name="Followed Hyperlink" xfId="4671" builtinId="9" hidden="1"/>
    <cellStyle name="Followed Hyperlink" xfId="2663" builtinId="9" hidden="1"/>
    <cellStyle name="Followed Hyperlink" xfId="6287" builtinId="9" hidden="1"/>
    <cellStyle name="Followed Hyperlink" xfId="6473" builtinId="9" hidden="1"/>
    <cellStyle name="Followed Hyperlink" xfId="2849" builtinId="9" hidden="1"/>
    <cellStyle name="Followed Hyperlink" xfId="645" builtinId="9" hidden="1"/>
    <cellStyle name="Followed Hyperlink" xfId="4269" builtinId="9" hidden="1"/>
    <cellStyle name="Followed Hyperlink" xfId="7893" builtinId="9" hidden="1"/>
    <cellStyle name="Followed Hyperlink" xfId="4867" builtinId="9" hidden="1"/>
    <cellStyle name="Followed Hyperlink" xfId="6963" builtinId="9" hidden="1"/>
    <cellStyle name="Followed Hyperlink" xfId="5171" builtinId="9" hidden="1"/>
    <cellStyle name="Followed Hyperlink" xfId="5875" builtinId="9" hidden="1"/>
    <cellStyle name="Followed Hyperlink" xfId="6885" builtinId="9" hidden="1"/>
    <cellStyle name="Followed Hyperlink" xfId="3261" builtinId="9" hidden="1"/>
    <cellStyle name="Followed Hyperlink" xfId="232" builtinId="9" hidden="1"/>
    <cellStyle name="Followed Hyperlink" xfId="3857" builtinId="9" hidden="1"/>
    <cellStyle name="Followed Hyperlink" xfId="7481" builtinId="9" hidden="1"/>
    <cellStyle name="Followed Hyperlink" xfId="5279" builtinId="9" hidden="1"/>
    <cellStyle name="Followed Hyperlink" xfId="1655" builtinId="9" hidden="1"/>
    <cellStyle name="Followed Hyperlink" xfId="1839" builtinId="9" hidden="1"/>
    <cellStyle name="Followed Hyperlink" xfId="5463" builtinId="9" hidden="1"/>
    <cellStyle name="Followed Hyperlink" xfId="7297" builtinId="9" hidden="1"/>
    <cellStyle name="Followed Hyperlink" xfId="3673" builtinId="9" hidden="1"/>
    <cellStyle name="Followed Hyperlink" xfId="40" builtinId="9" hidden="1"/>
    <cellStyle name="Followed Hyperlink" xfId="7085" builtinId="9" hidden="1"/>
    <cellStyle name="Followed Hyperlink" xfId="1645" builtinId="9" hidden="1"/>
    <cellStyle name="Followed Hyperlink" xfId="5691" builtinId="9" hidden="1"/>
    <cellStyle name="Followed Hyperlink" xfId="2067" builtinId="9" hidden="1"/>
    <cellStyle name="Followed Hyperlink" xfId="1427" builtinId="9" hidden="1"/>
    <cellStyle name="Followed Hyperlink" xfId="5051" builtinId="9" hidden="1"/>
    <cellStyle name="Followed Hyperlink" xfId="7709" builtinId="9" hidden="1"/>
    <cellStyle name="Followed Hyperlink" xfId="8003" builtinId="9" hidden="1"/>
    <cellStyle name="Followed Hyperlink" xfId="460" builtinId="9" hidden="1"/>
    <cellStyle name="Followed Hyperlink" xfId="3033" builtinId="9" hidden="1"/>
    <cellStyle name="Followed Hyperlink" xfId="6657" builtinId="9" hidden="1"/>
    <cellStyle name="Followed Hyperlink" xfId="6103" builtinId="9" hidden="1"/>
    <cellStyle name="Followed Hyperlink" xfId="2479" builtinId="9" hidden="1"/>
    <cellStyle name="Followed Hyperlink" xfId="1015" builtinId="9" hidden="1"/>
    <cellStyle name="Followed Hyperlink" xfId="4639" builtinId="9" hidden="1"/>
    <cellStyle name="Followed Hyperlink" xfId="8126" builtinId="9" hidden="1"/>
    <cellStyle name="Followed Hyperlink" xfId="4497" builtinId="9" hidden="1"/>
    <cellStyle name="Followed Hyperlink" xfId="4893" builtinId="9" hidden="1"/>
    <cellStyle name="Followed Hyperlink" xfId="2485" builtinId="9" hidden="1"/>
    <cellStyle name="Followed Hyperlink" xfId="2619" builtinId="9" hidden="1"/>
    <cellStyle name="Followed Hyperlink" xfId="6515" builtinId="9" hidden="1"/>
    <cellStyle name="Followed Hyperlink" xfId="2213" builtinId="9" hidden="1"/>
    <cellStyle name="Followed Hyperlink" xfId="603" builtinId="9" hidden="1"/>
    <cellStyle name="Followed Hyperlink" xfId="3185" builtinId="9" hidden="1"/>
    <cellStyle name="Followed Hyperlink" xfId="7851" builtinId="9" hidden="1"/>
    <cellStyle name="Followed Hyperlink" xfId="3821" builtinId="9" hidden="1"/>
    <cellStyle name="Followed Hyperlink" xfId="4595" builtinId="9" hidden="1"/>
    <cellStyle name="Followed Hyperlink" xfId="2925" builtinId="9" hidden="1"/>
    <cellStyle name="Followed Hyperlink" xfId="4825" builtinId="9" hidden="1"/>
    <cellStyle name="Followed Hyperlink" xfId="6927" builtinId="9" hidden="1"/>
    <cellStyle name="Followed Hyperlink" xfId="6879" builtinId="9" hidden="1"/>
    <cellStyle name="Followed Hyperlink" xfId="7489" builtinId="9" hidden="1"/>
    <cellStyle name="Followed Hyperlink" xfId="5551" builtinId="9" hidden="1"/>
    <cellStyle name="Followed Hyperlink" xfId="6571" builtinId="9" hidden="1"/>
    <cellStyle name="Followed Hyperlink" xfId="4119" builtinId="9" hidden="1"/>
    <cellStyle name="Followed Hyperlink" xfId="1697" builtinId="9" hidden="1"/>
    <cellStyle name="Followed Hyperlink" xfId="1797" builtinId="9" hidden="1"/>
    <cellStyle name="Followed Hyperlink" xfId="5421" builtinId="9" hidden="1"/>
    <cellStyle name="Followed Hyperlink" xfId="7339" builtinId="9" hidden="1"/>
    <cellStyle name="Followed Hyperlink" xfId="5613" builtinId="9" hidden="1"/>
    <cellStyle name="Followed Hyperlink" xfId="194" builtinId="9" hidden="1"/>
    <cellStyle name="Followed Hyperlink" xfId="3403" builtinId="9" hidden="1"/>
    <cellStyle name="Followed Hyperlink" xfId="6487" builtinId="9" hidden="1"/>
    <cellStyle name="Followed Hyperlink" xfId="1699" builtinId="9" hidden="1"/>
    <cellStyle name="Followed Hyperlink" xfId="2109" builtinId="9" hidden="1"/>
    <cellStyle name="Followed Hyperlink" xfId="1203" builtinId="9" hidden="1"/>
    <cellStyle name="Followed Hyperlink" xfId="2677" builtinId="9" hidden="1"/>
    <cellStyle name="Followed Hyperlink" xfId="5861" builtinId="9" hidden="1"/>
    <cellStyle name="Followed Hyperlink" xfId="4127" builtinId="9" hidden="1"/>
    <cellStyle name="Followed Hyperlink" xfId="502" builtinId="9" hidden="1"/>
    <cellStyle name="Followed Hyperlink" xfId="6241" builtinId="9" hidden="1"/>
    <cellStyle name="Followed Hyperlink" xfId="6615" builtinId="9" hidden="1"/>
    <cellStyle name="Followed Hyperlink" xfId="6145" builtinId="9" hidden="1"/>
    <cellStyle name="Followed Hyperlink" xfId="2521" builtinId="9" hidden="1"/>
    <cellStyle name="Followed Hyperlink" xfId="973" builtinId="9" hidden="1"/>
    <cellStyle name="Followed Hyperlink" xfId="8138" builtinId="9" hidden="1"/>
    <cellStyle name="Followed Hyperlink" xfId="8168" builtinId="9" hidden="1"/>
    <cellStyle name="Followed Hyperlink" xfId="4539" builtinId="9" hidden="1"/>
    <cellStyle name="Followed Hyperlink" xfId="6611" builtinId="9" hidden="1"/>
    <cellStyle name="Followed Hyperlink" xfId="2579" builtinId="9" hidden="1"/>
    <cellStyle name="Followed Hyperlink" xfId="6203" builtinId="9" hidden="1"/>
    <cellStyle name="Followed Hyperlink" xfId="6557" builtinId="9" hidden="1"/>
    <cellStyle name="Followed Hyperlink" xfId="2933" builtinId="9" hidden="1"/>
    <cellStyle name="Followed Hyperlink" xfId="560" builtinId="9" hidden="1"/>
    <cellStyle name="Followed Hyperlink" xfId="4185" builtinId="9" hidden="1"/>
    <cellStyle name="Followed Hyperlink" xfId="7809" builtinId="9" hidden="1"/>
    <cellStyle name="Followed Hyperlink" xfId="4951" builtinId="9" hidden="1"/>
    <cellStyle name="Followed Hyperlink" xfId="1327" builtinId="9" hidden="1"/>
    <cellStyle name="Followed Hyperlink" xfId="6591" builtinId="9" hidden="1"/>
    <cellStyle name="Followed Hyperlink" xfId="5791" builtinId="9" hidden="1"/>
    <cellStyle name="Followed Hyperlink" xfId="6969" builtinId="9" hidden="1"/>
    <cellStyle name="Followed Hyperlink" xfId="5125" builtinId="9" hidden="1"/>
    <cellStyle name="Followed Hyperlink" xfId="1693" builtinId="9" hidden="1"/>
    <cellStyle name="Followed Hyperlink" xfId="3773" builtinId="9" hidden="1"/>
    <cellStyle name="Followed Hyperlink" xfId="7397" builtinId="9" hidden="1"/>
    <cellStyle name="Followed Hyperlink" xfId="5363" builtinId="9" hidden="1"/>
    <cellStyle name="Followed Hyperlink" xfId="1739" builtinId="9" hidden="1"/>
    <cellStyle name="Followed Hyperlink" xfId="6829" builtinId="9" hidden="1"/>
    <cellStyle name="Followed Hyperlink" xfId="5379" builtinId="9" hidden="1"/>
    <cellStyle name="Followed Hyperlink" xfId="7381" builtinId="9" hidden="1"/>
    <cellStyle name="Followed Hyperlink" xfId="3757" builtinId="9" hidden="1"/>
    <cellStyle name="Followed Hyperlink" xfId="132" builtinId="9" hidden="1"/>
    <cellStyle name="Followed Hyperlink" xfId="3361" builtinId="9" hidden="1"/>
    <cellStyle name="Followed Hyperlink" xfId="6985" builtinId="9" hidden="1"/>
    <cellStyle name="Followed Hyperlink" xfId="8117" builtinId="9" hidden="1"/>
    <cellStyle name="Followed Hyperlink" xfId="2151" builtinId="9" hidden="1"/>
    <cellStyle name="Followed Hyperlink" xfId="5695" builtinId="9" hidden="1"/>
    <cellStyle name="Followed Hyperlink" xfId="4967" builtinId="9" hidden="1"/>
    <cellStyle name="Followed Hyperlink" xfId="7793" builtinId="9" hidden="1"/>
    <cellStyle name="Followed Hyperlink" xfId="4169" builtinId="9" hidden="1"/>
    <cellStyle name="Followed Hyperlink" xfId="3819" builtinId="9" hidden="1"/>
    <cellStyle name="Followed Hyperlink" xfId="212" builtinId="9" hidden="1"/>
    <cellStyle name="Followed Hyperlink" xfId="6573" builtinId="9" hidden="1"/>
    <cellStyle name="Followed Hyperlink" xfId="6187" builtinId="9" hidden="1"/>
    <cellStyle name="Followed Hyperlink" xfId="2563" builtinId="9" hidden="1"/>
    <cellStyle name="Followed Hyperlink" xfId="931" builtinId="9" hidden="1"/>
    <cellStyle name="Followed Hyperlink" xfId="2947" builtinId="9" hidden="1"/>
    <cellStyle name="Followed Hyperlink" xfId="8184" builtinId="9" hidden="1"/>
    <cellStyle name="Followed Hyperlink" xfId="4581" builtinId="9" hidden="1"/>
    <cellStyle name="Followed Hyperlink" xfId="957" builtinId="9" hidden="1"/>
    <cellStyle name="Followed Hyperlink" xfId="2537" builtinId="9" hidden="1"/>
    <cellStyle name="Followed Hyperlink" xfId="6161" builtinId="9" hidden="1"/>
    <cellStyle name="Followed Hyperlink" xfId="5169" builtinId="9" hidden="1"/>
    <cellStyle name="Followed Hyperlink" xfId="2975" builtinId="9" hidden="1"/>
    <cellStyle name="Followed Hyperlink" xfId="518" builtinId="9" hidden="1"/>
    <cellStyle name="Followed Hyperlink" xfId="4143" builtinId="9" hidden="1"/>
    <cellStyle name="Followed Hyperlink" xfId="7767" builtinId="9" hidden="1"/>
    <cellStyle name="Followed Hyperlink" xfId="4993" builtinId="9" hidden="1"/>
    <cellStyle name="Followed Hyperlink" xfId="2283" builtinId="9" hidden="1"/>
    <cellStyle name="Followed Hyperlink" xfId="2125" builtinId="9" hidden="1"/>
    <cellStyle name="Followed Hyperlink" xfId="5749" builtinId="9" hidden="1"/>
    <cellStyle name="Followed Hyperlink" xfId="7011" builtinId="9" hidden="1"/>
    <cellStyle name="Followed Hyperlink" xfId="3387" builtinId="9" hidden="1"/>
    <cellStyle name="Followed Hyperlink" xfId="1447" builtinId="9" hidden="1"/>
    <cellStyle name="Followed Hyperlink" xfId="6519" builtinId="9" hidden="1"/>
    <cellStyle name="Followed Hyperlink" xfId="7355" builtinId="9" hidden="1"/>
    <cellStyle name="Followed Hyperlink" xfId="5405" builtinId="9" hidden="1"/>
    <cellStyle name="Followed Hyperlink" xfId="1919" builtinId="9" hidden="1"/>
    <cellStyle name="Followed Hyperlink" xfId="1713" builtinId="9" hidden="1"/>
    <cellStyle name="Followed Hyperlink" xfId="5337" builtinId="9" hidden="1"/>
    <cellStyle name="Followed Hyperlink" xfId="7423" builtinId="9" hidden="1"/>
    <cellStyle name="Followed Hyperlink" xfId="3799" builtinId="9" hidden="1"/>
    <cellStyle name="Followed Hyperlink" xfId="623" builtinId="9" hidden="1"/>
    <cellStyle name="Followed Hyperlink" xfId="3319" builtinId="9" hidden="1"/>
    <cellStyle name="Followed Hyperlink" xfId="6943" builtinId="9" hidden="1"/>
    <cellStyle name="Followed Hyperlink" xfId="5817" builtinId="9" hidden="1"/>
    <cellStyle name="Followed Hyperlink" xfId="2193" builtinId="9" hidden="1"/>
    <cellStyle name="Followed Hyperlink" xfId="1301" builtinId="9" hidden="1"/>
    <cellStyle name="Followed Hyperlink" xfId="48" builtinId="9" hidden="1"/>
    <cellStyle name="Followed Hyperlink" xfId="7835" builtinId="9" hidden="1"/>
    <cellStyle name="Followed Hyperlink" xfId="4211" builtinId="9" hidden="1"/>
    <cellStyle name="Followed Hyperlink" xfId="587" builtinId="9" hidden="1"/>
    <cellStyle name="Followed Hyperlink" xfId="2907" builtinId="9" hidden="1"/>
    <cellStyle name="Followed Hyperlink" xfId="6531" builtinId="9" hidden="1"/>
    <cellStyle name="Followed Hyperlink" xfId="6229" builtinId="9" hidden="1"/>
    <cellStyle name="Followed Hyperlink" xfId="2605" builtinId="9" hidden="1"/>
    <cellStyle name="Followed Hyperlink" xfId="889" builtinId="9" hidden="1"/>
    <cellStyle name="Followed Hyperlink" xfId="4513" builtinId="9" hidden="1"/>
    <cellStyle name="Followed Hyperlink" xfId="8142" builtinId="9" hidden="1"/>
    <cellStyle name="Followed Hyperlink" xfId="4623" builtinId="9" hidden="1"/>
    <cellStyle name="Followed Hyperlink" xfId="999" builtinId="9" hidden="1"/>
    <cellStyle name="Followed Hyperlink" xfId="2877" builtinId="9" hidden="1"/>
    <cellStyle name="Followed Hyperlink" xfId="6119" builtinId="9" hidden="1"/>
    <cellStyle name="Followed Hyperlink" xfId="6641" builtinId="9" hidden="1"/>
    <cellStyle name="Followed Hyperlink" xfId="6233" builtinId="9" hidden="1"/>
    <cellStyle name="Followed Hyperlink" xfId="476" builtinId="9" hidden="1"/>
    <cellStyle name="Followed Hyperlink" xfId="1833" builtinId="9" hidden="1"/>
    <cellStyle name="Followed Hyperlink" xfId="7725" builtinId="9" hidden="1"/>
    <cellStyle name="Followed Hyperlink" xfId="2087" builtinId="9" hidden="1"/>
    <cellStyle name="Followed Hyperlink" xfId="7723" builtinId="9" hidden="1"/>
    <cellStyle name="Followed Hyperlink" xfId="3427" builtinId="9" hidden="1"/>
    <cellStyle name="Followed Hyperlink" xfId="5707" builtinId="9" hidden="1"/>
    <cellStyle name="Followed Hyperlink" xfId="2749" builtinId="9" hidden="1"/>
    <cellStyle name="Followed Hyperlink" xfId="3429" builtinId="9" hidden="1"/>
    <cellStyle name="Followed Hyperlink" xfId="4485" builtinId="9" hidden="1"/>
    <cellStyle name="Followed Hyperlink" xfId="2043" builtinId="9" hidden="1"/>
    <cellStyle name="Followed Hyperlink" xfId="1651" builtinId="9" hidden="1"/>
    <cellStyle name="Followed Hyperlink" xfId="5447" builtinId="9" hidden="1"/>
    <cellStyle name="Followed Hyperlink" xfId="4609" builtinId="9" hidden="1"/>
    <cellStyle name="Followed Hyperlink" xfId="5135" builtinId="9" hidden="1"/>
    <cellStyle name="Followed Hyperlink" xfId="7643" builtinId="9" hidden="1"/>
    <cellStyle name="Followed Hyperlink" xfId="2769" builtinId="9" hidden="1"/>
    <cellStyle name="Followed Hyperlink" xfId="5823" builtinId="9" hidden="1"/>
    <cellStyle name="Followed Hyperlink" xfId="7947" builtinId="9" hidden="1"/>
    <cellStyle name="Followed Hyperlink" xfId="3277" builtinId="9" hidden="1"/>
    <cellStyle name="Followed Hyperlink" xfId="6901" builtinId="9" hidden="1"/>
    <cellStyle name="Followed Hyperlink" xfId="5733" builtinId="9" hidden="1"/>
    <cellStyle name="Followed Hyperlink" xfId="2235" builtinId="9" hidden="1"/>
    <cellStyle name="Followed Hyperlink" xfId="7247" builtinId="9" hidden="1"/>
    <cellStyle name="Followed Hyperlink" xfId="7593" builtinId="9" hidden="1"/>
    <cellStyle name="Followed Hyperlink" xfId="2329" builtinId="9" hidden="1"/>
    <cellStyle name="Followed Hyperlink" xfId="5825" builtinId="9" hidden="1"/>
    <cellStyle name="Followed Hyperlink" xfId="629" builtinId="9" hidden="1"/>
    <cellStyle name="Followed Hyperlink" xfId="2865" builtinId="9" hidden="1"/>
    <cellStyle name="Followed Hyperlink" xfId="6489" builtinId="9" hidden="1"/>
    <cellStyle name="Followed Hyperlink" xfId="6271" builtinId="9" hidden="1"/>
    <cellStyle name="Followed Hyperlink" xfId="2647" builtinId="9" hidden="1"/>
    <cellStyle name="Followed Hyperlink" xfId="783" builtinId="9" hidden="1"/>
    <cellStyle name="Followed Hyperlink" xfId="3077" builtinId="9" hidden="1"/>
    <cellStyle name="Followed Hyperlink" xfId="8095" builtinId="9" hidden="1"/>
    <cellStyle name="Followed Hyperlink" xfId="7737" builtinId="9" hidden="1"/>
    <cellStyle name="Followed Hyperlink" xfId="1041" builtinId="9" hidden="1"/>
    <cellStyle name="Followed Hyperlink" xfId="2453" builtinId="9" hidden="1"/>
    <cellStyle name="Followed Hyperlink" xfId="6077" builtinId="9" hidden="1"/>
    <cellStyle name="Followed Hyperlink" xfId="6683" builtinId="9" hidden="1"/>
    <cellStyle name="Followed Hyperlink" xfId="3059" builtinId="9" hidden="1"/>
    <cellStyle name="Followed Hyperlink" xfId="434" builtinId="9" hidden="1"/>
    <cellStyle name="Followed Hyperlink" xfId="2783" builtinId="9" hidden="1"/>
    <cellStyle name="Followed Hyperlink" xfId="7683" builtinId="9" hidden="1"/>
    <cellStyle name="Followed Hyperlink" xfId="5077" builtinId="9" hidden="1"/>
    <cellStyle name="Followed Hyperlink" xfId="1453" builtinId="9" hidden="1"/>
    <cellStyle name="Followed Hyperlink" xfId="2041" builtinId="9" hidden="1"/>
    <cellStyle name="Followed Hyperlink" xfId="5665" builtinId="9" hidden="1"/>
    <cellStyle name="Followed Hyperlink" xfId="7095" builtinId="9" hidden="1"/>
    <cellStyle name="Followed Hyperlink" xfId="3471" builtinId="9" hidden="1"/>
    <cellStyle name="Followed Hyperlink" xfId="294" builtinId="9" hidden="1"/>
    <cellStyle name="Followed Hyperlink" xfId="7487" builtinId="9" hidden="1"/>
    <cellStyle name="Followed Hyperlink" xfId="7271" builtinId="9" hidden="1"/>
    <cellStyle name="Followed Hyperlink" xfId="5489" builtinId="9" hidden="1"/>
    <cellStyle name="Followed Hyperlink" xfId="1781" builtinId="9" hidden="1"/>
    <cellStyle name="Followed Hyperlink" xfId="2669" builtinId="9" hidden="1"/>
    <cellStyle name="Followed Hyperlink" xfId="5253" builtinId="9" hidden="1"/>
    <cellStyle name="Followed Hyperlink" xfId="7507" builtinId="9" hidden="1"/>
    <cellStyle name="Followed Hyperlink" xfId="3883" builtinId="9" hidden="1"/>
    <cellStyle name="Followed Hyperlink" xfId="258" builtinId="9" hidden="1"/>
    <cellStyle name="Followed Hyperlink" xfId="3235" builtinId="9" hidden="1"/>
    <cellStyle name="Followed Hyperlink" xfId="7119" builtinId="9" hidden="1"/>
    <cellStyle name="Followed Hyperlink" xfId="5901" builtinId="9" hidden="1"/>
    <cellStyle name="Followed Hyperlink" xfId="2277" builtinId="9" hidden="1"/>
    <cellStyle name="Followed Hyperlink" xfId="1217" builtinId="9" hidden="1"/>
    <cellStyle name="Followed Hyperlink" xfId="4841" builtinId="9" hidden="1"/>
    <cellStyle name="Followed Hyperlink" xfId="7919" builtinId="9" hidden="1"/>
    <cellStyle name="Followed Hyperlink" xfId="4295" builtinId="9" hidden="1"/>
    <cellStyle name="Followed Hyperlink" xfId="1439" builtinId="9" hidden="1"/>
    <cellStyle name="Followed Hyperlink" xfId="2823" builtinId="9" hidden="1"/>
    <cellStyle name="Followed Hyperlink" xfId="6379" builtinId="9" hidden="1"/>
    <cellStyle name="Followed Hyperlink" xfId="6313" builtinId="9" hidden="1"/>
    <cellStyle name="Followed Hyperlink" xfId="2689" builtinId="9" hidden="1"/>
    <cellStyle name="Followed Hyperlink" xfId="1397" builtinId="9" hidden="1"/>
    <cellStyle name="Followed Hyperlink" xfId="2455" builtinId="9" hidden="1"/>
    <cellStyle name="Followed Hyperlink" xfId="562" builtinId="9" hidden="1"/>
    <cellStyle name="Followed Hyperlink" xfId="2375" builtinId="9" hidden="1"/>
    <cellStyle name="Followed Hyperlink" xfId="1083" builtinId="9" hidden="1"/>
    <cellStyle name="Followed Hyperlink" xfId="4555" builtinId="9" hidden="1"/>
    <cellStyle name="Followed Hyperlink" xfId="6035" builtinId="9" hidden="1"/>
    <cellStyle name="Followed Hyperlink" xfId="6725" builtinId="9" hidden="1"/>
    <cellStyle name="Followed Hyperlink" xfId="3101" builtinId="9" hidden="1"/>
    <cellStyle name="Followed Hyperlink" xfId="392" builtinId="9" hidden="1"/>
    <cellStyle name="Followed Hyperlink" xfId="4017" builtinId="9" hidden="1"/>
    <cellStyle name="Followed Hyperlink" xfId="7641" builtinId="9" hidden="1"/>
    <cellStyle name="Followed Hyperlink" xfId="5119" builtinId="9" hidden="1"/>
    <cellStyle name="Followed Hyperlink" xfId="2141" builtinId="9" hidden="1"/>
    <cellStyle name="Followed Hyperlink" xfId="1999" builtinId="9" hidden="1"/>
    <cellStyle name="Followed Hyperlink" xfId="5623" builtinId="9" hidden="1"/>
    <cellStyle name="Followed Hyperlink" xfId="7137" builtinId="9" hidden="1"/>
    <cellStyle name="Followed Hyperlink" xfId="3513" builtinId="9" hidden="1"/>
    <cellStyle name="Followed Hyperlink" xfId="28" builtinId="9" hidden="1"/>
    <cellStyle name="Followed Hyperlink" xfId="3605" builtinId="9" hidden="1"/>
    <cellStyle name="Followed Hyperlink" xfId="7229" builtinId="9" hidden="1"/>
    <cellStyle name="Followed Hyperlink" xfId="5531" builtinId="9" hidden="1"/>
    <cellStyle name="Followed Hyperlink" xfId="5641" builtinId="9" hidden="1"/>
    <cellStyle name="Followed Hyperlink" xfId="1587" builtinId="9" hidden="1"/>
    <cellStyle name="Followed Hyperlink" xfId="58" builtinId="9" hidden="1"/>
    <cellStyle name="Followed Hyperlink" xfId="7549" builtinId="9" hidden="1"/>
    <cellStyle name="Followed Hyperlink" xfId="3925" builtinId="9" hidden="1"/>
    <cellStyle name="Followed Hyperlink" xfId="300" builtinId="9" hidden="1"/>
    <cellStyle name="Followed Hyperlink" xfId="3193" builtinId="9" hidden="1"/>
    <cellStyle name="Followed Hyperlink" xfId="6817" builtinId="9" hidden="1"/>
    <cellStyle name="Followed Hyperlink" xfId="2889" builtinId="9" hidden="1"/>
    <cellStyle name="Followed Hyperlink" xfId="2319" builtinId="9" hidden="1"/>
    <cellStyle name="Followed Hyperlink" xfId="1175" builtinId="9" hidden="1"/>
    <cellStyle name="Followed Hyperlink" xfId="5953" builtinId="9" hidden="1"/>
    <cellStyle name="Followed Hyperlink" xfId="7961" builtinId="9" hidden="1"/>
    <cellStyle name="Followed Hyperlink" xfId="4337" builtinId="9" hidden="1"/>
    <cellStyle name="Followed Hyperlink" xfId="713" builtinId="9" hidden="1"/>
    <cellStyle name="Followed Hyperlink" xfId="1173" builtinId="9" hidden="1"/>
    <cellStyle name="Followed Hyperlink" xfId="6405" builtinId="9" hidden="1"/>
    <cellStyle name="Followed Hyperlink" xfId="6355" builtinId="9" hidden="1"/>
    <cellStyle name="Followed Hyperlink" xfId="1471" builtinId="9" hidden="1"/>
    <cellStyle name="Followed Hyperlink" xfId="763" builtinId="9" hidden="1"/>
    <cellStyle name="Followed Hyperlink" xfId="4387" builtinId="9" hidden="1"/>
    <cellStyle name="Followed Hyperlink" xfId="8011" builtinId="9" hidden="1"/>
    <cellStyle name="Followed Hyperlink" xfId="589" builtinId="9" hidden="1"/>
    <cellStyle name="Followed Hyperlink" xfId="1125" builtinId="9" hidden="1"/>
    <cellStyle name="Followed Hyperlink" xfId="2625" builtinId="9" hidden="1"/>
    <cellStyle name="Followed Hyperlink" xfId="5993" builtinId="9" hidden="1"/>
    <cellStyle name="Followed Hyperlink" xfId="6767" builtinId="9" hidden="1"/>
    <cellStyle name="Followed Hyperlink" xfId="3143" builtinId="9" hidden="1"/>
    <cellStyle name="Followed Hyperlink" xfId="1343" builtinId="9" hidden="1"/>
    <cellStyle name="Followed Hyperlink" xfId="3975" builtinId="9" hidden="1"/>
    <cellStyle name="Followed Hyperlink" xfId="7599" builtinId="9" hidden="1"/>
    <cellStyle name="Followed Hyperlink" xfId="2335" builtinId="9" hidden="1"/>
    <cellStyle name="Followed Hyperlink" xfId="1537" builtinId="9" hidden="1"/>
    <cellStyle name="Followed Hyperlink" xfId="1957" builtinId="9" hidden="1"/>
    <cellStyle name="Followed Hyperlink" xfId="5581" builtinId="9" hidden="1"/>
    <cellStyle name="Followed Hyperlink" xfId="7179" builtinId="9" hidden="1"/>
    <cellStyle name="Followed Hyperlink" xfId="3555" builtinId="9" hidden="1"/>
    <cellStyle name="Followed Hyperlink" xfId="74" builtinId="9" hidden="1"/>
    <cellStyle name="Followed Hyperlink" xfId="3563" builtinId="9" hidden="1"/>
    <cellStyle name="Followed Hyperlink" xfId="6209" builtinId="9" hidden="1"/>
    <cellStyle name="Followed Hyperlink" xfId="1411" builtinId="9" hidden="1"/>
    <cellStyle name="Followed Hyperlink" xfId="7589" builtinId="9" hidden="1"/>
    <cellStyle name="Followed Hyperlink" xfId="1545" builtinId="9" hidden="1"/>
    <cellStyle name="Followed Hyperlink" xfId="1819" builtinId="9" hidden="1"/>
    <cellStyle name="Followed Hyperlink" xfId="7147" builtinId="9" hidden="1"/>
    <cellStyle name="Followed Hyperlink" xfId="7441" builtinId="9" hidden="1"/>
    <cellStyle name="Followed Hyperlink" xfId="6283" builtinId="9" hidden="1"/>
    <cellStyle name="Followed Hyperlink" xfId="5499" builtinId="9" hidden="1"/>
    <cellStyle name="Followed Hyperlink" xfId="1493" builtinId="9" hidden="1"/>
    <cellStyle name="Followed Hyperlink" xfId="6617" builtinId="9" hidden="1"/>
    <cellStyle name="Followed Hyperlink" xfId="2361" builtinId="9" hidden="1"/>
    <cellStyle name="Followed Hyperlink" xfId="3213" builtinId="9" hidden="1"/>
    <cellStyle name="Followed Hyperlink" xfId="3151" builtinId="9" hidden="1"/>
    <cellStyle name="Followed Hyperlink" xfId="2203" builtinId="9" hidden="1"/>
    <cellStyle name="Followed Hyperlink" xfId="4379" builtinId="9" hidden="1"/>
    <cellStyle name="Followed Hyperlink" xfId="755" builtinId="9" hidden="1"/>
    <cellStyle name="Followed Hyperlink" xfId="2739" builtinId="9" hidden="1"/>
    <cellStyle name="Followed Hyperlink" xfId="6363" builtinId="9" hidden="1"/>
    <cellStyle name="Followed Hyperlink" xfId="6397" builtinId="9" hidden="1"/>
    <cellStyle name="Followed Hyperlink" xfId="2773" builtinId="9" hidden="1"/>
    <cellStyle name="Followed Hyperlink" xfId="2635" builtinId="9" hidden="1"/>
    <cellStyle name="Followed Hyperlink" xfId="7881" builtinId="9" hidden="1"/>
    <cellStyle name="Followed Hyperlink" xfId="7969" builtinId="9" hidden="1"/>
    <cellStyle name="Followed Hyperlink" xfId="4791" builtinId="9" hidden="1"/>
    <cellStyle name="Followed Hyperlink" xfId="1167" builtinId="9" hidden="1"/>
    <cellStyle name="Followed Hyperlink" xfId="2327" builtinId="9" hidden="1"/>
    <cellStyle name="Followed Hyperlink" xfId="7615" builtinId="9" hidden="1"/>
    <cellStyle name="Followed Hyperlink" xfId="6809" builtinId="9" hidden="1"/>
    <cellStyle name="Followed Hyperlink" xfId="6565" builtinId="9" hidden="1"/>
    <cellStyle name="Followed Hyperlink" xfId="308" builtinId="9" hidden="1"/>
    <cellStyle name="Followed Hyperlink" xfId="3933" builtinId="9" hidden="1"/>
    <cellStyle name="Followed Hyperlink" xfId="7557" builtinId="9" hidden="1"/>
    <cellStyle name="Followed Hyperlink" xfId="5203" builtinId="9" hidden="1"/>
    <cellStyle name="Followed Hyperlink" xfId="1579" builtinId="9" hidden="1"/>
    <cellStyle name="Followed Hyperlink" xfId="1915" builtinId="9" hidden="1"/>
    <cellStyle name="Followed Hyperlink" xfId="5539" builtinId="9" hidden="1"/>
    <cellStyle name="Followed Hyperlink" xfId="462" builtinId="9" hidden="1"/>
    <cellStyle name="Followed Hyperlink" xfId="2085" builtinId="9" hidden="1"/>
    <cellStyle name="Followed Hyperlink" xfId="16" builtinId="9" hidden="1"/>
    <cellStyle name="Followed Hyperlink" xfId="3521" builtinId="9" hidden="1"/>
    <cellStyle name="Followed Hyperlink" xfId="7145" builtinId="9" hidden="1"/>
    <cellStyle name="Followed Hyperlink" xfId="5615" builtinId="9" hidden="1"/>
    <cellStyle name="Followed Hyperlink" xfId="1991" builtinId="9" hidden="1"/>
    <cellStyle name="Followed Hyperlink" xfId="1791" builtinId="9" hidden="1"/>
    <cellStyle name="Followed Hyperlink" xfId="5127" builtinId="9" hidden="1"/>
    <cellStyle name="Followed Hyperlink" xfId="7633" builtinId="9" hidden="1"/>
    <cellStyle name="Followed Hyperlink" xfId="4009" builtinId="9" hidden="1"/>
    <cellStyle name="Followed Hyperlink" xfId="384" builtinId="9" hidden="1"/>
    <cellStyle name="Followed Hyperlink" xfId="4267" builtinId="9" hidden="1"/>
    <cellStyle name="Followed Hyperlink" xfId="6733" builtinId="9" hidden="1"/>
    <cellStyle name="Followed Hyperlink" xfId="4651" builtinId="9" hidden="1"/>
    <cellStyle name="Followed Hyperlink" xfId="2403" builtinId="9" hidden="1"/>
    <cellStyle name="Followed Hyperlink" xfId="1091" builtinId="9" hidden="1"/>
    <cellStyle name="Followed Hyperlink" xfId="4715" builtinId="9" hidden="1"/>
    <cellStyle name="Followed Hyperlink" xfId="8045" builtinId="9" hidden="1"/>
    <cellStyle name="Followed Hyperlink" xfId="2601" builtinId="9" hidden="1"/>
    <cellStyle name="Followed Hyperlink" xfId="797" builtinId="9" hidden="1"/>
    <cellStyle name="Followed Hyperlink" xfId="2697" builtinId="9" hidden="1"/>
    <cellStyle name="Followed Hyperlink" xfId="6321" builtinId="9" hidden="1"/>
    <cellStyle name="Followed Hyperlink" xfId="6439" builtinId="9" hidden="1"/>
    <cellStyle name="Followed Hyperlink" xfId="3839" builtinId="9" hidden="1"/>
    <cellStyle name="Followed Hyperlink" xfId="679" builtinId="9" hidden="1"/>
    <cellStyle name="Followed Hyperlink" xfId="4303" builtinId="9" hidden="1"/>
    <cellStyle name="Followed Hyperlink" xfId="7927" builtinId="9" hidden="1"/>
    <cellStyle name="Followed Hyperlink" xfId="4833" builtinId="9" hidden="1"/>
    <cellStyle name="Followed Hyperlink" xfId="1209" builtinId="9" hidden="1"/>
    <cellStyle name="Followed Hyperlink" xfId="741" builtinId="9" hidden="1"/>
    <cellStyle name="Followed Hyperlink" xfId="5909" builtinId="9" hidden="1"/>
    <cellStyle name="Followed Hyperlink" xfId="6513" builtinId="9" hidden="1"/>
    <cellStyle name="Followed Hyperlink" xfId="4761" builtinId="9" hidden="1"/>
    <cellStyle name="Followed Hyperlink" xfId="6163" builtinId="9" hidden="1"/>
    <cellStyle name="Followed Hyperlink" xfId="3891" builtinId="9" hidden="1"/>
    <cellStyle name="Followed Hyperlink" xfId="7515" builtinId="9" hidden="1"/>
    <cellStyle name="Followed Hyperlink" xfId="5245" builtinId="9" hidden="1"/>
    <cellStyle name="Followed Hyperlink" xfId="2267" builtinId="9" hidden="1"/>
    <cellStyle name="Followed Hyperlink" xfId="1873" builtinId="9" hidden="1"/>
    <cellStyle name="Followed Hyperlink" xfId="5497" builtinId="9" hidden="1"/>
    <cellStyle name="Followed Hyperlink" xfId="7263" builtinId="9" hidden="1"/>
    <cellStyle name="Followed Hyperlink" xfId="3639" builtinId="9" hidden="1"/>
    <cellStyle name="Followed Hyperlink" xfId="542" builtinId="9" hidden="1"/>
    <cellStyle name="Followed Hyperlink" xfId="3479" builtinId="9" hidden="1"/>
    <cellStyle name="Followed Hyperlink" xfId="4795" builtinId="9" hidden="1"/>
    <cellStyle name="Followed Hyperlink" xfId="3071" builtinId="9" hidden="1"/>
    <cellStyle name="Followed Hyperlink" xfId="2033" builtinId="9" hidden="1"/>
    <cellStyle name="Followed Hyperlink" xfId="1461" builtinId="9" hidden="1"/>
    <cellStyle name="Followed Hyperlink" xfId="5085" builtinId="9" hidden="1"/>
    <cellStyle name="Followed Hyperlink" xfId="7675" builtinId="9" hidden="1"/>
    <cellStyle name="Followed Hyperlink" xfId="4051" builtinId="9" hidden="1"/>
    <cellStyle name="Followed Hyperlink" xfId="426" builtinId="9" hidden="1"/>
    <cellStyle name="Followed Hyperlink" xfId="3067" builtinId="9" hidden="1"/>
    <cellStyle name="Followed Hyperlink" xfId="6691" builtinId="9" hidden="1"/>
    <cellStyle name="Followed Hyperlink" xfId="362" builtinId="9" hidden="1"/>
    <cellStyle name="Followed Hyperlink" xfId="2445" builtinId="9" hidden="1"/>
    <cellStyle name="Followed Hyperlink" xfId="1049" builtinId="9" hidden="1"/>
    <cellStyle name="Followed Hyperlink" xfId="7485" builtinId="9" hidden="1"/>
    <cellStyle name="Followed Hyperlink" xfId="8087" builtinId="9" hidden="1"/>
    <cellStyle name="Followed Hyperlink" xfId="4463" builtinId="9" hidden="1"/>
    <cellStyle name="Followed Hyperlink" xfId="839" builtinId="9" hidden="1"/>
    <cellStyle name="Followed Hyperlink" xfId="2655" builtinId="9" hidden="1"/>
    <cellStyle name="Followed Hyperlink" xfId="5473" builtinId="9" hidden="1"/>
    <cellStyle name="Followed Hyperlink" xfId="6481" builtinId="9" hidden="1"/>
    <cellStyle name="Followed Hyperlink" xfId="7295" builtinId="9" hidden="1"/>
    <cellStyle name="Followed Hyperlink" xfId="2513" builtinId="9" hidden="1"/>
    <cellStyle name="Followed Hyperlink" xfId="4261" builtinId="9" hidden="1"/>
    <cellStyle name="Followed Hyperlink" xfId="7885" builtinId="9" hidden="1"/>
    <cellStyle name="Followed Hyperlink" xfId="5789" builtinId="9" hidden="1"/>
    <cellStyle name="Followed Hyperlink" xfId="1251" builtinId="9" hidden="1"/>
    <cellStyle name="Followed Hyperlink" xfId="5429" builtinId="9" hidden="1"/>
    <cellStyle name="Followed Hyperlink" xfId="5867" builtinId="9" hidden="1"/>
    <cellStyle name="Followed Hyperlink" xfId="6893" builtinId="9" hidden="1"/>
    <cellStyle name="Followed Hyperlink" xfId="3269" builtinId="9" hidden="1"/>
    <cellStyle name="Followed Hyperlink" xfId="224" builtinId="9" hidden="1"/>
    <cellStyle name="Followed Hyperlink" xfId="7259" builtinId="9" hidden="1"/>
    <cellStyle name="Followed Hyperlink" xfId="7473" builtinId="9" hidden="1"/>
    <cellStyle name="Followed Hyperlink" xfId="5287" builtinId="9" hidden="1"/>
    <cellStyle name="Followed Hyperlink" xfId="3455" builtinId="9" hidden="1"/>
    <cellStyle name="Followed Hyperlink" xfId="1831" builtinId="9" hidden="1"/>
    <cellStyle name="Followed Hyperlink" xfId="5455" builtinId="9" hidden="1"/>
    <cellStyle name="Followed Hyperlink" xfId="7171" builtinId="9" hidden="1"/>
    <cellStyle name="Followed Hyperlink" xfId="3681" builtinId="9" hidden="1"/>
    <cellStyle name="Followed Hyperlink" xfId="34" builtinId="9" hidden="1"/>
    <cellStyle name="Followed Hyperlink" xfId="3437" builtinId="9" hidden="1"/>
    <cellStyle name="Followed Hyperlink" xfId="7061" builtinId="9" hidden="1"/>
    <cellStyle name="Followed Hyperlink" xfId="5699" builtinId="9" hidden="1"/>
    <cellStyle name="Followed Hyperlink" xfId="2075" builtinId="9" hidden="1"/>
    <cellStyle name="Followed Hyperlink" xfId="1419" builtinId="9" hidden="1"/>
    <cellStyle name="Followed Hyperlink" xfId="3955" builtinId="9" hidden="1"/>
    <cellStyle name="Followed Hyperlink" xfId="7717" builtinId="9" hidden="1"/>
    <cellStyle name="Followed Hyperlink" xfId="8007" builtinId="9" hidden="1"/>
    <cellStyle name="Followed Hyperlink" xfId="468" builtinId="9" hidden="1"/>
    <cellStyle name="Followed Hyperlink" xfId="6743" builtinId="9" hidden="1"/>
    <cellStyle name="Followed Hyperlink" xfId="5709" builtinId="9" hidden="1"/>
    <cellStyle name="Followed Hyperlink" xfId="1413" builtinId="9" hidden="1"/>
    <cellStyle name="Followed Hyperlink" xfId="6685" builtinId="9" hidden="1"/>
    <cellStyle name="Followed Hyperlink" xfId="4427" builtinId="9" hidden="1"/>
    <cellStyle name="Followed Hyperlink" xfId="4913" builtinId="9" hidden="1"/>
    <cellStyle name="Followed Hyperlink" xfId="5987" builtinId="9" hidden="1"/>
    <cellStyle name="Followed Hyperlink" xfId="929" builtinId="9" hidden="1"/>
    <cellStyle name="Followed Hyperlink" xfId="881" builtinId="9" hidden="1"/>
    <cellStyle name="Followed Hyperlink" xfId="2613" builtinId="9" hidden="1"/>
    <cellStyle name="Followed Hyperlink" xfId="6237" builtinId="9" hidden="1"/>
    <cellStyle name="Followed Hyperlink" xfId="7799" builtinId="9" hidden="1"/>
    <cellStyle name="Followed Hyperlink" xfId="2899" builtinId="9" hidden="1"/>
    <cellStyle name="Followed Hyperlink" xfId="595" builtinId="9" hidden="1"/>
    <cellStyle name="Followed Hyperlink" xfId="5865" builtinId="9" hidden="1"/>
    <cellStyle name="Followed Hyperlink" xfId="7843" builtinId="9" hidden="1"/>
    <cellStyle name="Followed Hyperlink" xfId="4917" builtinId="9" hidden="1"/>
    <cellStyle name="Followed Hyperlink" xfId="1293" builtinId="9" hidden="1"/>
    <cellStyle name="Followed Hyperlink" xfId="2201" builtinId="9" hidden="1"/>
    <cellStyle name="Followed Hyperlink" xfId="1063" builtinId="9" hidden="1"/>
    <cellStyle name="Followed Hyperlink" xfId="6935" builtinId="9" hidden="1"/>
    <cellStyle name="Followed Hyperlink" xfId="3311" builtinId="9" hidden="1"/>
    <cellStyle name="Followed Hyperlink" xfId="438" builtinId="9" hidden="1"/>
    <cellStyle name="Followed Hyperlink" xfId="3807" builtinId="9" hidden="1"/>
    <cellStyle name="Followed Hyperlink" xfId="7431" builtinId="9" hidden="1"/>
    <cellStyle name="Followed Hyperlink" xfId="5329" builtinId="9" hidden="1"/>
    <cellStyle name="Followed Hyperlink" xfId="1705" builtinId="9" hidden="1"/>
    <cellStyle name="Followed Hyperlink" xfId="1789" builtinId="9" hidden="1"/>
    <cellStyle name="Followed Hyperlink" xfId="5413" builtinId="9" hidden="1"/>
    <cellStyle name="Followed Hyperlink" xfId="2795" builtinId="9" hidden="1"/>
    <cellStyle name="Followed Hyperlink" xfId="3723" builtinId="9" hidden="1"/>
    <cellStyle name="Followed Hyperlink" xfId="190" builtinId="9" hidden="1"/>
    <cellStyle name="Followed Hyperlink" xfId="3395" builtinId="9" hidden="1"/>
    <cellStyle name="Followed Hyperlink" xfId="7019" builtinId="9" hidden="1"/>
    <cellStyle name="Followed Hyperlink" xfId="717" builtinId="9" hidden="1"/>
    <cellStyle name="Followed Hyperlink" xfId="4341" builtinId="9" hidden="1"/>
    <cellStyle name="Followed Hyperlink" xfId="6153" builtinId="9" hidden="1"/>
    <cellStyle name="Followed Hyperlink" xfId="7965" builtinId="9" hidden="1"/>
    <cellStyle name="Followed Hyperlink" xfId="1463" builtinId="9" hidden="1"/>
    <cellStyle name="Followed Hyperlink" xfId="2983" builtinId="9" hidden="1"/>
    <cellStyle name="Followed Hyperlink" xfId="1171" builtinId="9" hidden="1"/>
    <cellStyle name="Followed Hyperlink" xfId="2323" builtinId="9" hidden="1"/>
    <cellStyle name="Followed Hyperlink" xfId="4135" builtinId="9" hidden="1"/>
    <cellStyle name="Followed Hyperlink" xfId="5947" builtinId="9" hidden="1"/>
    <cellStyle name="Followed Hyperlink" xfId="6813" builtinId="9" hidden="1"/>
    <cellStyle name="Followed Hyperlink" xfId="5001" builtinId="9" hidden="1"/>
    <cellStyle name="Followed Hyperlink" xfId="1629" builtinId="9" hidden="1"/>
    <cellStyle name="Followed Hyperlink" xfId="4743" builtinId="9" hidden="1"/>
    <cellStyle name="Followed Hyperlink" xfId="3467" builtinId="9" hidden="1"/>
    <cellStyle name="Followed Hyperlink" xfId="7051" builtinId="9" hidden="1"/>
    <cellStyle name="Followed Hyperlink" xfId="7553" builtinId="9" hidden="1"/>
    <cellStyle name="Followed Hyperlink" xfId="5741" builtinId="9" hidden="1"/>
    <cellStyle name="Followed Hyperlink" xfId="4121" builtinId="9" hidden="1"/>
    <cellStyle name="Followed Hyperlink" xfId="7759" builtinId="9" hidden="1"/>
    <cellStyle name="Followed Hyperlink" xfId="2431" builtinId="9" hidden="1"/>
    <cellStyle name="Followed Hyperlink" xfId="6607" builtinId="9" hidden="1"/>
    <cellStyle name="Followed Hyperlink" xfId="2529" builtinId="9" hidden="1"/>
    <cellStyle name="Followed Hyperlink" xfId="6359" builtinId="9" hidden="1"/>
    <cellStyle name="Followed Hyperlink" xfId="2209" builtinId="9" hidden="1"/>
    <cellStyle name="Followed Hyperlink" xfId="6401" builtinId="9" hidden="1"/>
    <cellStyle name="Followed Hyperlink" xfId="7227" builtinId="9" hidden="1"/>
    <cellStyle name="Followed Hyperlink" xfId="2777" builtinId="9" hidden="1"/>
    <cellStyle name="Followed Hyperlink" xfId="965" builtinId="9" hidden="1"/>
    <cellStyle name="Followed Hyperlink" xfId="4547" builtinId="9" hidden="1"/>
    <cellStyle name="Followed Hyperlink" xfId="923" builtinId="9" hidden="1"/>
    <cellStyle name="Followed Hyperlink" xfId="2735" builtinId="9" hidden="1"/>
    <cellStyle name="Followed Hyperlink" xfId="759" builtinId="9" hidden="1"/>
    <cellStyle name="Followed Hyperlink" xfId="2571" builtinId="9" hidden="1"/>
    <cellStyle name="Hyperlink" xfId="5918" builtinId="8" hidden="1"/>
    <cellStyle name="Hyperlink" xfId="4186" builtinId="8" hidden="1"/>
    <cellStyle name="Hyperlink" xfId="7044" builtinId="8" hidden="1"/>
    <cellStyle name="Hyperlink" xfId="1006" builtinId="8" hidden="1"/>
    <cellStyle name="Hyperlink" xfId="5570" builtinId="8" hidden="1"/>
    <cellStyle name="Hyperlink" xfId="962" builtinId="8" hidden="1"/>
    <cellStyle name="Hyperlink" xfId="7300" builtinId="8" hidden="1"/>
    <cellStyle name="Hyperlink" xfId="4028" builtinId="8" hidden="1"/>
    <cellStyle name="Hyperlink" xfId="3954" builtinId="8" hidden="1"/>
    <cellStyle name="Hyperlink" xfId="6768" builtinId="8" hidden="1"/>
    <cellStyle name="Hyperlink" xfId="5370" builtinId="8" hidden="1"/>
    <cellStyle name="Hyperlink" xfId="730" builtinId="8" hidden="1"/>
    <cellStyle name="Hyperlink" xfId="2418" builtinId="8" hidden="1"/>
    <cellStyle name="Hyperlink" xfId="5048" builtinId="8" hidden="1"/>
    <cellStyle name="Hyperlink" xfId="2096" builtinId="8" hidden="1"/>
    <cellStyle name="Hyperlink" xfId="241" builtinId="8" hidden="1"/>
    <cellStyle name="Hyperlink" xfId="4516" builtinId="8" hidden="1"/>
    <cellStyle name="Hyperlink" xfId="5348" builtinId="8" hidden="1"/>
    <cellStyle name="Hyperlink" xfId="4546" builtinId="8" hidden="1"/>
    <cellStyle name="Hyperlink" xfId="5572" builtinId="8" hidden="1"/>
    <cellStyle name="Hyperlink" xfId="6390" builtinId="8" hidden="1"/>
    <cellStyle name="Hyperlink" xfId="7796" builtinId="8" hidden="1"/>
    <cellStyle name="Hyperlink" xfId="2884" builtinId="8" hidden="1"/>
    <cellStyle name="Hyperlink" xfId="345" builtinId="8" hidden="1"/>
    <cellStyle name="Hyperlink" xfId="1120" builtinId="8" hidden="1"/>
    <cellStyle name="Hyperlink" xfId="223" builtinId="8" hidden="1"/>
    <cellStyle name="Hyperlink" xfId="4814" builtinId="8" hidden="1"/>
    <cellStyle name="Hyperlink" xfId="866" builtinId="8" hidden="1"/>
    <cellStyle name="Hyperlink" xfId="7292" builtinId="8" hidden="1"/>
    <cellStyle name="Hyperlink" xfId="7298" builtinId="8" hidden="1"/>
    <cellStyle name="Hyperlink" xfId="4894" builtinId="8" hidden="1"/>
    <cellStyle name="Hyperlink" xfId="3270" builtinId="8" hidden="1"/>
    <cellStyle name="Hyperlink" xfId="1330" builtinId="8" hidden="1"/>
    <cellStyle name="Hyperlink" xfId="3656" builtinId="8" hidden="1"/>
    <cellStyle name="Hyperlink" xfId="3574" builtinId="8" hidden="1"/>
    <cellStyle name="Hyperlink" xfId="3044" builtinId="8" hidden="1"/>
    <cellStyle name="Hyperlink" xfId="4478" builtinId="8" hidden="1"/>
    <cellStyle name="Hyperlink" xfId="3864" builtinId="8" hidden="1"/>
    <cellStyle name="Hyperlink" xfId="2846" builtinId="8" hidden="1"/>
    <cellStyle name="Hyperlink" xfId="4138" builtinId="8" hidden="1"/>
    <cellStyle name="Hyperlink" xfId="2086" builtinId="8" hidden="1"/>
    <cellStyle name="Hyperlink" xfId="1090" builtinId="8" hidden="1"/>
    <cellStyle name="Hyperlink" xfId="7842" builtinId="8" hidden="1"/>
    <cellStyle name="Hyperlink" xfId="6488" builtinId="8" hidden="1"/>
    <cellStyle name="Hyperlink" xfId="2042" builtinId="8" hidden="1"/>
    <cellStyle name="Hyperlink" xfId="6766" builtinId="8" hidden="1"/>
    <cellStyle name="Hyperlink" xfId="4744" builtinId="8" hidden="1"/>
    <cellStyle name="Hyperlink" xfId="6794" builtinId="8" hidden="1"/>
    <cellStyle name="Hyperlink" xfId="3698" builtinId="8" hidden="1"/>
    <cellStyle name="Hyperlink" xfId="1056" builtinId="8" hidden="1"/>
    <cellStyle name="Hyperlink" xfId="2812" builtinId="8" hidden="1"/>
    <cellStyle name="Hyperlink" xfId="1718" builtinId="8" hidden="1"/>
    <cellStyle name="Hyperlink" xfId="7648" builtinId="8" hidden="1"/>
    <cellStyle name="Hyperlink" xfId="217" builtinId="8" hidden="1"/>
    <cellStyle name="Hyperlink" xfId="2794" builtinId="8" hidden="1"/>
    <cellStyle name="Hyperlink" xfId="4076" builtinId="8" hidden="1"/>
    <cellStyle name="Hyperlink" xfId="3508" builtinId="8" hidden="1"/>
    <cellStyle name="Hyperlink" xfId="4254" builtinId="8" hidden="1"/>
    <cellStyle name="Hyperlink" xfId="5460" builtinId="8" hidden="1"/>
    <cellStyle name="Hyperlink" xfId="5656" builtinId="8" hidden="1"/>
    <cellStyle name="Hyperlink" xfId="1166" builtinId="8" hidden="1"/>
    <cellStyle name="Hyperlink" xfId="2772" builtinId="8" hidden="1"/>
    <cellStyle name="Hyperlink" xfId="3938" builtinId="8" hidden="1"/>
    <cellStyle name="Hyperlink" xfId="6522" builtinId="8" hidden="1"/>
    <cellStyle name="Hyperlink" xfId="6064" builtinId="8" hidden="1"/>
    <cellStyle name="Hyperlink" xfId="2192" builtinId="8" hidden="1"/>
    <cellStyle name="Hyperlink" xfId="7618" builtinId="8" hidden="1"/>
    <cellStyle name="Hyperlink" xfId="4854" builtinId="8" hidden="1"/>
    <cellStyle name="Hyperlink" xfId="4264" builtinId="8" hidden="1"/>
    <cellStyle name="Hyperlink" xfId="5874" builtinId="8" hidden="1"/>
    <cellStyle name="Hyperlink" xfId="6256" builtinId="8" hidden="1"/>
    <cellStyle name="Hyperlink" xfId="2856" builtinId="8" hidden="1"/>
    <cellStyle name="Hyperlink" xfId="3924" builtinId="8" hidden="1"/>
    <cellStyle name="Hyperlink" xfId="523" builtinId="8" hidden="1"/>
    <cellStyle name="Hyperlink" xfId="3882" builtinId="8" hidden="1"/>
    <cellStyle name="Hyperlink" xfId="7604" builtinId="8" hidden="1"/>
    <cellStyle name="Hyperlink" xfId="1430" builtinId="8" hidden="1"/>
    <cellStyle name="Hyperlink" xfId="2144" builtinId="8" hidden="1"/>
    <cellStyle name="Hyperlink" xfId="2866" builtinId="8" hidden="1"/>
    <cellStyle name="Hyperlink" xfId="1250" builtinId="8" hidden="1"/>
    <cellStyle name="Hyperlink" xfId="7778" builtinId="8" hidden="1"/>
    <cellStyle name="Hyperlink" xfId="5026" builtinId="8" hidden="1"/>
    <cellStyle name="Hyperlink" xfId="1864" builtinId="8" hidden="1"/>
    <cellStyle name="Hyperlink" xfId="1478" builtinId="8" hidden="1"/>
    <cellStyle name="Hyperlink" xfId="3236" builtinId="8" hidden="1"/>
    <cellStyle name="Hyperlink" xfId="7424" builtinId="8" hidden="1"/>
    <cellStyle name="Hyperlink" xfId="531" builtinId="8" hidden="1"/>
    <cellStyle name="Hyperlink" xfId="998" builtinId="8" hidden="1"/>
    <cellStyle name="Hyperlink" xfId="4980" builtinId="8" hidden="1"/>
    <cellStyle name="Hyperlink" xfId="6942" builtinId="8" hidden="1"/>
    <cellStyle name="Hyperlink" xfId="6598" builtinId="8" hidden="1"/>
    <cellStyle name="Hyperlink" xfId="7106" builtinId="8" hidden="1"/>
    <cellStyle name="Hyperlink" xfId="5484" builtinId="8" hidden="1"/>
    <cellStyle name="Hyperlink" xfId="3568" builtinId="8" hidden="1"/>
    <cellStyle name="Hyperlink" xfId="1358" builtinId="8" hidden="1"/>
    <cellStyle name="Hyperlink" xfId="5894" builtinId="8" hidden="1"/>
    <cellStyle name="Hyperlink" xfId="5436" builtinId="8" hidden="1"/>
    <cellStyle name="Hyperlink" xfId="5944" builtinId="8" hidden="1"/>
    <cellStyle name="Hyperlink" xfId="5374" builtinId="8" hidden="1"/>
    <cellStyle name="Hyperlink" xfId="1180" builtinId="8" hidden="1"/>
    <cellStyle name="Hyperlink" xfId="6658" builtinId="8" hidden="1"/>
    <cellStyle name="Hyperlink" xfId="6270" builtinId="8" hidden="1"/>
    <cellStyle name="Hyperlink" xfId="3584" builtinId="8" hidden="1"/>
    <cellStyle name="Hyperlink" xfId="886" builtinId="8" hidden="1"/>
    <cellStyle name="Hyperlink" xfId="6174" builtinId="8" hidden="1"/>
    <cellStyle name="Hyperlink" xfId="4212" builtinId="8" hidden="1"/>
    <cellStyle name="Hyperlink" xfId="8028" builtinId="8" hidden="1"/>
    <cellStyle name="Hyperlink" xfId="3918" builtinId="8" hidden="1"/>
    <cellStyle name="Hyperlink" xfId="2088" builtinId="8" hidden="1"/>
    <cellStyle name="Hyperlink" xfId="1158" builtinId="8" hidden="1"/>
    <cellStyle name="Hyperlink" xfId="5996" builtinId="8" hidden="1"/>
    <cellStyle name="Hyperlink" xfId="3952" builtinId="8" hidden="1"/>
    <cellStyle name="Hyperlink" xfId="6162" builtinId="8" hidden="1"/>
    <cellStyle name="Hyperlink" xfId="213" builtinId="8" hidden="1"/>
    <cellStyle name="Hyperlink" xfId="3790" builtinId="8" hidden="1"/>
    <cellStyle name="Hyperlink" xfId="2828" builtinId="8" hidden="1"/>
    <cellStyle name="Hyperlink" xfId="4380" builtinId="8" hidden="1"/>
    <cellStyle name="Hyperlink" xfId="2366" builtinId="8" hidden="1"/>
    <cellStyle name="Hyperlink" xfId="4048" builtinId="8" hidden="1"/>
    <cellStyle name="Hyperlink" xfId="2336" builtinId="8" hidden="1"/>
    <cellStyle name="Hyperlink" xfId="347" builtinId="8" hidden="1"/>
    <cellStyle name="Hyperlink" xfId="249" builtinId="8" hidden="1"/>
    <cellStyle name="Hyperlink" xfId="1910" builtinId="8" hidden="1"/>
    <cellStyle name="Hyperlink" xfId="4902" builtinId="8" hidden="1"/>
    <cellStyle name="Hyperlink" xfId="6616" builtinId="8" hidden="1"/>
    <cellStyle name="Hyperlink" xfId="602" builtinId="8" hidden="1"/>
    <cellStyle name="Hyperlink" xfId="2422" builtinId="8" hidden="1"/>
    <cellStyle name="Hyperlink" xfId="435" builtinId="8" hidden="1"/>
    <cellStyle name="Hyperlink" xfId="4204" builtinId="8" hidden="1"/>
    <cellStyle name="Hyperlink" xfId="6428" builtinId="8" hidden="1"/>
    <cellStyle name="Hyperlink" xfId="6914" builtinId="8" hidden="1"/>
    <cellStyle name="Hyperlink" xfId="7458" builtinId="8" hidden="1"/>
    <cellStyle name="Hyperlink" xfId="946" builtinId="8" hidden="1"/>
    <cellStyle name="Hyperlink" xfId="4046" builtinId="8" hidden="1"/>
    <cellStyle name="Hyperlink" xfId="2216" builtinId="8" hidden="1"/>
    <cellStyle name="Hyperlink" xfId="3186" builtinId="8" hidden="1"/>
    <cellStyle name="Hyperlink" xfId="1696" builtinId="8" hidden="1"/>
    <cellStyle name="Hyperlink" xfId="8018" builtinId="8" hidden="1"/>
    <cellStyle name="Hyperlink" xfId="7162" builtinId="8" hidden="1"/>
    <cellStyle name="Hyperlink" xfId="7408" builtinId="8" hidden="1"/>
    <cellStyle name="Hyperlink" xfId="2130" builtinId="8" hidden="1"/>
    <cellStyle name="Hyperlink" xfId="3126" builtinId="8" hidden="1"/>
    <cellStyle name="Hyperlink" xfId="904" builtinId="8" hidden="1"/>
    <cellStyle name="Hyperlink" xfId="4020" builtinId="8" hidden="1"/>
    <cellStyle name="Hyperlink" xfId="2016" builtinId="8" hidden="1"/>
    <cellStyle name="Hyperlink" xfId="3064" builtinId="8" hidden="1"/>
    <cellStyle name="Hyperlink" xfId="8092" builtinId="8" hidden="1"/>
    <cellStyle name="Hyperlink" xfId="7320" builtinId="8" hidden="1"/>
    <cellStyle name="Hyperlink" xfId="161" builtinId="8" hidden="1"/>
    <cellStyle name="Hyperlink" xfId="1128" builtinId="8" hidden="1"/>
    <cellStyle name="Hyperlink" xfId="852" builtinId="8" hidden="1"/>
    <cellStyle name="Hyperlink" xfId="7558" builtinId="8" hidden="1"/>
    <cellStyle name="Hyperlink" xfId="4494" builtinId="8" hidden="1"/>
    <cellStyle name="Hyperlink" xfId="6098" builtinId="8" hidden="1"/>
    <cellStyle name="Hyperlink" xfId="1808" builtinId="8" hidden="1"/>
    <cellStyle name="Hyperlink" xfId="952" builtinId="8" hidden="1"/>
    <cellStyle name="Hyperlink" xfId="7934" builtinId="8" hidden="1"/>
    <cellStyle name="Hyperlink" xfId="5548" builtinId="8" hidden="1"/>
    <cellStyle name="Hyperlink" xfId="3500" builtinId="8" hidden="1"/>
    <cellStyle name="Hyperlink" xfId="4006" builtinId="8" hidden="1"/>
    <cellStyle name="Hyperlink" xfId="2536" builtinId="8" hidden="1"/>
    <cellStyle name="Hyperlink" xfId="8038" builtinId="8" hidden="1"/>
    <cellStyle name="Hyperlink" xfId="3676" builtinId="8" hidden="1"/>
    <cellStyle name="Hyperlink" xfId="4032" builtinId="8" hidden="1"/>
    <cellStyle name="Hyperlink" xfId="1682" builtinId="8" hidden="1"/>
    <cellStyle name="Hyperlink" xfId="1412" builtinId="8" hidden="1"/>
    <cellStyle name="Hyperlink" xfId="7516" builtinId="8" hidden="1"/>
    <cellStyle name="Hyperlink" xfId="606" builtinId="8" hidden="1"/>
    <cellStyle name="Hyperlink" xfId="2390" builtinId="8" hidden="1"/>
    <cellStyle name="Hyperlink" xfId="7644" builtinId="8" hidden="1"/>
    <cellStyle name="Hyperlink" xfId="4562" builtinId="8" hidden="1"/>
    <cellStyle name="Hyperlink" xfId="6400" builtinId="8" hidden="1"/>
    <cellStyle name="Hyperlink" xfId="4354" builtinId="8" hidden="1"/>
    <cellStyle name="Hyperlink" xfId="5690" builtinId="8" hidden="1"/>
    <cellStyle name="Hyperlink" xfId="7494" builtinId="8" hidden="1"/>
    <cellStyle name="Hyperlink" xfId="6732" builtinId="8" hidden="1"/>
    <cellStyle name="Hyperlink" xfId="4352" builtinId="8" hidden="1"/>
    <cellStyle name="Hyperlink" xfId="2490" builtinId="8" hidden="1"/>
    <cellStyle name="Hyperlink" xfId="4794" builtinId="8" hidden="1"/>
    <cellStyle name="Hyperlink" xfId="6520" builtinId="8" hidden="1"/>
    <cellStyle name="Hyperlink" xfId="7058" builtinId="8" hidden="1"/>
    <cellStyle name="Hyperlink" xfId="5740" builtinId="8" hidden="1"/>
    <cellStyle name="Hyperlink" xfId="1270" builtinId="8" hidden="1"/>
    <cellStyle name="Hyperlink" xfId="2348" builtinId="8" hidden="1"/>
    <cellStyle name="Hyperlink" xfId="2164" builtinId="8" hidden="1"/>
    <cellStyle name="Hyperlink" xfId="6822" builtinId="8" hidden="1"/>
    <cellStyle name="Hyperlink" xfId="4826" builtinId="8" hidden="1"/>
    <cellStyle name="Hyperlink" xfId="1620" builtinId="8" hidden="1"/>
    <cellStyle name="Hyperlink" xfId="8106" builtinId="8" hidden="1"/>
    <cellStyle name="Hyperlink" xfId="2648" builtinId="8" hidden="1"/>
    <cellStyle name="Hyperlink" xfId="7352" builtinId="8" hidden="1"/>
    <cellStyle name="Hyperlink" xfId="5774" builtinId="8" hidden="1"/>
    <cellStyle name="Hyperlink" xfId="3738" builtinId="8" hidden="1"/>
    <cellStyle name="Hyperlink" xfId="4582" builtinId="8" hidden="1"/>
    <cellStyle name="Hyperlink" xfId="8016" builtinId="8" hidden="1"/>
    <cellStyle name="Hyperlink" xfId="3760" builtinId="8" hidden="1"/>
    <cellStyle name="Hyperlink" xfId="4822" builtinId="8" hidden="1"/>
    <cellStyle name="Hyperlink" xfId="6296" builtinId="8" hidden="1"/>
    <cellStyle name="Hyperlink" xfId="1410" builtinId="8" hidden="1"/>
    <cellStyle name="Hyperlink" xfId="2808" builtinId="8" hidden="1"/>
    <cellStyle name="Hyperlink" xfId="7252" builtinId="8" hidden="1"/>
    <cellStyle name="Hyperlink" xfId="2450" builtinId="8" hidden="1"/>
    <cellStyle name="Hyperlink" xfId="4000" builtinId="8" hidden="1"/>
    <cellStyle name="Hyperlink" xfId="2850" builtinId="8" hidden="1"/>
    <cellStyle name="Hyperlink" xfId="942" builtinId="8" hidden="1"/>
    <cellStyle name="Hyperlink" xfId="7878" builtinId="8" hidden="1"/>
    <cellStyle name="Hyperlink" xfId="7536" builtinId="8" hidden="1"/>
    <cellStyle name="Hyperlink" xfId="1858" builtinId="8" hidden="1"/>
    <cellStyle name="Hyperlink" xfId="7722" builtinId="8" hidden="1"/>
    <cellStyle name="Hyperlink" xfId="4590" builtinId="8" hidden="1"/>
    <cellStyle name="Hyperlink" xfId="2668" builtinId="8" hidden="1"/>
    <cellStyle name="Hyperlink" xfId="2934" builtinId="8" hidden="1"/>
    <cellStyle name="Hyperlink" xfId="321" builtinId="8" hidden="1"/>
    <cellStyle name="Hyperlink" xfId="3178" builtinId="8" hidden="1"/>
    <cellStyle name="Hyperlink" xfId="1236" builtinId="8" hidden="1"/>
    <cellStyle name="Hyperlink" xfId="2974" builtinId="8" hidden="1"/>
    <cellStyle name="Hyperlink" xfId="1542" builtinId="8" hidden="1"/>
    <cellStyle name="Hyperlink" xfId="7834" builtinId="8" hidden="1"/>
    <cellStyle name="Hyperlink" xfId="5836" builtinId="8" hidden="1"/>
    <cellStyle name="Hyperlink" xfId="6004" builtinId="8" hidden="1"/>
    <cellStyle name="Hyperlink" xfId="6176" builtinId="8" hidden="1"/>
    <cellStyle name="Hyperlink" xfId="2076" builtinId="8" hidden="1"/>
    <cellStyle name="Hyperlink" xfId="7224" builtinId="8" hidden="1"/>
    <cellStyle name="Hyperlink" xfId="1496" builtinId="8" hidden="1"/>
    <cellStyle name="Hyperlink" xfId="2712" builtinId="8" hidden="1"/>
    <cellStyle name="Hyperlink" xfId="8064" builtinId="8" hidden="1"/>
    <cellStyle name="Hyperlink" xfId="5054" builtinId="8" hidden="1"/>
    <cellStyle name="Hyperlink" xfId="5632" builtinId="8" hidden="1"/>
    <cellStyle name="Hyperlink" xfId="555" builtinId="8" hidden="1"/>
    <cellStyle name="Hyperlink" xfId="2766" builtinId="8" hidden="1"/>
    <cellStyle name="Hyperlink" xfId="3808" builtinId="8" hidden="1"/>
    <cellStyle name="Hyperlink" xfId="5204" builtinId="8" hidden="1"/>
    <cellStyle name="Hyperlink" xfId="1868" builtinId="8" hidden="1"/>
    <cellStyle name="Hyperlink" xfId="3068" builtinId="8" hidden="1"/>
    <cellStyle name="Hyperlink" xfId="2770" builtinId="8" hidden="1"/>
    <cellStyle name="Hyperlink" xfId="3742" builtinId="8" hidden="1"/>
    <cellStyle name="Hyperlink" xfId="85" builtinId="8" hidden="1"/>
    <cellStyle name="Hyperlink" xfId="1622" builtinId="8" hidden="1"/>
    <cellStyle name="Hyperlink" xfId="4948" builtinId="8" hidden="1"/>
    <cellStyle name="Hyperlink" xfId="6780" builtinId="8" hidden="1"/>
    <cellStyle name="Hyperlink" xfId="3892" builtinId="8" hidden="1"/>
    <cellStyle name="Hyperlink" xfId="3452" builtinId="8" hidden="1"/>
    <cellStyle name="Hyperlink" xfId="3456" builtinId="8" hidden="1"/>
    <cellStyle name="Hyperlink" xfId="17" builtinId="8" hidden="1"/>
    <cellStyle name="Hyperlink" xfId="307" builtinId="8" hidden="1"/>
    <cellStyle name="Hyperlink" xfId="2368" builtinId="8" hidden="1"/>
    <cellStyle name="Hyperlink" xfId="4540" builtinId="8" hidden="1"/>
    <cellStyle name="Hyperlink" xfId="6328" builtinId="8" hidden="1"/>
    <cellStyle name="Hyperlink" xfId="383" builtinId="8" hidden="1"/>
    <cellStyle name="Hyperlink" xfId="7434" builtinId="8" hidden="1"/>
    <cellStyle name="Hyperlink" xfId="4120" builtinId="8" hidden="1"/>
    <cellStyle name="Hyperlink" xfId="5688" builtinId="8" hidden="1"/>
    <cellStyle name="Hyperlink" xfId="3840" builtinId="8" hidden="1"/>
    <cellStyle name="Hyperlink" xfId="1668" builtinId="8" hidden="1"/>
    <cellStyle name="Hyperlink" xfId="6896" builtinId="8" hidden="1"/>
    <cellStyle name="Hyperlink" xfId="8076" builtinId="8" hidden="1"/>
    <cellStyle name="Hyperlink" xfId="4850" builtinId="8" hidden="1"/>
    <cellStyle name="Hyperlink" xfId="1840" builtinId="8" hidden="1"/>
    <cellStyle name="Hyperlink" xfId="1110" builtinId="8" hidden="1"/>
    <cellStyle name="Hyperlink" xfId="3754" builtinId="8" hidden="1"/>
    <cellStyle name="Hyperlink" xfId="5958" builtinId="8" hidden="1"/>
    <cellStyle name="Hyperlink" xfId="5516" builtinId="8" hidden="1"/>
    <cellStyle name="Hyperlink" xfId="5520" builtinId="8" hidden="1"/>
    <cellStyle name="Hyperlink" xfId="3188" builtinId="8" hidden="1"/>
    <cellStyle name="Hyperlink" xfId="4468" builtinId="8" hidden="1"/>
    <cellStyle name="Hyperlink" xfId="7766" builtinId="8" hidden="1"/>
    <cellStyle name="Hyperlink" xfId="379" builtinId="8" hidden="1"/>
    <cellStyle name="Hyperlink" xfId="5602" builtinId="8" hidden="1"/>
    <cellStyle name="Hyperlink" xfId="3614" builtinId="8" hidden="1"/>
    <cellStyle name="Hyperlink" xfId="6420" builtinId="8" hidden="1"/>
    <cellStyle name="Hyperlink" xfId="1730" builtinId="8" hidden="1"/>
    <cellStyle name="Hyperlink" xfId="5314" builtinId="8" hidden="1"/>
    <cellStyle name="Hyperlink" xfId="7530" builtinId="8" hidden="1"/>
    <cellStyle name="Hyperlink" xfId="6048" builtinId="8" hidden="1"/>
    <cellStyle name="Hyperlink" xfId="7312" builtinId="8" hidden="1"/>
    <cellStyle name="Hyperlink" xfId="5012" builtinId="8" hidden="1"/>
    <cellStyle name="Hyperlink" xfId="2806" builtinId="8" hidden="1"/>
    <cellStyle name="Hyperlink" xfId="6864" builtinId="8" hidden="1"/>
    <cellStyle name="Hyperlink" xfId="6468" builtinId="8" hidden="1"/>
    <cellStyle name="Hyperlink" xfId="5514" builtinId="8" hidden="1"/>
    <cellStyle name="Hyperlink" xfId="1334" builtinId="8" hidden="1"/>
    <cellStyle name="Hyperlink" xfId="1770" builtinId="8" hidden="1"/>
    <cellStyle name="Hyperlink" xfId="7660" builtinId="8" hidden="1"/>
    <cellStyle name="Hyperlink" xfId="7456" builtinId="8" hidden="1"/>
    <cellStyle name="Hyperlink" xfId="5700" builtinId="8" hidden="1"/>
    <cellStyle name="Hyperlink" xfId="1080" builtinId="8" hidden="1"/>
    <cellStyle name="Hyperlink" xfId="5104" builtinId="8" hidden="1"/>
    <cellStyle name="Hyperlink" xfId="6912" builtinId="8" hidden="1"/>
    <cellStyle name="Hyperlink" xfId="2094" builtinId="8" hidden="1"/>
    <cellStyle name="Hyperlink" xfId="2302" builtinId="8" hidden="1"/>
    <cellStyle name="Hyperlink" xfId="5578" builtinId="8" hidden="1"/>
    <cellStyle name="Hyperlink" xfId="1602" builtinId="8" hidden="1"/>
    <cellStyle name="Hyperlink" xfId="4644" builtinId="8" hidden="1"/>
    <cellStyle name="Hyperlink" xfId="3598" builtinId="8" hidden="1"/>
    <cellStyle name="Hyperlink" xfId="5720" builtinId="8" hidden="1"/>
    <cellStyle name="Hyperlink" xfId="5620" builtinId="8" hidden="1"/>
    <cellStyle name="Hyperlink" xfId="7886" builtinId="8" hidden="1"/>
    <cellStyle name="Hyperlink" xfId="7820" builtinId="8" hidden="1"/>
    <cellStyle name="Hyperlink" xfId="7788" builtinId="8" hidden="1"/>
    <cellStyle name="Hyperlink" xfId="2184" builtinId="8" hidden="1"/>
    <cellStyle name="Hyperlink" xfId="7398" builtinId="8" hidden="1"/>
    <cellStyle name="Hyperlink" xfId="1638" builtinId="8" hidden="1"/>
    <cellStyle name="Hyperlink" xfId="3608" builtinId="8" hidden="1"/>
    <cellStyle name="Hyperlink" xfId="5306" builtinId="8" hidden="1"/>
    <cellStyle name="Hyperlink" xfId="7026" builtinId="8" hidden="1"/>
    <cellStyle name="Hyperlink" xfId="1502" builtinId="8" hidden="1"/>
    <cellStyle name="Hyperlink" xfId="5636" builtinId="8" hidden="1"/>
    <cellStyle name="Hyperlink" xfId="1814" builtinId="8" hidden="1"/>
    <cellStyle name="Hyperlink" xfId="7502" builtinId="8" hidden="1"/>
    <cellStyle name="Hyperlink" xfId="2710" builtinId="8" hidden="1"/>
    <cellStyle name="Hyperlink" xfId="5308" builtinId="8" hidden="1"/>
    <cellStyle name="Hyperlink" xfId="5476" builtinId="8" hidden="1"/>
    <cellStyle name="Hyperlink" xfId="1556" builtinId="8" hidden="1"/>
    <cellStyle name="Hyperlink" xfId="2638" builtinId="8" hidden="1"/>
    <cellStyle name="Hyperlink" xfId="31" builtinId="8" hidden="1"/>
    <cellStyle name="Hyperlink" xfId="5018" builtinId="8" hidden="1"/>
    <cellStyle name="Hyperlink" xfId="4646" builtinId="8" hidden="1"/>
    <cellStyle name="Hyperlink" xfId="2178" builtinId="8" hidden="1"/>
    <cellStyle name="Hyperlink" xfId="5194" builtinId="8" hidden="1"/>
    <cellStyle name="Hyperlink" xfId="2222" builtinId="8" hidden="1"/>
    <cellStyle name="Hyperlink" xfId="7710" builtinId="8" hidden="1"/>
    <cellStyle name="Hyperlink" xfId="5124" builtinId="8" hidden="1"/>
    <cellStyle name="Hyperlink" xfId="7894" builtinId="8" hidden="1"/>
    <cellStyle name="Hyperlink" xfId="5938" builtinId="8" hidden="1"/>
    <cellStyle name="Hyperlink" xfId="6626" builtinId="8" hidden="1"/>
    <cellStyle name="Hyperlink" xfId="5630" builtinId="8" hidden="1"/>
    <cellStyle name="Hyperlink" xfId="582" builtinId="8" hidden="1"/>
    <cellStyle name="Hyperlink" xfId="8058" builtinId="8" hidden="1"/>
    <cellStyle name="Hyperlink" xfId="8082" builtinId="8" hidden="1"/>
    <cellStyle name="Hyperlink" xfId="3680" builtinId="8" hidden="1"/>
    <cellStyle name="Hyperlink" xfId="5108" builtinId="8" hidden="1"/>
    <cellStyle name="Hyperlink" xfId="7250" builtinId="8" hidden="1"/>
    <cellStyle name="Hyperlink" xfId="3246" builtinId="8" hidden="1"/>
    <cellStyle name="Hyperlink" xfId="5456" builtinId="8" hidden="1"/>
    <cellStyle name="Hyperlink" xfId="5280" builtinId="8" hidden="1"/>
    <cellStyle name="Hyperlink" xfId="3798" builtinId="8" hidden="1"/>
    <cellStyle name="Hyperlink" xfId="6830" builtinId="8" hidden="1"/>
    <cellStyle name="Hyperlink" xfId="3288" builtinId="8" hidden="1"/>
    <cellStyle name="Hyperlink" xfId="7624" builtinId="8" hidden="1"/>
    <cellStyle name="Hyperlink" xfId="6244" builtinId="8" hidden="1"/>
    <cellStyle name="Hyperlink" xfId="3484" builtinId="8" hidden="1"/>
    <cellStyle name="Hyperlink" xfId="1424" builtinId="8" hidden="1"/>
    <cellStyle name="Hyperlink" xfId="1788" builtinId="8" hidden="1"/>
    <cellStyle name="Hyperlink" xfId="7916" builtinId="8" hidden="1"/>
    <cellStyle name="Hyperlink" xfId="3672" builtinId="8" hidden="1"/>
    <cellStyle name="Hyperlink" xfId="5952" builtinId="8" hidden="1"/>
    <cellStyle name="Hyperlink" xfId="1372" builtinId="8" hidden="1"/>
    <cellStyle name="Hyperlink" xfId="7866" builtinId="8" hidden="1"/>
    <cellStyle name="Hyperlink" xfId="5150" builtinId="8" hidden="1"/>
    <cellStyle name="Hyperlink" xfId="5226" builtinId="8" hidden="1"/>
    <cellStyle name="Hyperlink" xfId="2880" builtinId="8" hidden="1"/>
    <cellStyle name="Hyperlink" xfId="6856" builtinId="8" hidden="1"/>
    <cellStyle name="Hyperlink" xfId="1800" builtinId="8" hidden="1"/>
    <cellStyle name="Hyperlink" xfId="6038" builtinId="8" hidden="1"/>
    <cellStyle name="Hyperlink" xfId="107" builtinId="8" hidden="1"/>
    <cellStyle name="Hyperlink" xfId="7342" builtinId="8" hidden="1"/>
    <cellStyle name="Hyperlink" xfId="6446" builtinId="8" hidden="1"/>
    <cellStyle name="Hyperlink" xfId="311" builtinId="8" hidden="1"/>
    <cellStyle name="Hyperlink" xfId="7540" builtinId="8" hidden="1"/>
    <cellStyle name="Hyperlink" xfId="7518" builtinId="8" hidden="1"/>
    <cellStyle name="Hyperlink" xfId="2124" builtinId="8" hidden="1"/>
    <cellStyle name="Hyperlink" xfId="2022" builtinId="8" hidden="1"/>
    <cellStyle name="Hyperlink" xfId="7054" builtinId="8" hidden="1"/>
    <cellStyle name="Hyperlink" xfId="2020" builtinId="8" hidden="1"/>
    <cellStyle name="Hyperlink" xfId="5408" builtinId="8" hidden="1"/>
    <cellStyle name="Hyperlink" xfId="1922" builtinId="8" hidden="1"/>
    <cellStyle name="Hyperlink" xfId="5670" builtinId="8" hidden="1"/>
    <cellStyle name="Hyperlink" xfId="6208" builtinId="8" hidden="1"/>
    <cellStyle name="Hyperlink" xfId="2254" builtinId="8" hidden="1"/>
    <cellStyle name="Hyperlink" xfId="1224" builtinId="8" hidden="1"/>
    <cellStyle name="Hyperlink" xfId="1268" builtinId="8" hidden="1"/>
    <cellStyle name="Hyperlink" xfId="4530" builtinId="8" hidden="1"/>
    <cellStyle name="Hyperlink" xfId="2132" builtinId="8" hidden="1"/>
    <cellStyle name="Hyperlink" xfId="7330" builtinId="8" hidden="1"/>
    <cellStyle name="Hyperlink" xfId="4444" builtinId="8" hidden="1"/>
    <cellStyle name="Hyperlink" xfId="6290" builtinId="8" hidden="1"/>
    <cellStyle name="Hyperlink" xfId="4092" builtinId="8" hidden="1"/>
    <cellStyle name="Hyperlink" xfId="3460" builtinId="8" hidden="1"/>
    <cellStyle name="Hyperlink" xfId="3984" builtinId="8" hidden="1"/>
    <cellStyle name="Hyperlink" xfId="7258" builtinId="8" hidden="1"/>
    <cellStyle name="Hyperlink" xfId="6546" builtinId="8" hidden="1"/>
    <cellStyle name="Hyperlink" xfId="4724" builtinId="8" hidden="1"/>
    <cellStyle name="Hyperlink" xfId="171" builtinId="8" hidden="1"/>
    <cellStyle name="Hyperlink" xfId="3700" builtinId="8" hidden="1"/>
    <cellStyle name="Hyperlink" xfId="1214" builtinId="8" hidden="1"/>
    <cellStyle name="Hyperlink" xfId="4136" builtinId="8" hidden="1"/>
    <cellStyle name="Hyperlink" xfId="5626" builtinId="8" hidden="1"/>
    <cellStyle name="Hyperlink" xfId="4464" builtinId="8" hidden="1"/>
    <cellStyle name="Hyperlink" xfId="7814" builtinId="8" hidden="1"/>
    <cellStyle name="Hyperlink" xfId="1258" builtinId="8" hidden="1"/>
    <cellStyle name="Hyperlink" xfId="4648" builtinId="8" hidden="1"/>
    <cellStyle name="Hyperlink" xfId="2650" builtinId="8" hidden="1"/>
    <cellStyle name="Hyperlink" xfId="3358" builtinId="8" hidden="1"/>
    <cellStyle name="Hyperlink" xfId="5758" builtinId="8" hidden="1"/>
    <cellStyle name="Hyperlink" xfId="6552" builtinId="8" hidden="1"/>
    <cellStyle name="Hyperlink" xfId="3324" builtinId="8" hidden="1"/>
    <cellStyle name="Hyperlink" xfId="930" builtinId="8" hidden="1"/>
    <cellStyle name="Hyperlink" xfId="5800" builtinId="8" hidden="1"/>
    <cellStyle name="Hyperlink" xfId="5972" builtinId="8" hidden="1"/>
    <cellStyle name="Hyperlink" xfId="3852" builtinId="8" hidden="1"/>
    <cellStyle name="Hyperlink" xfId="986" builtinId="8" hidden="1"/>
    <cellStyle name="Hyperlink" xfId="5866" builtinId="8" hidden="1"/>
    <cellStyle name="Hyperlink" xfId="2992" builtinId="8" hidden="1"/>
    <cellStyle name="Hyperlink" xfId="7022" builtinId="8" hidden="1"/>
    <cellStyle name="Hyperlink" xfId="3376" builtinId="8" hidden="1"/>
    <cellStyle name="Hyperlink" xfId="293" builtinId="8" hidden="1"/>
    <cellStyle name="Hyperlink" xfId="7442" builtinId="8" hidden="1"/>
    <cellStyle name="Hyperlink" xfId="6536" builtinId="8" hidden="1"/>
    <cellStyle name="Hyperlink" xfId="4326" builtinId="8" hidden="1"/>
    <cellStyle name="Hyperlink" xfId="2810" builtinId="8" hidden="1"/>
    <cellStyle name="Hyperlink" xfId="6088" builtinId="8" hidden="1"/>
    <cellStyle name="Hyperlink" xfId="5878" builtinId="8" hidden="1"/>
    <cellStyle name="Hyperlink" xfId="7198" builtinId="8" hidden="1"/>
    <cellStyle name="Hyperlink" xfId="3256" builtinId="8" hidden="1"/>
    <cellStyle name="Hyperlink" xfId="5558" builtinId="8" hidden="1"/>
    <cellStyle name="Hyperlink" xfId="2494" builtinId="8" hidden="1"/>
    <cellStyle name="Hyperlink" xfId="2854" builtinId="8" hidden="1"/>
    <cellStyle name="Hyperlink" xfId="5188" builtinId="8" hidden="1"/>
    <cellStyle name="Hyperlink" xfId="1450" builtinId="8" hidden="1"/>
    <cellStyle name="Hyperlink" xfId="6738" builtinId="8" hidden="1"/>
    <cellStyle name="Hyperlink" xfId="7120" builtinId="8" hidden="1"/>
    <cellStyle name="Hyperlink" xfId="2266" builtinId="8" hidden="1"/>
    <cellStyle name="Hyperlink" xfId="2958" builtinId="8" hidden="1"/>
    <cellStyle name="Hyperlink" xfId="3986" builtinId="8" hidden="1"/>
    <cellStyle name="Hyperlink" xfId="822" builtinId="8" hidden="1"/>
    <cellStyle name="Hyperlink" xfId="7526" builtinId="8" hidden="1"/>
    <cellStyle name="Hyperlink" xfId="4986" builtinId="8" hidden="1"/>
    <cellStyle name="Hyperlink" xfId="3992" builtinId="8" hidden="1"/>
    <cellStyle name="Hyperlink" xfId="2352" builtinId="8" hidden="1"/>
    <cellStyle name="Hyperlink" xfId="6548" builtinId="8" hidden="1"/>
    <cellStyle name="Hyperlink" xfId="1460" builtinId="8" hidden="1"/>
    <cellStyle name="Hyperlink" xfId="826" builtinId="8" hidden="1"/>
    <cellStyle name="Hyperlink" xfId="5058" builtinId="8" hidden="1"/>
    <cellStyle name="Hyperlink" xfId="8090" builtinId="8" hidden="1"/>
    <cellStyle name="Hyperlink" xfId="5712" builtinId="8" hidden="1"/>
    <cellStyle name="Hyperlink" xfId="1480" builtinId="8" hidden="1"/>
    <cellStyle name="Hyperlink" xfId="4510" builtinId="8" hidden="1"/>
    <cellStyle name="Hyperlink" xfId="2522" builtinId="8" hidden="1"/>
    <cellStyle name="Hyperlink" xfId="658" builtinId="8" hidden="1"/>
    <cellStyle name="Hyperlink" xfId="8129" builtinId="8" hidden="1"/>
    <cellStyle name="Hyperlink" xfId="503" builtinId="8" hidden="1"/>
    <cellStyle name="Hyperlink" xfId="3062" builtinId="8" hidden="1"/>
    <cellStyle name="Hyperlink" xfId="7450" builtinId="8" hidden="1"/>
    <cellStyle name="Hyperlink" xfId="6678" builtinId="8" hidden="1"/>
    <cellStyle name="Hyperlink" xfId="5628" builtinId="8" hidden="1"/>
    <cellStyle name="Hyperlink" xfId="3434" builtinId="8" hidden="1"/>
    <cellStyle name="Hyperlink" xfId="4320" builtinId="8" hidden="1"/>
    <cellStyle name="Hyperlink" xfId="6148" builtinId="8" hidden="1"/>
    <cellStyle name="Hyperlink" xfId="5892" builtinId="8" hidden="1"/>
    <cellStyle name="Hyperlink" xfId="1320" builtinId="8" hidden="1"/>
    <cellStyle name="Hyperlink" xfId="726" builtinId="8" hidden="1"/>
    <cellStyle name="Hyperlink" xfId="6574" builtinId="8" hidden="1"/>
    <cellStyle name="Hyperlink" xfId="8100" builtinId="8" hidden="1"/>
    <cellStyle name="Hyperlink" xfId="49" builtinId="8" hidden="1"/>
    <cellStyle name="Hyperlink" xfId="840" builtinId="8" hidden="1"/>
    <cellStyle name="Hyperlink" xfId="7646" builtinId="8" hidden="1"/>
    <cellStyle name="Hyperlink" xfId="7036" builtinId="8" hidden="1"/>
    <cellStyle name="Hyperlink" xfId="1144" builtinId="8" hidden="1"/>
    <cellStyle name="Hyperlink" xfId="3278" builtinId="8" hidden="1"/>
    <cellStyle name="Hyperlink" xfId="4358" builtinId="8" hidden="1"/>
    <cellStyle name="Hyperlink" xfId="2082" builtinId="8" hidden="1"/>
    <cellStyle name="Hyperlink" xfId="3980" builtinId="8" hidden="1"/>
    <cellStyle name="Hyperlink" xfId="6676" builtinId="8" hidden="1"/>
    <cellStyle name="Hyperlink" xfId="612" builtinId="8" hidden="1"/>
    <cellStyle name="Hyperlink" xfId="6652" builtinId="8" hidden="1"/>
    <cellStyle name="Hyperlink" xfId="7980" builtinId="8" hidden="1"/>
    <cellStyle name="Hyperlink" xfId="4382" builtinId="8" hidden="1"/>
    <cellStyle name="Hyperlink" xfId="594" builtinId="8" hidden="1"/>
    <cellStyle name="Hyperlink" xfId="6150" builtinId="8" hidden="1"/>
    <cellStyle name="Hyperlink" xfId="7136" builtinId="8" hidden="1"/>
    <cellStyle name="Hyperlink" xfId="4062" builtinId="8" hidden="1"/>
    <cellStyle name="Hyperlink" xfId="6036" builtinId="8" hidden="1"/>
    <cellStyle name="Hyperlink" xfId="3594" builtinId="8" hidden="1"/>
    <cellStyle name="Hyperlink" xfId="652" builtinId="8" hidden="1"/>
    <cellStyle name="Hyperlink" xfId="6156" builtinId="8" hidden="1"/>
    <cellStyle name="Hyperlink" xfId="4294" builtinId="8" hidden="1"/>
    <cellStyle name="Hyperlink" xfId="4906" builtinId="8" hidden="1"/>
    <cellStyle name="Hyperlink" xfId="1630" builtinId="8" hidden="1"/>
    <cellStyle name="Hyperlink" xfId="1640" builtinId="8" hidden="1"/>
    <cellStyle name="Hyperlink" xfId="7492" builtinId="8" hidden="1"/>
    <cellStyle name="Hyperlink" xfId="5076" builtinId="8" hidden="1"/>
    <cellStyle name="Hyperlink" xfId="626" builtinId="8" hidden="1"/>
    <cellStyle name="Hyperlink" xfId="5272" builtinId="8" hidden="1"/>
    <cellStyle name="Hyperlink" xfId="7580" builtinId="8" hidden="1"/>
    <cellStyle name="Hyperlink" xfId="7856" builtinId="8" hidden="1"/>
    <cellStyle name="Hyperlink" xfId="3436" builtinId="8" hidden="1"/>
    <cellStyle name="Hyperlink" xfId="7982" builtinId="8" hidden="1"/>
    <cellStyle name="Hyperlink" xfId="5296" builtinId="8" hidden="1"/>
    <cellStyle name="Hyperlink" xfId="2362" builtinId="8" hidden="1"/>
    <cellStyle name="Hyperlink" xfId="902" builtinId="8" hidden="1"/>
    <cellStyle name="Hyperlink" xfId="2620" builtinId="8" hidden="1"/>
    <cellStyle name="Hyperlink" xfId="5950" builtinId="8" hidden="1"/>
    <cellStyle name="Hyperlink" xfId="1710" builtinId="8" hidden="1"/>
    <cellStyle name="Hyperlink" xfId="1134" builtinId="8" hidden="1"/>
    <cellStyle name="Hyperlink" xfId="4250" builtinId="8" hidden="1"/>
    <cellStyle name="Hyperlink" xfId="1722" builtinId="8" hidden="1"/>
    <cellStyle name="Hyperlink" xfId="6684" builtinId="8" hidden="1"/>
    <cellStyle name="Hyperlink" xfId="3152" builtinId="8" hidden="1"/>
    <cellStyle name="Hyperlink" xfId="2246" builtinId="8" hidden="1"/>
    <cellStyle name="Hyperlink" xfId="1514" builtinId="8" hidden="1"/>
    <cellStyle name="Hyperlink" xfId="8151" builtinId="8" hidden="1"/>
    <cellStyle name="Hyperlink" xfId="2662" builtinId="8" hidden="1"/>
    <cellStyle name="Hyperlink" xfId="6938" builtinId="8" hidden="1"/>
    <cellStyle name="Hyperlink" xfId="7996" builtinId="8" hidden="1"/>
    <cellStyle name="Hyperlink" xfId="8179" builtinId="8" hidden="1"/>
    <cellStyle name="Hyperlink" xfId="3534" builtinId="8" hidden="1"/>
    <cellStyle name="Hyperlink" xfId="5794" builtinId="8" hidden="1"/>
    <cellStyle name="Hyperlink" xfId="5556" builtinId="8" hidden="1"/>
    <cellStyle name="Hyperlink" xfId="353" builtinId="8" hidden="1"/>
    <cellStyle name="Hyperlink" xfId="23" builtinId="8" hidden="1"/>
    <cellStyle name="Hyperlink" xfId="5094" builtinId="8" hidden="1"/>
    <cellStyle name="Hyperlink" xfId="648" builtinId="8" hidden="1"/>
    <cellStyle name="Hyperlink" xfId="2964" builtinId="8" hidden="1"/>
    <cellStyle name="Hyperlink" xfId="4502" builtinId="8" hidden="1"/>
    <cellStyle name="Hyperlink" xfId="3232" builtinId="8" hidden="1"/>
    <cellStyle name="Hyperlink" xfId="4926" builtinId="8" hidden="1"/>
    <cellStyle name="Hyperlink" xfId="7204" builtinId="8" hidden="1"/>
    <cellStyle name="Hyperlink" xfId="6300" builtinId="8" hidden="1"/>
    <cellStyle name="Hyperlink" xfId="3600" builtinId="8" hidden="1"/>
    <cellStyle name="Hyperlink" xfId="4740" builtinId="8" hidden="1"/>
    <cellStyle name="Hyperlink" xfId="7864" builtinId="8" hidden="1"/>
    <cellStyle name="Hyperlink" xfId="5078" builtinId="8" hidden="1"/>
    <cellStyle name="Hyperlink" xfId="2594" builtinId="8" hidden="1"/>
    <cellStyle name="Hyperlink" xfId="1116" builtinId="8" hidden="1"/>
    <cellStyle name="Hyperlink" xfId="4262" builtinId="8" hidden="1"/>
    <cellStyle name="Hyperlink" xfId="5428" builtinId="8" hidden="1"/>
    <cellStyle name="Hyperlink" xfId="6044" builtinId="8" hidden="1"/>
    <cellStyle name="Hyperlink" xfId="6108" builtinId="8" hidden="1"/>
    <cellStyle name="Hyperlink" xfId="4072" builtinId="8" hidden="1"/>
    <cellStyle name="Hyperlink" xfId="7354" builtinId="8" hidden="1"/>
    <cellStyle name="Hyperlink" xfId="7234" builtinId="8" hidden="1"/>
    <cellStyle name="Hyperlink" xfId="1086" builtinId="8" hidden="1"/>
    <cellStyle name="Hyperlink" xfId="7174" builtinId="8" hidden="1"/>
    <cellStyle name="Hyperlink" xfId="7588" builtinId="8" hidden="1"/>
    <cellStyle name="Hyperlink" xfId="4686" builtinId="8" hidden="1"/>
    <cellStyle name="Hyperlink" xfId="3322" builtinId="8" hidden="1"/>
    <cellStyle name="Hyperlink" xfId="13" builtinId="8" hidden="1"/>
    <cellStyle name="Hyperlink" xfId="8149" builtinId="8" hidden="1"/>
    <cellStyle name="Hyperlink" xfId="5508" builtinId="8" hidden="1"/>
    <cellStyle name="Hyperlink" xfId="1204" builtinId="8" hidden="1"/>
    <cellStyle name="Hyperlink" xfId="3476" builtinId="8" hidden="1"/>
    <cellStyle name="Hyperlink" xfId="4282" builtinId="8" hidden="1"/>
    <cellStyle name="Hyperlink" xfId="672" builtinId="8" hidden="1"/>
    <cellStyle name="Hyperlink" xfId="7440" builtinId="8" hidden="1"/>
    <cellStyle name="Hyperlink" xfId="1152" builtinId="8" hidden="1"/>
    <cellStyle name="Hyperlink" xfId="6752" builtinId="8" hidden="1"/>
    <cellStyle name="Hyperlink" xfId="1222" builtinId="8" hidden="1"/>
    <cellStyle name="Hyperlink" xfId="5940" builtinId="8" hidden="1"/>
    <cellStyle name="Hyperlink" xfId="7412" builtinId="8" hidden="1"/>
    <cellStyle name="Hyperlink" xfId="7826" builtinId="8" hidden="1"/>
    <cellStyle name="Hyperlink" xfId="7254" builtinId="8" hidden="1"/>
    <cellStyle name="Hyperlink" xfId="7732" builtinId="8" hidden="1"/>
    <cellStyle name="Hyperlink" xfId="3142" builtinId="8" hidden="1"/>
    <cellStyle name="Hyperlink" xfId="4792" builtinId="8" hidden="1"/>
    <cellStyle name="Hyperlink" xfId="5754" builtinId="8" hidden="1"/>
    <cellStyle name="Hyperlink" xfId="662" builtinId="8" hidden="1"/>
    <cellStyle name="Hyperlink" xfId="2236" builtinId="8" hidden="1"/>
    <cellStyle name="Hyperlink" xfId="1108" builtinId="8" hidden="1"/>
    <cellStyle name="Hyperlink" xfId="6924" builtinId="8" hidden="1"/>
    <cellStyle name="Hyperlink" xfId="3780" builtinId="8" hidden="1"/>
    <cellStyle name="Hyperlink" xfId="5608" builtinId="8" hidden="1"/>
    <cellStyle name="Hyperlink" xfId="5228" builtinId="8" hidden="1"/>
    <cellStyle name="Hyperlink" xfId="3248" builtinId="8" hidden="1"/>
    <cellStyle name="Hyperlink" xfId="2384" builtinId="8" hidden="1"/>
    <cellStyle name="Hyperlink" xfId="2730" builtinId="8" hidden="1"/>
    <cellStyle name="Hyperlink" xfId="5380" builtinId="8" hidden="1"/>
    <cellStyle name="Hyperlink" xfId="5066" builtinId="8" hidden="1"/>
    <cellStyle name="Hyperlink" xfId="511" builtinId="8" hidden="1"/>
    <cellStyle name="Hyperlink" xfId="7246" builtinId="8" hidden="1"/>
    <cellStyle name="Hyperlink" xfId="4672" builtinId="8" hidden="1"/>
    <cellStyle name="Hyperlink" xfId="6984" builtinId="8" hidden="1"/>
    <cellStyle name="Hyperlink" xfId="349" builtinId="8" hidden="1"/>
    <cellStyle name="Hyperlink" xfId="4762" builtinId="8" hidden="1"/>
    <cellStyle name="Hyperlink" xfId="479" builtinId="8" hidden="1"/>
    <cellStyle name="Hyperlink" xfId="5042" builtinId="8" hidden="1"/>
    <cellStyle name="Hyperlink" xfId="7032" builtinId="8" hidden="1"/>
    <cellStyle name="Hyperlink" xfId="99" builtinId="8" hidden="1"/>
    <cellStyle name="Hyperlink" xfId="7370" builtinId="8" hidden="1"/>
    <cellStyle name="Hyperlink" xfId="7072" builtinId="8" hidden="1"/>
    <cellStyle name="Hyperlink" xfId="7758" builtinId="8" hidden="1"/>
    <cellStyle name="Hyperlink" xfId="4108" builtinId="8" hidden="1"/>
    <cellStyle name="Hyperlink" xfId="1996" builtinId="8" hidden="1"/>
    <cellStyle name="Hyperlink" xfId="7704" builtinId="8" hidden="1"/>
    <cellStyle name="Hyperlink" xfId="5980" builtinId="8" hidden="1"/>
    <cellStyle name="Hyperlink" xfId="2166" builtinId="8" hidden="1"/>
    <cellStyle name="Hyperlink" xfId="4554" builtinId="8" hidden="1"/>
    <cellStyle name="Hyperlink" xfId="1034" builtinId="8" hidden="1"/>
    <cellStyle name="Hyperlink" xfId="7872" builtinId="8" hidden="1"/>
    <cellStyle name="Hyperlink" xfId="6904" builtinId="8" hidden="1"/>
    <cellStyle name="Hyperlink" xfId="6584" builtinId="8" hidden="1"/>
    <cellStyle name="Hyperlink" xfId="8191" builtinId="8" hidden="1"/>
    <cellStyle name="Hyperlink" xfId="6512" builtinId="8" hidden="1"/>
    <cellStyle name="Hyperlink" xfId="3134" builtinId="8" hidden="1"/>
    <cellStyle name="Hyperlink" xfId="1672" builtinId="8" hidden="1"/>
    <cellStyle name="Hyperlink" xfId="3354" builtinId="8" hidden="1"/>
    <cellStyle name="Hyperlink" xfId="1896" builtinId="8" hidden="1"/>
    <cellStyle name="Hyperlink" xfId="7264" builtinId="8" hidden="1"/>
    <cellStyle name="Hyperlink" xfId="2434" builtinId="8" hidden="1"/>
    <cellStyle name="Hyperlink" xfId="996" builtinId="8" hidden="1"/>
    <cellStyle name="Hyperlink" xfId="6342" builtinId="8" hidden="1"/>
    <cellStyle name="Hyperlink" xfId="6870" builtinId="8" hidden="1"/>
    <cellStyle name="Hyperlink" xfId="7488" builtinId="8" hidden="1"/>
    <cellStyle name="Hyperlink" xfId="6682" builtinId="8" hidden="1"/>
    <cellStyle name="Hyperlink" xfId="1646" builtinId="8" hidden="1"/>
    <cellStyle name="Hyperlink" xfId="2592" builtinId="8" hidden="1"/>
    <cellStyle name="Hyperlink" xfId="3366" builtinId="8" hidden="1"/>
    <cellStyle name="Hyperlink" xfId="5220" builtinId="8" hidden="1"/>
    <cellStyle name="Hyperlink" xfId="4778" builtinId="8" hidden="1"/>
    <cellStyle name="Hyperlink" xfId="3090" builtinId="8" hidden="1"/>
    <cellStyle name="Hyperlink" xfId="4806" builtinId="8" hidden="1"/>
    <cellStyle name="Hyperlink" xfId="6634" builtinId="8" hidden="1"/>
    <cellStyle name="Hyperlink" xfId="3446" builtinId="8" hidden="1"/>
    <cellStyle name="Hyperlink" xfId="6660" builtinId="8" hidden="1"/>
    <cellStyle name="Hyperlink" xfId="5366" builtinId="8" hidden="1"/>
    <cellStyle name="Hyperlink" xfId="2050" builtinId="8" hidden="1"/>
    <cellStyle name="Hyperlink" xfId="335" builtinId="8" hidden="1"/>
    <cellStyle name="Hyperlink" xfId="3822" builtinId="8" hidden="1"/>
    <cellStyle name="Hyperlink" xfId="461" builtinId="8" hidden="1"/>
    <cellStyle name="Hyperlink" xfId="2920" builtinId="8" hidden="1"/>
    <cellStyle name="Hyperlink" xfId="2316" builtinId="8" hidden="1"/>
    <cellStyle name="Hyperlink" xfId="4842" builtinId="8" hidden="1"/>
    <cellStyle name="Hyperlink" xfId="3018" builtinId="8" hidden="1"/>
    <cellStyle name="Hyperlink" xfId="8084" builtinId="8" hidden="1"/>
    <cellStyle name="Hyperlink" xfId="1846" builtinId="8" hidden="1"/>
    <cellStyle name="Hyperlink" xfId="5400" builtinId="8" hidden="1"/>
    <cellStyle name="Hyperlink" xfId="439" builtinId="8" hidden="1"/>
    <cellStyle name="Hyperlink" xfId="5966" builtinId="8" hidden="1"/>
    <cellStyle name="Hyperlink" xfId="6386" builtinId="8" hidden="1"/>
    <cellStyle name="Hyperlink" xfId="7786" builtinId="8" hidden="1"/>
    <cellStyle name="Hyperlink" xfId="1326" builtinId="8" hidden="1"/>
    <cellStyle name="Hyperlink" xfId="7674" builtinId="8" hidden="1"/>
    <cellStyle name="Hyperlink" xfId="6946" builtinId="8" hidden="1"/>
    <cellStyle name="Hyperlink" xfId="2890" builtinId="8" hidden="1"/>
    <cellStyle name="Hyperlink" xfId="5652" builtinId="8" hidden="1"/>
    <cellStyle name="Hyperlink" xfId="7438" builtinId="8" hidden="1"/>
    <cellStyle name="Hyperlink" xfId="4362" builtinId="8" hidden="1"/>
    <cellStyle name="Hyperlink" xfId="1328" builtinId="8" hidden="1"/>
    <cellStyle name="Hyperlink" xfId="2916" builtinId="8" hidden="1"/>
    <cellStyle name="Hyperlink" xfId="2052" builtinId="8" hidden="1"/>
    <cellStyle name="Hyperlink" xfId="5286" builtinId="8" hidden="1"/>
    <cellStyle name="Hyperlink" xfId="4078" builtinId="8" hidden="1"/>
    <cellStyle name="Hyperlink" xfId="5004" builtinId="8" hidden="1"/>
    <cellStyle name="Hyperlink" xfId="838" builtinId="8" hidden="1"/>
    <cellStyle name="Hyperlink" xfId="6462" builtinId="8" hidden="1"/>
    <cellStyle name="Hyperlink" xfId="1832" builtinId="8" hidden="1"/>
    <cellStyle name="Hyperlink" xfId="7302" builtinId="8" hidden="1"/>
    <cellStyle name="Hyperlink" xfId="8104" builtinId="8" hidden="1"/>
    <cellStyle name="Hyperlink" xfId="4956" builtinId="8" hidden="1"/>
    <cellStyle name="Hyperlink" xfId="1162" builtinId="8" hidden="1"/>
    <cellStyle name="Hyperlink" xfId="6746" builtinId="8" hidden="1"/>
    <cellStyle name="Hyperlink" xfId="7182" builtinId="8" hidden="1"/>
    <cellStyle name="Hyperlink" xfId="6696" builtinId="8" hidden="1"/>
    <cellStyle name="Hyperlink" xfId="1836" builtinId="8" hidden="1"/>
    <cellStyle name="Hyperlink" xfId="5590" builtinId="8" hidden="1"/>
    <cellStyle name="Hyperlink" xfId="7410" builtinId="8" hidden="1"/>
    <cellStyle name="Hyperlink" xfId="7804" builtinId="8" hidden="1"/>
    <cellStyle name="Hyperlink" xfId="7148" builtinId="8" hidden="1"/>
    <cellStyle name="Hyperlink" xfId="912" builtinId="8" hidden="1"/>
    <cellStyle name="Hyperlink" xfId="2676" builtinId="8" hidden="1"/>
    <cellStyle name="Hyperlink" xfId="7030" builtinId="8" hidden="1"/>
    <cellStyle name="Hyperlink" xfId="3664" builtinId="8" hidden="1"/>
    <cellStyle name="Hyperlink" xfId="159" builtinId="8" hidden="1"/>
    <cellStyle name="Hyperlink" xfId="7314" builtinId="8" hidden="1"/>
    <cellStyle name="Hyperlink" xfId="373" builtinId="8" hidden="1"/>
    <cellStyle name="Hyperlink" xfId="6484" builtinId="8" hidden="1"/>
    <cellStyle name="Hyperlink" xfId="117" builtinId="8" hidden="1"/>
    <cellStyle name="Hyperlink" xfId="2258" builtinId="8" hidden="1"/>
    <cellStyle name="Hyperlink" xfId="3660" builtinId="8" hidden="1"/>
    <cellStyle name="Hyperlink" xfId="2830" builtinId="8" hidden="1"/>
    <cellStyle name="Hyperlink" xfId="2862" builtinId="8" hidden="1"/>
    <cellStyle name="Hyperlink" xfId="4660" builtinId="8" hidden="1"/>
    <cellStyle name="Hyperlink" xfId="6206" builtinId="8" hidden="1"/>
    <cellStyle name="Hyperlink" xfId="6680" builtinId="8" hidden="1"/>
    <cellStyle name="Hyperlink" xfId="6204" builtinId="8" hidden="1"/>
    <cellStyle name="Hyperlink" xfId="6392" builtinId="8" hidden="1"/>
    <cellStyle name="Hyperlink" xfId="2078" builtinId="8" hidden="1"/>
    <cellStyle name="Hyperlink" xfId="1978" builtinId="8" hidden="1"/>
    <cellStyle name="Hyperlink" xfId="3612" builtinId="8" hidden="1"/>
    <cellStyle name="Hyperlink" xfId="2528" builtinId="8" hidden="1"/>
    <cellStyle name="Hyperlink" xfId="2550" builtinId="8" hidden="1"/>
    <cellStyle name="Hyperlink" xfId="6686" builtinId="8" hidden="1"/>
    <cellStyle name="Hyperlink" xfId="61" builtinId="8" hidden="1"/>
    <cellStyle name="Hyperlink" xfId="3310" builtinId="8" hidden="1"/>
    <cellStyle name="Hyperlink" xfId="848" builtinId="8" hidden="1"/>
    <cellStyle name="Hyperlink" xfId="1816" builtinId="8" hidden="1"/>
    <cellStyle name="Hyperlink" xfId="4988" builtinId="8" hidden="1"/>
    <cellStyle name="Hyperlink" xfId="285" builtinId="8" hidden="1"/>
    <cellStyle name="Hyperlink" xfId="5622" builtinId="8" hidden="1"/>
    <cellStyle name="Hyperlink" xfId="125" builtinId="8" hidden="1"/>
    <cellStyle name="Hyperlink" xfId="5764" builtinId="8" hidden="1"/>
    <cellStyle name="Hyperlink" xfId="3260" builtinId="8" hidden="1"/>
    <cellStyle name="Hyperlink" xfId="1386" builtinId="8" hidden="1"/>
    <cellStyle name="Hyperlink" xfId="6192" builtinId="8" hidden="1"/>
    <cellStyle name="Hyperlink" xfId="7134" builtinId="8" hidden="1"/>
    <cellStyle name="Hyperlink" xfId="1380" builtinId="8" hidden="1"/>
    <cellStyle name="Hyperlink" xfId="6128" builtinId="8" hidden="1"/>
    <cellStyle name="Hyperlink" xfId="2670" builtinId="8" hidden="1"/>
    <cellStyle name="Hyperlink" xfId="5326" builtinId="8" hidden="1"/>
    <cellStyle name="Hyperlink" xfId="1658" builtinId="8" hidden="1"/>
    <cellStyle name="Hyperlink" xfId="6748" builtinId="8" hidden="1"/>
    <cellStyle name="Hyperlink" xfId="774" builtinId="8" hidden="1"/>
    <cellStyle name="Hyperlink" xfId="6750" builtinId="8" hidden="1"/>
    <cellStyle name="Hyperlink" xfId="5170" builtinId="8" hidden="1"/>
    <cellStyle name="Hyperlink" xfId="319" builtinId="8" hidden="1"/>
    <cellStyle name="Hyperlink" xfId="7870" builtinId="8" hidden="1"/>
    <cellStyle name="Hyperlink" xfId="8052" builtinId="8" hidden="1"/>
    <cellStyle name="Hyperlink" xfId="1308" builtinId="8" hidden="1"/>
    <cellStyle name="Hyperlink" xfId="1652" builtinId="8" hidden="1"/>
    <cellStyle name="Hyperlink" xfId="1828" builtinId="8" hidden="1"/>
    <cellStyle name="Hyperlink" xfId="4346" builtinId="8" hidden="1"/>
    <cellStyle name="Hyperlink" xfId="5020" builtinId="8" hidden="1"/>
    <cellStyle name="Hyperlink" xfId="527" builtinId="8" hidden="1"/>
    <cellStyle name="Hyperlink" xfId="3252" builtinId="8" hidden="1"/>
    <cellStyle name="Hyperlink" xfId="6740" builtinId="8" hidden="1"/>
    <cellStyle name="Hyperlink" xfId="6910" builtinId="8" hidden="1"/>
    <cellStyle name="Hyperlink" xfId="7128" builtinId="8" hidden="1"/>
    <cellStyle name="Hyperlink" xfId="7216" builtinId="8" hidden="1"/>
    <cellStyle name="Hyperlink" xfId="5480" builtinId="8" hidden="1"/>
    <cellStyle name="Hyperlink" xfId="1688" builtinId="8" hidden="1"/>
    <cellStyle name="Hyperlink" xfId="7776" builtinId="8" hidden="1"/>
    <cellStyle name="Hyperlink" xfId="3124" builtinId="8" hidden="1"/>
    <cellStyle name="Hyperlink" xfId="7316" builtinId="8" hidden="1"/>
    <cellStyle name="Hyperlink" xfId="1856" builtinId="8" hidden="1"/>
    <cellStyle name="Hyperlink" xfId="1616" builtinId="8" hidden="1"/>
    <cellStyle name="Hyperlink" xfId="7628" builtinId="8" hidden="1"/>
    <cellStyle name="Hyperlink" xfId="2350" builtinId="8" hidden="1"/>
    <cellStyle name="Hyperlink" xfId="6212" builtinId="8" hidden="1"/>
    <cellStyle name="Hyperlink" xfId="3942" builtinId="8" hidden="1"/>
    <cellStyle name="Hyperlink" xfId="5992" builtinId="8" hidden="1"/>
    <cellStyle name="Hyperlink" xfId="1384" builtinId="8" hidden="1"/>
    <cellStyle name="Hyperlink" xfId="3428" builtinId="8" hidden="1"/>
    <cellStyle name="Hyperlink" xfId="1426" builtinId="8" hidden="1"/>
    <cellStyle name="Hyperlink" xfId="1944" builtinId="8" hidden="1"/>
    <cellStyle name="Hyperlink" xfId="4764" builtinId="8" hidden="1"/>
    <cellStyle name="Hyperlink" xfId="5288" builtinId="8" hidden="1"/>
    <cellStyle name="Hyperlink" xfId="2894" builtinId="8" hidden="1"/>
    <cellStyle name="Hyperlink" xfId="1476" builtinId="8" hidden="1"/>
    <cellStyle name="Hyperlink" xfId="3772" builtinId="8" hidden="1"/>
    <cellStyle name="Hyperlink" xfId="6018" builtinId="8" hidden="1"/>
    <cellStyle name="Hyperlink" xfId="6988" builtinId="8" hidden="1"/>
    <cellStyle name="Hyperlink" xfId="5190" builtinId="8" hidden="1"/>
    <cellStyle name="Hyperlink" xfId="7708" builtinId="8" hidden="1"/>
    <cellStyle name="Hyperlink" xfId="4812" builtinId="8" hidden="1"/>
    <cellStyle name="Hyperlink" xfId="7858" builtinId="8" hidden="1"/>
    <cellStyle name="Hyperlink" xfId="5790" builtinId="8" hidden="1"/>
    <cellStyle name="Hyperlink" xfId="6242" builtinId="8" hidden="1"/>
    <cellStyle name="Hyperlink" xfId="3048" builtinId="8" hidden="1"/>
    <cellStyle name="Hyperlink" xfId="7612" builtinId="8" hidden="1"/>
    <cellStyle name="Hyperlink" xfId="4022" builtinId="8" hidden="1"/>
    <cellStyle name="Hyperlink" xfId="2244" builtinId="8" hidden="1"/>
    <cellStyle name="Hyperlink" xfId="1278" builtinId="8" hidden="1"/>
    <cellStyle name="Hyperlink" xfId="3000" builtinId="8" hidden="1"/>
    <cellStyle name="Hyperlink" xfId="7420" builtinId="8" hidden="1"/>
    <cellStyle name="Hyperlink" xfId="7496" builtinId="8" hidden="1"/>
    <cellStyle name="Hyperlink" xfId="1182" builtinId="8" hidden="1"/>
    <cellStyle name="Hyperlink" xfId="5024" builtinId="8" hidden="1"/>
    <cellStyle name="Hyperlink" xfId="7764" builtinId="8" hidden="1"/>
    <cellStyle name="Hyperlink" xfId="802" builtinId="8" hidden="1"/>
    <cellStyle name="Hyperlink" xfId="1752" builtinId="8" hidden="1"/>
    <cellStyle name="Hyperlink" xfId="3968" builtinId="8" hidden="1"/>
    <cellStyle name="Hyperlink" xfId="149" builtinId="8" hidden="1"/>
    <cellStyle name="Hyperlink" xfId="4970" builtinId="8" hidden="1"/>
    <cellStyle name="Hyperlink" xfId="3908" builtinId="8" hidden="1"/>
    <cellStyle name="Hyperlink" xfId="341" builtinId="8" hidden="1"/>
    <cellStyle name="Hyperlink" xfId="7770" builtinId="8" hidden="1"/>
    <cellStyle name="Hyperlink" xfId="6968" builtinId="8" hidden="1"/>
    <cellStyle name="Hyperlink" xfId="6452" builtinId="8" hidden="1"/>
    <cellStyle name="Hyperlink" xfId="2526" builtinId="8" hidden="1"/>
    <cellStyle name="Hyperlink" xfId="1040" builtinId="8" hidden="1"/>
    <cellStyle name="Hyperlink" xfId="5060" builtinId="8" hidden="1"/>
    <cellStyle name="Hyperlink" xfId="2018" builtinId="8" hidden="1"/>
    <cellStyle name="Hyperlink" xfId="5780" builtinId="8" hidden="1"/>
    <cellStyle name="Hyperlink" xfId="2110" builtinId="8" hidden="1"/>
    <cellStyle name="Hyperlink" xfId="7528" builtinId="8" hidden="1"/>
    <cellStyle name="Hyperlink" xfId="7332" builtinId="8" hidden="1"/>
    <cellStyle name="Hyperlink" xfId="4030" builtinId="8" hidden="1"/>
    <cellStyle name="Hyperlink" xfId="7282" builtinId="8" hidden="1"/>
    <cellStyle name="Hyperlink" xfId="7414" builtinId="8" hidden="1"/>
    <cellStyle name="Hyperlink" xfId="1936" builtinId="8" hidden="1"/>
    <cellStyle name="Hyperlink" xfId="331" builtinId="8" hidden="1"/>
    <cellStyle name="Hyperlink" xfId="7862" builtinId="8" hidden="1"/>
    <cellStyle name="Hyperlink" xfId="6478" builtinId="8" hidden="1"/>
    <cellStyle name="Hyperlink" xfId="7990" builtinId="8" hidden="1"/>
    <cellStyle name="Hyperlink" xfId="4148" builtinId="8" hidden="1"/>
    <cellStyle name="Hyperlink" xfId="19" builtinId="8" hidden="1"/>
    <cellStyle name="Hyperlink" xfId="6798" builtinId="8" hidden="1"/>
    <cellStyle name="Hyperlink" xfId="1960" builtinId="8" hidden="1"/>
    <cellStyle name="Hyperlink" xfId="5298" builtinId="8" hidden="1"/>
    <cellStyle name="Hyperlink" xfId="1848" builtinId="8" hidden="1"/>
    <cellStyle name="Hyperlink" xfId="7568" builtinId="8" hidden="1"/>
    <cellStyle name="Hyperlink" xfId="1520" builtinId="8" hidden="1"/>
    <cellStyle name="Hyperlink" xfId="7152" builtinId="8" hidden="1"/>
    <cellStyle name="Hyperlink" xfId="2646" builtinId="8" hidden="1"/>
    <cellStyle name="Hyperlink" xfId="2908" builtinId="8" hidden="1"/>
    <cellStyle name="Hyperlink" xfId="3258" builtinId="8" hidden="1"/>
    <cellStyle name="Hyperlink" xfId="3002" builtinId="8" hidden="1"/>
    <cellStyle name="Hyperlink" xfId="5762" builtinId="8" hidden="1"/>
    <cellStyle name="Hyperlink" xfId="3014" builtinId="8" hidden="1"/>
    <cellStyle name="Hyperlink" xfId="6796" builtinId="8" hidden="1"/>
    <cellStyle name="Hyperlink" xfId="768" builtinId="8" hidden="1"/>
    <cellStyle name="Hyperlink" xfId="7994" builtinId="8" hidden="1"/>
    <cellStyle name="Hyperlink" xfId="6596" builtinId="8" hidden="1"/>
    <cellStyle name="Hyperlink" xfId="5394" builtinId="8" hidden="1"/>
    <cellStyle name="Hyperlink" xfId="5040" builtinId="8" hidden="1"/>
    <cellStyle name="Hyperlink" xfId="2852" builtinId="8" hidden="1"/>
    <cellStyle name="Hyperlink" xfId="6900" builtinId="8" hidden="1"/>
    <cellStyle name="Hyperlink" xfId="3318" builtinId="8" hidden="1"/>
    <cellStyle name="Hyperlink" xfId="2234" builtinId="8" hidden="1"/>
    <cellStyle name="Hyperlink" xfId="2012" builtinId="8" hidden="1"/>
    <cellStyle name="Hyperlink" xfId="7476" builtinId="8" hidden="1"/>
    <cellStyle name="Hyperlink" xfId="7800" builtinId="8" hidden="1"/>
    <cellStyle name="Hyperlink" xfId="2146" builtinId="8" hidden="1"/>
    <cellStyle name="Hyperlink" xfId="6422" builtinId="8" hidden="1"/>
    <cellStyle name="Hyperlink" xfId="5000" builtinId="8" hidden="1"/>
    <cellStyle name="Hyperlink" xfId="4172" builtinId="8" hidden="1"/>
    <cellStyle name="Hyperlink" xfId="2860" builtinId="8" hidden="1"/>
    <cellStyle name="Hyperlink" xfId="6602" builtinId="8" hidden="1"/>
    <cellStyle name="Hyperlink" xfId="3682" builtinId="8" hidden="1"/>
    <cellStyle name="Hyperlink" xfId="1000" builtinId="8" hidden="1"/>
    <cellStyle name="Hyperlink" xfId="7632" builtinId="8" hidden="1"/>
    <cellStyle name="Hyperlink" xfId="3518" builtinId="8" hidden="1"/>
    <cellStyle name="Hyperlink" xfId="3564" builtinId="8" hidden="1"/>
    <cellStyle name="Hyperlink" xfId="5264" builtinId="8" hidden="1"/>
    <cellStyle name="Hyperlink" xfId="2876" builtinId="8" hidden="1"/>
    <cellStyle name="Hyperlink" xfId="2380" builtinId="8" hidden="1"/>
    <cellStyle name="Hyperlink" xfId="4114" builtinId="8" hidden="1"/>
    <cellStyle name="Hyperlink" xfId="5532" builtinId="8" hidden="1"/>
    <cellStyle name="Hyperlink" xfId="784" builtinId="8" hidden="1"/>
    <cellStyle name="Hyperlink" xfId="2194" builtinId="8" hidden="1"/>
    <cellStyle name="Hyperlink" xfId="5472" builtinId="8" hidden="1"/>
    <cellStyle name="Hyperlink" xfId="884" builtinId="8" hidden="1"/>
    <cellStyle name="Hyperlink" xfId="2128" builtinId="8" hidden="1"/>
    <cellStyle name="Hyperlink" xfId="6152" builtinId="8" hidden="1"/>
    <cellStyle name="Hyperlink" xfId="6880" builtinId="8" hidden="1"/>
    <cellStyle name="Hyperlink" xfId="668" builtinId="8" hidden="1"/>
    <cellStyle name="Hyperlink" xfId="4026" builtinId="8" hidden="1"/>
    <cellStyle name="Hyperlink" xfId="4150" builtinId="8" hidden="1"/>
    <cellStyle name="Hyperlink" xfId="3606" builtinId="8" hidden="1"/>
    <cellStyle name="Hyperlink" xfId="4714" builtinId="8" hidden="1"/>
    <cellStyle name="Hyperlink" xfId="6646" builtinId="8" hidden="1"/>
    <cellStyle name="Hyperlink" xfId="1238" builtinId="8" hidden="1"/>
    <cellStyle name="Hyperlink" xfId="4916" builtinId="8" hidden="1"/>
    <cellStyle name="Hyperlink" xfId="932" builtinId="8" hidden="1"/>
    <cellStyle name="Hyperlink" xfId="5722" builtinId="8" hidden="1"/>
    <cellStyle name="Hyperlink" xfId="4846" builtinId="8" hidden="1"/>
    <cellStyle name="Hyperlink" xfId="6886" builtinId="8" hidden="1"/>
    <cellStyle name="Hyperlink" xfId="2708" builtinId="8" hidden="1"/>
    <cellStyle name="Hyperlink" xfId="6510" builtinId="8" hidden="1"/>
    <cellStyle name="Hyperlink" xfId="4344" builtinId="8" hidden="1"/>
    <cellStyle name="Hyperlink" xfId="2978" builtinId="8" hidden="1"/>
    <cellStyle name="Hyperlink" xfId="2586" builtinId="8" hidden="1"/>
    <cellStyle name="Hyperlink" xfId="2492" builtinId="8" hidden="1"/>
    <cellStyle name="Hyperlink" xfId="3154" builtinId="8" hidden="1"/>
    <cellStyle name="Hyperlink" xfId="1612" builtinId="8" hidden="1"/>
    <cellStyle name="Hyperlink" xfId="1926" builtinId="8" hidden="1"/>
    <cellStyle name="Hyperlink" xfId="3642" builtinId="8" hidden="1"/>
    <cellStyle name="Hyperlink" xfId="2914" builtinId="8" hidden="1"/>
    <cellStyle name="Hyperlink" xfId="2484" builtinId="8" hidden="1"/>
    <cellStyle name="Hyperlink" xfId="1536" builtinId="8" hidden="1"/>
    <cellStyle name="Hyperlink" xfId="4376" builtinId="8" hidden="1"/>
    <cellStyle name="Hyperlink" xfId="7730" builtinId="8" hidden="1"/>
    <cellStyle name="Hyperlink" xfId="2268" builtinId="8" hidden="1"/>
    <cellStyle name="Hyperlink" xfId="698" builtinId="8" hidden="1"/>
    <cellStyle name="Hyperlink" xfId="7062" builtinId="8" hidden="1"/>
    <cellStyle name="Hyperlink" xfId="3604" builtinId="8" hidden="1"/>
    <cellStyle name="Hyperlink" xfId="5828" builtinId="8" hidden="1"/>
    <cellStyle name="Hyperlink" xfId="7478" builtinId="8" hidden="1"/>
    <cellStyle name="Hyperlink" xfId="3770" builtinId="8" hidden="1"/>
    <cellStyle name="Hyperlink" xfId="7902" builtinId="8" hidden="1"/>
    <cellStyle name="Hyperlink" xfId="3468" builtinId="8" hidden="1"/>
    <cellStyle name="Hyperlink" xfId="7898" builtinId="8" hidden="1"/>
    <cellStyle name="Hyperlink" xfId="3060" builtinId="8" hidden="1"/>
    <cellStyle name="Hyperlink" xfId="3974" builtinId="8" hidden="1"/>
    <cellStyle name="Hyperlink" xfId="2790" builtinId="8" hidden="1"/>
    <cellStyle name="Hyperlink" xfId="2410" builtinId="8" hidden="1"/>
    <cellStyle name="Hyperlink" xfId="2374" builtinId="8" hidden="1"/>
    <cellStyle name="Hyperlink" xfId="1784" builtinId="8" hidden="1"/>
    <cellStyle name="Hyperlink" xfId="5732" builtinId="8" hidden="1"/>
    <cellStyle name="Hyperlink" xfId="6894" builtinId="8" hidden="1"/>
    <cellStyle name="Hyperlink" xfId="4976" builtinId="8" hidden="1"/>
    <cellStyle name="Hyperlink" xfId="243" builtinId="8" hidden="1"/>
    <cellStyle name="Hyperlink" xfId="5542" builtinId="8" hidden="1"/>
    <cellStyle name="Hyperlink" xfId="746" builtinId="8" hidden="1"/>
    <cellStyle name="Hyperlink" xfId="7328" builtinId="8" hidden="1"/>
    <cellStyle name="Hyperlink" xfId="1296" builtinId="8" hidden="1"/>
    <cellStyle name="Hyperlink" xfId="4696" builtinId="8" hidden="1"/>
    <cellStyle name="Hyperlink" xfId="4840" builtinId="8" hidden="1"/>
    <cellStyle name="Hyperlink" xfId="3362" builtinId="8" hidden="1"/>
    <cellStyle name="Hyperlink" xfId="5278" builtinId="8" hidden="1"/>
    <cellStyle name="Hyperlink" xfId="5698" builtinId="8" hidden="1"/>
    <cellStyle name="Hyperlink" xfId="6404" builtinId="8" hidden="1"/>
    <cellStyle name="Hyperlink" xfId="547" builtinId="8" hidden="1"/>
    <cellStyle name="Hyperlink" xfId="1284" builtinId="8" hidden="1"/>
    <cellStyle name="Hyperlink" xfId="5036" builtinId="8" hidden="1"/>
    <cellStyle name="Hyperlink" xfId="3162" builtinId="8" hidden="1"/>
    <cellStyle name="Hyperlink" xfId="3746" builtinId="8" hidden="1"/>
    <cellStyle name="Hyperlink" xfId="4576" builtinId="8" hidden="1"/>
    <cellStyle name="Hyperlink" xfId="481" builtinId="8" hidden="1"/>
    <cellStyle name="Hyperlink" xfId="5354" builtinId="8" hidden="1"/>
    <cellStyle name="Hyperlink" xfId="3240" builtinId="8" hidden="1"/>
    <cellStyle name="Hyperlink" xfId="1352" builtinId="8" hidden="1"/>
    <cellStyle name="Hyperlink" xfId="2214" builtinId="8" hidden="1"/>
    <cellStyle name="Hyperlink" xfId="1342" builtinId="8" hidden="1"/>
    <cellStyle name="Hyperlink" xfId="7470" builtinId="8" hidden="1"/>
    <cellStyle name="Hyperlink" xfId="2058" builtinId="8" hidden="1"/>
    <cellStyle name="Hyperlink" xfId="7700" builtinId="8" hidden="1"/>
    <cellStyle name="Hyperlink" xfId="5676" builtinId="8" hidden="1"/>
    <cellStyle name="Hyperlink" xfId="2174" builtinId="8" hidden="1"/>
    <cellStyle name="Hyperlink" xfId="3242" builtinId="8" hidden="1"/>
    <cellStyle name="Hyperlink" xfId="8163" builtinId="8" hidden="1"/>
    <cellStyle name="Hyperlink" xfId="433" builtinId="8" hidden="1"/>
    <cellStyle name="Hyperlink" xfId="4122" builtinId="8" hidden="1"/>
    <cellStyle name="Hyperlink" xfId="6358" builtinId="8" hidden="1"/>
    <cellStyle name="Hyperlink" xfId="6742" builtinId="8" hidden="1"/>
    <cellStyle name="Hyperlink" xfId="2440" builtinId="8" hidden="1"/>
    <cellStyle name="Hyperlink" xfId="2210" builtinId="8" hidden="1"/>
    <cellStyle name="Hyperlink" xfId="3250" builtinId="8" hidden="1"/>
    <cellStyle name="Hyperlink" xfId="2960" builtinId="8" hidden="1"/>
    <cellStyle name="Hyperlink" xfId="712" builtinId="8" hidden="1"/>
    <cellStyle name="Hyperlink" xfId="5956" builtinId="8" hidden="1"/>
    <cellStyle name="Hyperlink" xfId="8167" builtinId="8" hidden="1"/>
    <cellStyle name="Hyperlink" xfId="2976" builtinId="8" hidden="1"/>
    <cellStyle name="Hyperlink" xfId="1482" builtinId="8" hidden="1"/>
    <cellStyle name="Hyperlink" xfId="7240" builtinId="8" hidden="1"/>
    <cellStyle name="Hyperlink" xfId="1748" builtinId="8" hidden="1"/>
    <cellStyle name="Hyperlink" xfId="1076" builtinId="8" hidden="1"/>
    <cellStyle name="Hyperlink" xfId="3806" builtinId="8" hidden="1"/>
    <cellStyle name="Hyperlink" xfId="4132" builtinId="8" hidden="1"/>
    <cellStyle name="Hyperlink" xfId="7696" builtinId="8" hidden="1"/>
    <cellStyle name="Hyperlink" xfId="557" builtinId="8" hidden="1"/>
    <cellStyle name="Hyperlink" xfId="7928" builtinId="8" hidden="1"/>
    <cellStyle name="Hyperlink" xfId="1582" builtinId="8" hidden="1"/>
    <cellStyle name="Hyperlink" xfId="343" builtinId="8" hidden="1"/>
    <cellStyle name="Hyperlink" xfId="5672" builtinId="8" hidden="1"/>
    <cellStyle name="Hyperlink" xfId="628" builtinId="8" hidden="1"/>
    <cellStyle name="Hyperlink" xfId="4972" builtinId="8" hidden="1"/>
    <cellStyle name="Hyperlink" xfId="2746" builtinId="8" hidden="1"/>
    <cellStyle name="Hyperlink" xfId="5214" builtinId="8" hidden="1"/>
    <cellStyle name="Hyperlink" xfId="2940" builtinId="8" hidden="1"/>
    <cellStyle name="Hyperlink" xfId="7396" builtinId="8" hidden="1"/>
    <cellStyle name="Hyperlink" xfId="5848" builtinId="8" hidden="1"/>
    <cellStyle name="Hyperlink" xfId="5330" builtinId="8" hidden="1"/>
    <cellStyle name="Hyperlink" xfId="7838" builtinId="8" hidden="1"/>
    <cellStyle name="Hyperlink" xfId="6440" builtinId="8" hidden="1"/>
    <cellStyle name="Hyperlink" xfId="6832" builtinId="8" hidden="1"/>
    <cellStyle name="Hyperlink" xfId="960" builtinId="8" hidden="1"/>
    <cellStyle name="Hyperlink" xfId="868" builtinId="8" hidden="1"/>
    <cellStyle name="Hyperlink" xfId="1970" builtinId="8" hidden="1"/>
    <cellStyle name="Hyperlink" xfId="5242" builtinId="8" hidden="1"/>
    <cellStyle name="Hyperlink" xfId="6144" builtinId="8" hidden="1"/>
    <cellStyle name="Hyperlink" xfId="1678" builtinId="8" hidden="1"/>
    <cellStyle name="Hyperlink" xfId="7642" builtinId="8" hidden="1"/>
    <cellStyle name="Hyperlink" xfId="7154" builtinId="8" hidden="1"/>
    <cellStyle name="Hyperlink" xfId="2634" builtinId="8" hidden="1"/>
    <cellStyle name="Hyperlink" xfId="2464" builtinId="8" hidden="1"/>
    <cellStyle name="Hyperlink" xfId="6566" builtinId="8" hidden="1"/>
    <cellStyle name="Hyperlink" xfId="1242" builtinId="8" hidden="1"/>
    <cellStyle name="Hyperlink" xfId="2982" builtinId="8" hidden="1"/>
    <cellStyle name="Hyperlink" xfId="6954" builtinId="8" hidden="1"/>
    <cellStyle name="Hyperlink" xfId="3866" builtinId="8" hidden="1"/>
    <cellStyle name="Hyperlink" xfId="6756" builtinId="8" hidden="1"/>
    <cellStyle name="Hyperlink" xfId="3034" builtinId="8" hidden="1"/>
    <cellStyle name="Hyperlink" xfId="4116" builtinId="8" hidden="1"/>
    <cellStyle name="Hyperlink" xfId="908" builtinId="8" hidden="1"/>
    <cellStyle name="Hyperlink" xfId="3192" builtinId="8" hidden="1"/>
    <cellStyle name="Hyperlink" xfId="1934" builtinId="8" hidden="1"/>
    <cellStyle name="Hyperlink" xfId="7406" builtinId="8" hidden="1"/>
    <cellStyle name="Hyperlink" xfId="2004" builtinId="8" hidden="1"/>
    <cellStyle name="Hyperlink" xfId="1260" builtinId="8" hidden="1"/>
    <cellStyle name="Hyperlink" xfId="1534" builtinId="8" hidden="1"/>
    <cellStyle name="Hyperlink" xfId="3622" builtinId="8" hidden="1"/>
    <cellStyle name="Hyperlink" xfId="2506" builtinId="8" hidden="1"/>
    <cellStyle name="Hyperlink" xfId="2538" builtinId="8" hidden="1"/>
    <cellStyle name="Hyperlink" xfId="5660" builtinId="8" hidden="1"/>
    <cellStyle name="Hyperlink" xfId="5164" builtinId="8" hidden="1"/>
    <cellStyle name="Hyperlink" xfId="3102" builtinId="8" hidden="1"/>
    <cellStyle name="Hyperlink" xfId="4424" builtinId="8" hidden="1"/>
    <cellStyle name="Hyperlink" xfId="1608" builtinId="8" hidden="1"/>
    <cellStyle name="Hyperlink" xfId="4348" builtinId="8" hidden="1"/>
    <cellStyle name="Hyperlink" xfId="6220" builtinId="8" hidden="1"/>
    <cellStyle name="Hyperlink" xfId="1348" builtinId="8" hidden="1"/>
    <cellStyle name="Hyperlink" xfId="7290" builtinId="8" hidden="1"/>
    <cellStyle name="Hyperlink" xfId="7950" builtinId="8" hidden="1"/>
    <cellStyle name="Hyperlink" xfId="2572" builtinId="8" hidden="1"/>
    <cellStyle name="Hyperlink" xfId="4752" builtinId="8" hidden="1"/>
    <cellStyle name="Hyperlink" xfId="7318" builtinId="8" hidden="1"/>
    <cellStyle name="Hyperlink" xfId="5136" builtinId="8" hidden="1"/>
    <cellStyle name="Hyperlink" xfId="5184" builtinId="8" hidden="1"/>
    <cellStyle name="Hyperlink" xfId="6028" builtinId="8" hidden="1"/>
    <cellStyle name="Hyperlink" xfId="3814" builtinId="8" hidden="1"/>
    <cellStyle name="Hyperlink" xfId="5320" builtinId="8" hidden="1"/>
    <cellStyle name="Hyperlink" xfId="1890" builtinId="8" hidden="1"/>
    <cellStyle name="Hyperlink" xfId="7276" builtinId="8" hidden="1"/>
    <cellStyle name="Hyperlink" xfId="1780" builtinId="8" hidden="1"/>
    <cellStyle name="Hyperlink" xfId="1054" builtinId="8" hidden="1"/>
    <cellStyle name="Hyperlink" xfId="2296" builtinId="8" hidden="1"/>
    <cellStyle name="Hyperlink" xfId="5080" builtinId="8" hidden="1"/>
    <cellStyle name="Hyperlink" xfId="6494" builtinId="8" hidden="1"/>
    <cellStyle name="Hyperlink" xfId="2416" builtinId="8" hidden="1"/>
    <cellStyle name="Hyperlink" xfId="770" builtinId="8" hidden="1"/>
    <cellStyle name="Hyperlink" xfId="4414" builtinId="8" hidden="1"/>
    <cellStyle name="Hyperlink" xfId="2326" builtinId="8" hidden="1"/>
    <cellStyle name="Hyperlink" xfId="2182" builtinId="8" hidden="1"/>
    <cellStyle name="Hyperlink" xfId="3862" builtinId="8" hidden="1"/>
    <cellStyle name="Hyperlink" xfId="47" builtinId="8" hidden="1"/>
    <cellStyle name="Hyperlink" xfId="2330" builtinId="8" hidden="1"/>
    <cellStyle name="Hyperlink" xfId="7816" builtinId="8" hidden="1"/>
    <cellStyle name="Hyperlink" xfId="469" builtinId="8" hidden="1"/>
    <cellStyle name="Hyperlink" xfId="2832" builtinId="8" hidden="1"/>
    <cellStyle name="Hyperlink" xfId="3504" builtinId="8" hidden="1"/>
    <cellStyle name="Hyperlink" xfId="596" builtinId="8" hidden="1"/>
    <cellStyle name="Hyperlink" xfId="143" builtinId="8" hidden="1"/>
    <cellStyle name="Hyperlink" xfId="2314" builtinId="8" hidden="1"/>
    <cellStyle name="Hyperlink" xfId="7824" builtinId="8" hidden="1"/>
    <cellStyle name="Hyperlink" xfId="4920" builtinId="8" hidden="1"/>
    <cellStyle name="Hyperlink" xfId="5728" builtinId="8" hidden="1"/>
    <cellStyle name="Hyperlink" xfId="115" builtinId="8" hidden="1"/>
    <cellStyle name="Hyperlink" xfId="7882" builtinId="8" hidden="1"/>
    <cellStyle name="Hyperlink" xfId="5010" builtinId="8" hidden="1"/>
    <cellStyle name="Hyperlink" xfId="2580" builtinId="8" hidden="1"/>
    <cellStyle name="Hyperlink" xfId="3714" builtinId="8" hidden="1"/>
    <cellStyle name="Hyperlink" xfId="4168" builtinId="8" hidden="1"/>
    <cellStyle name="Hyperlink" xfId="2754" builtinId="8" hidden="1"/>
    <cellStyle name="Hyperlink" xfId="5770" builtinId="8" hidden="1"/>
    <cellStyle name="Hyperlink" xfId="7988" builtinId="8" hidden="1"/>
    <cellStyle name="Hyperlink" xfId="2444" builtinId="8" hidden="1"/>
    <cellStyle name="Hyperlink" xfId="3788" builtinId="8" hidden="1"/>
    <cellStyle name="Hyperlink" xfId="6506" builtinId="8" hidden="1"/>
    <cellStyle name="Hyperlink" xfId="764" builtinId="8" hidden="1"/>
    <cellStyle name="Hyperlink" xfId="2104" builtinId="8" hidden="1"/>
    <cellStyle name="Hyperlink" xfId="702" builtinId="8" hidden="1"/>
    <cellStyle name="Hyperlink" xfId="1468" builtinId="8" hidden="1"/>
    <cellStyle name="Hyperlink" xfId="567" builtinId="8" hidden="1"/>
    <cellStyle name="Hyperlink" xfId="5454" builtinId="8" hidden="1"/>
    <cellStyle name="Hyperlink" xfId="4776" builtinId="8" hidden="1"/>
    <cellStyle name="Hyperlink" xfId="3110" builtinId="8" hidden="1"/>
    <cellStyle name="Hyperlink" xfId="6060" builtinId="8" hidden="1"/>
    <cellStyle name="Hyperlink" xfId="3392" builtinId="8" hidden="1"/>
    <cellStyle name="Hyperlink" xfId="5430" builtinId="8" hidden="1"/>
    <cellStyle name="Hyperlink" xfId="2436" builtinId="8" hidden="1"/>
    <cellStyle name="Hyperlink" xfId="5122" builtinId="8" hidden="1"/>
    <cellStyle name="Hyperlink" xfId="1598" builtinId="8" hidden="1"/>
    <cellStyle name="Hyperlink" xfId="179" builtinId="8" hidden="1"/>
    <cellStyle name="Hyperlink" xfId="5386" builtinId="8" hidden="1"/>
    <cellStyle name="Hyperlink" xfId="2438" builtinId="8" hidden="1"/>
    <cellStyle name="Hyperlink" xfId="6260" builtinId="8" hidden="1"/>
    <cellStyle name="Hyperlink" xfId="1064" builtinId="8" hidden="1"/>
    <cellStyle name="Hyperlink" xfId="4288" builtinId="8" hidden="1"/>
    <cellStyle name="Hyperlink" xfId="3052" builtinId="8" hidden="1"/>
    <cellStyle name="Hyperlink" xfId="7132" builtinId="8" hidden="1"/>
    <cellStyle name="Hyperlink" xfId="3898" builtinId="8" hidden="1"/>
    <cellStyle name="Hyperlink" xfId="5270" builtinId="8" hidden="1"/>
    <cellStyle name="Hyperlink" xfId="4018" builtinId="8" hidden="1"/>
    <cellStyle name="Hyperlink" xfId="2716" builtinId="8" hidden="1"/>
    <cellStyle name="Hyperlink" xfId="1842" builtinId="8" hidden="1"/>
    <cellStyle name="Hyperlink" xfId="8074" builtinId="8" hidden="1"/>
    <cellStyle name="Hyperlink" xfId="1654" builtinId="8" hidden="1"/>
    <cellStyle name="Hyperlink" xfId="6664" builtinId="8" hidden="1"/>
    <cellStyle name="Hyperlink" xfId="6786" builtinId="8" hidden="1"/>
    <cellStyle name="Hyperlink" xfId="2598" builtinId="8" hidden="1"/>
    <cellStyle name="Hyperlink" xfId="2532" builtinId="8" hidden="1"/>
    <cellStyle name="Hyperlink" xfId="4472" builtinId="8" hidden="1"/>
    <cellStyle name="Hyperlink" xfId="2906" builtinId="8" hidden="1"/>
    <cellStyle name="Hyperlink" xfId="4050" builtinId="8" hidden="1"/>
    <cellStyle name="Hyperlink" xfId="3400" builtinId="8" hidden="1"/>
    <cellStyle name="Hyperlink" xfId="4628" builtinId="8" hidden="1"/>
    <cellStyle name="Hyperlink" xfId="1592" builtinId="8" hidden="1"/>
    <cellStyle name="Hyperlink" xfId="6280" builtinId="8" hidden="1"/>
    <cellStyle name="Hyperlink" xfId="4954" builtinId="8" hidden="1"/>
    <cellStyle name="Hyperlink" xfId="1916" builtinId="8" hidden="1"/>
    <cellStyle name="Hyperlink" xfId="6656" builtinId="8" hidden="1"/>
    <cellStyle name="Hyperlink" xfId="5304" builtinId="8" hidden="1"/>
    <cellStyle name="Hyperlink" xfId="3174" builtinId="8" hidden="1"/>
    <cellStyle name="Hyperlink" xfId="6086" builtinId="8" hidden="1"/>
    <cellStyle name="Hyperlink" xfId="2322" builtinId="8" hidden="1"/>
    <cellStyle name="Hyperlink" xfId="1262" builtinId="8" hidden="1"/>
    <cellStyle name="Hyperlink" xfId="5376" builtinId="8" hidden="1"/>
    <cellStyle name="Hyperlink" xfId="6932" builtinId="8" hidden="1"/>
    <cellStyle name="Hyperlink" xfId="3702" builtinId="8" hidden="1"/>
    <cellStyle name="Hyperlink" xfId="2092" builtinId="8" hidden="1"/>
    <cellStyle name="Hyperlink" xfId="3148" builtinId="8" hidden="1"/>
    <cellStyle name="Hyperlink" xfId="3132" builtinId="8" hidden="1"/>
    <cellStyle name="Hyperlink" xfId="1586" builtinId="8" hidden="1"/>
    <cellStyle name="Hyperlink" xfId="4152" builtinId="8" hidden="1"/>
    <cellStyle name="Hyperlink" xfId="1264" builtinId="8" hidden="1"/>
    <cellStyle name="Hyperlink" xfId="393" builtinId="8" hidden="1"/>
    <cellStyle name="Hyperlink" xfId="443" builtinId="8" hidden="1"/>
    <cellStyle name="Hyperlink" xfId="6188" builtinId="8" hidden="1"/>
    <cellStyle name="Hyperlink" xfId="758" builtinId="8" hidden="1"/>
    <cellStyle name="Hyperlink" xfId="1156" builtinId="8" hidden="1"/>
    <cellStyle name="Hyperlink" xfId="2452" builtinId="8" hidden="1"/>
    <cellStyle name="Hyperlink" xfId="1098" builtinId="8" hidden="1"/>
    <cellStyle name="Hyperlink" xfId="2776" builtinId="8" hidden="1"/>
    <cellStyle name="Hyperlink" xfId="4982" builtinId="8" hidden="1"/>
    <cellStyle name="Hyperlink" xfId="2142" builtinId="8" hidden="1"/>
    <cellStyle name="Hyperlink" xfId="4808" builtinId="8" hidden="1"/>
    <cellStyle name="Hyperlink" xfId="2170" builtinId="8" hidden="1"/>
    <cellStyle name="Hyperlink" xfId="1634" builtinId="8" hidden="1"/>
    <cellStyle name="Hyperlink" xfId="6062" builtinId="8" hidden="1"/>
    <cellStyle name="Hyperlink" xfId="8098" builtinId="8" hidden="1"/>
    <cellStyle name="Hyperlink" xfId="6542" builtinId="8" hidden="1"/>
    <cellStyle name="Hyperlink" xfId="1218" builtinId="8" hidden="1"/>
    <cellStyle name="Hyperlink" xfId="5998" builtinId="8" hidden="1"/>
    <cellStyle name="Hyperlink" xfId="1626" builtinId="8" hidden="1"/>
    <cellStyle name="Hyperlink" xfId="5168" builtinId="8" hidden="1"/>
    <cellStyle name="Hyperlink" xfId="6688" builtinId="8" hidden="1"/>
    <cellStyle name="Hyperlink" xfId="1100" builtinId="8" hidden="1"/>
    <cellStyle name="Hyperlink" xfId="7382" builtinId="8" hidden="1"/>
    <cellStyle name="Hyperlink" xfId="3092" builtinId="8" hidden="1"/>
    <cellStyle name="Hyperlink" xfId="7974" builtinId="8" hidden="1"/>
    <cellStyle name="Hyperlink" xfId="5236" builtinId="8" hidden="1"/>
    <cellStyle name="Hyperlink" xfId="3634" builtinId="8" hidden="1"/>
    <cellStyle name="Hyperlink" xfId="1072" builtinId="8" hidden="1"/>
    <cellStyle name="Hyperlink" xfId="4314" builtinId="8" hidden="1"/>
    <cellStyle name="Hyperlink" xfId="4642" builtinId="8" hidden="1"/>
    <cellStyle name="Hyperlink" xfId="5854" builtinId="8" hidden="1"/>
    <cellStyle name="Hyperlink" xfId="4838" builtinId="8" hidden="1"/>
    <cellStyle name="Hyperlink" xfId="3718" builtinId="8" hidden="1"/>
    <cellStyle name="Hyperlink" xfId="303" builtinId="8" hidden="1"/>
    <cellStyle name="Hyperlink" xfId="1318" builtinId="8" hidden="1"/>
    <cellStyle name="Hyperlink" xfId="2892" builtinId="8" hidden="1"/>
    <cellStyle name="Hyperlink" xfId="2558" builtinId="8" hidden="1"/>
    <cellStyle name="Hyperlink" xfId="1444" builtinId="8" hidden="1"/>
    <cellStyle name="Hyperlink" xfId="2618" builtinId="8" hidden="1"/>
    <cellStyle name="Hyperlink" xfId="5052" builtinId="8" hidden="1"/>
    <cellStyle name="Hyperlink" xfId="7388" builtinId="8" hidden="1"/>
    <cellStyle name="Hyperlink" xfId="553" builtinId="8" hidden="1"/>
    <cellStyle name="Hyperlink" xfId="3710" builtinId="8" hidden="1"/>
    <cellStyle name="Hyperlink" xfId="806" builtinId="8" hidden="1"/>
    <cellStyle name="Hyperlink" xfId="27" builtinId="8" hidden="1"/>
    <cellStyle name="Hyperlink" xfId="1750" builtinId="8" hidden="1"/>
    <cellStyle name="Hyperlink" xfId="207" builtinId="8" hidden="1"/>
    <cellStyle name="Hyperlink" xfId="2520" builtinId="8" hidden="1"/>
    <cellStyle name="Hyperlink" xfId="2446" builtinId="8" hidden="1"/>
    <cellStyle name="Hyperlink" xfId="642" builtinId="8" hidden="1"/>
    <cellStyle name="Hyperlink" xfId="2232" builtinId="8" hidden="1"/>
    <cellStyle name="Hyperlink" xfId="1982" builtinId="8" hidden="1"/>
    <cellStyle name="Hyperlink" xfId="7746" builtinId="8" hidden="1"/>
    <cellStyle name="Hyperlink" xfId="7976" builtinId="8" hidden="1"/>
    <cellStyle name="Hyperlink" xfId="7984" builtinId="8" hidden="1"/>
    <cellStyle name="Hyperlink" xfId="1254" builtinId="8" hidden="1"/>
    <cellStyle name="Hyperlink" xfId="4322" builtinId="8" hidden="1"/>
    <cellStyle name="Hyperlink" xfId="6132" builtinId="8" hidden="1"/>
    <cellStyle name="Hyperlink" xfId="5900" builtinId="8" hidden="1"/>
    <cellStyle name="Hyperlink" xfId="4772" builtinId="8" hidden="1"/>
    <cellStyle name="Hyperlink" xfId="7790" builtinId="8" hidden="1"/>
    <cellStyle name="Hyperlink" xfId="2700" builtinId="8" hidden="1"/>
    <cellStyle name="Hyperlink" xfId="1126" builtinId="8" hidden="1"/>
    <cellStyle name="Hyperlink" xfId="2642" builtinId="8" hidden="1"/>
    <cellStyle name="Hyperlink" xfId="6806" builtinId="8" hidden="1"/>
    <cellStyle name="Hyperlink" xfId="6948" builtinId="8" hidden="1"/>
    <cellStyle name="Hyperlink" xfId="1992" builtinId="8" hidden="1"/>
    <cellStyle name="Hyperlink" xfId="7144" builtinId="8" hidden="1"/>
    <cellStyle name="Hyperlink" xfId="3506" builtinId="8" hidden="1"/>
    <cellStyle name="Hyperlink" xfId="7028" builtinId="8" hidden="1"/>
    <cellStyle name="Hyperlink" xfId="1860" builtinId="8" hidden="1"/>
    <cellStyle name="Hyperlink" xfId="6046" builtinId="8" hidden="1"/>
    <cellStyle name="Hyperlink" xfId="7448" builtinId="8" hidden="1"/>
    <cellStyle name="Hyperlink" xfId="1490" builtinId="8" hidden="1"/>
    <cellStyle name="Hyperlink" xfId="4318" builtinId="8" hidden="1"/>
    <cellStyle name="Hyperlink" xfId="6182" builtinId="8" hidden="1"/>
    <cellStyle name="Hyperlink" xfId="4220" builtinId="8" hidden="1"/>
    <cellStyle name="Hyperlink" xfId="2630" builtinId="8" hidden="1"/>
    <cellStyle name="Hyperlink" xfId="3272" builtinId="8" hidden="1"/>
    <cellStyle name="Hyperlink" xfId="7386" builtinId="8" hidden="1"/>
    <cellStyle name="Hyperlink" xfId="7472" builtinId="8" hidden="1"/>
    <cellStyle name="Hyperlink" xfId="5686" builtinId="8" hidden="1"/>
    <cellStyle name="Hyperlink" xfId="121" builtinId="8" hidden="1"/>
    <cellStyle name="Hyperlink" xfId="1606" builtinId="8" hidden="1"/>
    <cellStyle name="Hyperlink" xfId="6348" builtinId="8" hidden="1"/>
    <cellStyle name="Hyperlink" xfId="5772" builtinId="8" hidden="1"/>
    <cellStyle name="Hyperlink" xfId="257" builtinId="8" hidden="1"/>
    <cellStyle name="Hyperlink" xfId="45" builtinId="8" hidden="1"/>
    <cellStyle name="Hyperlink" xfId="7960" builtinId="8" hidden="1"/>
    <cellStyle name="Hyperlink" xfId="2930" builtinId="8" hidden="1"/>
    <cellStyle name="Hyperlink" xfId="7672" builtinId="8" hidden="1"/>
    <cellStyle name="Hyperlink" xfId="2292" builtinId="8" hidden="1"/>
    <cellStyle name="Hyperlink" xfId="4604" builtinId="8" hidden="1"/>
    <cellStyle name="Hyperlink" xfId="3070" builtinId="8" hidden="1"/>
    <cellStyle name="Hyperlink" xfId="2242" builtinId="8" hidden="1"/>
    <cellStyle name="Hyperlink" xfId="5464" builtinId="8" hidden="1"/>
    <cellStyle name="Hyperlink" xfId="2722" builtinId="8" hidden="1"/>
    <cellStyle name="Hyperlink" xfId="3294" builtinId="8" hidden="1"/>
    <cellStyle name="Hyperlink" xfId="355" builtinId="8" hidden="1"/>
    <cellStyle name="Hyperlink" xfId="590" builtinId="8" hidden="1"/>
    <cellStyle name="Hyperlink" xfId="7206" builtinId="8" hidden="1"/>
    <cellStyle name="Hyperlink" xfId="5160" builtinId="8" hidden="1"/>
    <cellStyle name="Hyperlink" xfId="828" builtinId="8" hidden="1"/>
    <cellStyle name="Hyperlink" xfId="1954" builtinId="8" hidden="1"/>
    <cellStyle name="Hyperlink" xfId="8171" builtinId="8" hidden="1"/>
    <cellStyle name="Hyperlink" xfId="4506" builtinId="8" hidden="1"/>
    <cellStyle name="Hyperlink" xfId="2404" builtinId="8" hidden="1"/>
    <cellStyle name="Hyperlink" xfId="4952" builtinId="8" hidden="1"/>
    <cellStyle name="Hyperlink" xfId="5858" builtinId="8" hidden="1"/>
    <cellStyle name="Hyperlink" xfId="6228" builtinId="8" hidden="1"/>
    <cellStyle name="Hyperlink" xfId="3328" builtinId="8" hidden="1"/>
    <cellStyle name="Hyperlink" xfId="2084" builtinId="8" hidden="1"/>
    <cellStyle name="Hyperlink" xfId="5674" builtinId="8" hidden="1"/>
    <cellStyle name="Hyperlink" xfId="5768" builtinId="8" hidden="1"/>
    <cellStyle name="Hyperlink" xfId="6332" builtinId="8" hidden="1"/>
    <cellStyle name="Hyperlink" xfId="4994" builtinId="8" hidden="1"/>
    <cellStyle name="Hyperlink" xfId="3868" builtinId="8" hidden="1"/>
    <cellStyle name="Hyperlink" xfId="1584" builtinId="8" hidden="1"/>
    <cellStyle name="Hyperlink" xfId="7678" builtinId="8" hidden="1"/>
    <cellStyle name="Hyperlink" xfId="7190" builtinId="8" hidden="1"/>
    <cellStyle name="Hyperlink" xfId="6106" builtinId="8" hidden="1"/>
    <cellStyle name="Hyperlink" xfId="7734" builtinId="8" hidden="1"/>
    <cellStyle name="Hyperlink" xfId="2120" builtinId="8" hidden="1"/>
    <cellStyle name="Hyperlink" xfId="2114" builtinId="8" hidden="1"/>
    <cellStyle name="Hyperlink" xfId="586" builtinId="8" hidden="1"/>
    <cellStyle name="Hyperlink" xfId="1084" builtinId="8" hidden="1"/>
    <cellStyle name="Hyperlink" xfId="2660" builtinId="8" hidden="1"/>
    <cellStyle name="Hyperlink" xfId="7736" builtinId="8" hidden="1"/>
    <cellStyle name="Hyperlink" xfId="5112" builtinId="8" hidden="1"/>
    <cellStyle name="Hyperlink" xfId="7454" builtinId="8" hidden="1"/>
    <cellStyle name="Hyperlink" xfId="175" builtinId="8" hidden="1"/>
    <cellStyle name="Hyperlink" xfId="2834" builtinId="8" hidden="1"/>
    <cellStyle name="Hyperlink" xfId="7922" builtinId="8" hidden="1"/>
    <cellStyle name="Hyperlink" xfId="7946" builtinId="8" hidden="1"/>
    <cellStyle name="Hyperlink" xfId="3304" builtinId="8" hidden="1"/>
    <cellStyle name="Hyperlink" xfId="7958" builtinId="8" hidden="1"/>
    <cellStyle name="Hyperlink" xfId="2206" builtinId="8" hidden="1"/>
    <cellStyle name="Hyperlink" xfId="5284" builtinId="8" hidden="1"/>
    <cellStyle name="Hyperlink" xfId="3640" builtinId="8" hidden="1"/>
    <cellStyle name="Hyperlink" xfId="7626" builtinId="8" hidden="1"/>
    <cellStyle name="Hyperlink" xfId="4852" builtinId="8" hidden="1"/>
    <cellStyle name="Hyperlink" xfId="844" builtinId="8" hidden="1"/>
    <cellStyle name="Hyperlink" xfId="2272" builtinId="8" hidden="1"/>
    <cellStyle name="Hyperlink" xfId="3720" builtinId="8" hidden="1"/>
    <cellStyle name="Hyperlink" xfId="4216" builtinId="8" hidden="1"/>
    <cellStyle name="Hyperlink" xfId="1596" builtinId="8" hidden="1"/>
    <cellStyle name="Hyperlink" xfId="6928" builtinId="8" hidden="1"/>
    <cellStyle name="Hyperlink" xfId="5056" builtinId="8" hidden="1"/>
    <cellStyle name="Hyperlink" xfId="6430" builtinId="8" hidden="1"/>
    <cellStyle name="Hyperlink" xfId="6090" builtinId="8" hidden="1"/>
    <cellStyle name="Hyperlink" xfId="5434" builtinId="8" hidden="1"/>
    <cellStyle name="Hyperlink" xfId="3478" builtinId="8" hidden="1"/>
    <cellStyle name="Hyperlink" xfId="3414" builtinId="8" hidden="1"/>
    <cellStyle name="Hyperlink" xfId="6032" builtinId="8" hidden="1"/>
    <cellStyle name="Hyperlink" xfId="6624" builtinId="8" hidden="1"/>
    <cellStyle name="Hyperlink" xfId="4658" builtinId="8" hidden="1"/>
    <cellStyle name="Hyperlink" xfId="2962" builtinId="8" hidden="1"/>
    <cellStyle name="Hyperlink" xfId="4486" builtinId="8" hidden="1"/>
    <cellStyle name="Hyperlink" xfId="77" builtinId="8" hidden="1"/>
    <cellStyle name="Hyperlink" xfId="7962" builtinId="8" hidden="1"/>
    <cellStyle name="Hyperlink" xfId="295" builtinId="8" hidden="1"/>
    <cellStyle name="Hyperlink" xfId="7274" builtinId="8" hidden="1"/>
    <cellStyle name="Hyperlink" xfId="1756" builtinId="8" hidden="1"/>
    <cellStyle name="Hyperlink" xfId="3442" builtinId="8" hidden="1"/>
    <cellStyle name="Hyperlink" xfId="7698" builtinId="8" hidden="1"/>
    <cellStyle name="Hyperlink" xfId="549" builtinId="8" hidden="1"/>
    <cellStyle name="Hyperlink" xfId="4398" builtinId="8" hidden="1"/>
    <cellStyle name="Hyperlink" xfId="2240" builtinId="8" hidden="1"/>
    <cellStyle name="Hyperlink" xfId="2878" builtinId="8" hidden="1"/>
    <cellStyle name="Hyperlink" xfId="4470" builtinId="8" hidden="1"/>
    <cellStyle name="Hyperlink" xfId="1466" builtinId="8" hidden="1"/>
    <cellStyle name="Hyperlink" xfId="8050" builtinId="8" hidden="1"/>
    <cellStyle name="Hyperlink" xfId="2288" builtinId="8" hidden="1"/>
    <cellStyle name="Hyperlink" xfId="1712" builtinId="8" hidden="1"/>
    <cellStyle name="Hyperlink" xfId="3176" builtinId="8" hidden="1"/>
    <cellStyle name="Hyperlink" xfId="485" builtinId="8" hidden="1"/>
    <cellStyle name="Hyperlink" xfId="856" builtinId="8" hidden="1"/>
    <cellStyle name="Hyperlink" xfId="499" builtinId="8" hidden="1"/>
    <cellStyle name="Hyperlink" xfId="5962" builtinId="8" hidden="1"/>
    <cellStyle name="Hyperlink" xfId="5994" builtinId="8" hidden="1"/>
    <cellStyle name="Hyperlink" xfId="7236" builtinId="8" hidden="1"/>
    <cellStyle name="Hyperlink" xfId="6918" builtinId="8" hidden="1"/>
    <cellStyle name="Hyperlink" xfId="2474" builtinId="8" hidden="1"/>
    <cellStyle name="Hyperlink" xfId="3544" builtinId="8" hidden="1"/>
    <cellStyle name="Hyperlink" xfId="2740" builtinId="8" hidden="1"/>
    <cellStyle name="Hyperlink" xfId="5926" builtinId="8" hidden="1"/>
    <cellStyle name="Hyperlink" xfId="2820" builtinId="8" hidden="1"/>
    <cellStyle name="Hyperlink" xfId="3344" builtinId="8" hidden="1"/>
    <cellStyle name="Hyperlink" xfId="2760" builtinId="8" hidden="1"/>
    <cellStyle name="Hyperlink" xfId="7270" builtinId="8" hidden="1"/>
    <cellStyle name="Hyperlink" xfId="4090" builtinId="8" hidden="1"/>
    <cellStyle name="Hyperlink" xfId="2762" builtinId="8" hidden="1"/>
    <cellStyle name="Hyperlink" xfId="4166" builtinId="8" hidden="1"/>
    <cellStyle name="Hyperlink" xfId="7020" builtinId="8" hidden="1"/>
    <cellStyle name="Hyperlink" xfId="3662" builtinId="8" hidden="1"/>
    <cellStyle name="Hyperlink" xfId="2752" builtinId="8" hidden="1"/>
    <cellStyle name="Hyperlink" xfId="786" builtinId="8" hidden="1"/>
    <cellStyle name="Hyperlink" xfId="5820" builtinId="8" hidden="1"/>
    <cellStyle name="Hyperlink" xfId="818" builtinId="8" hidden="1"/>
    <cellStyle name="Hyperlink" xfId="5880" builtinId="8" hidden="1"/>
    <cellStyle name="Hyperlink" xfId="4416" builtinId="8" hidden="1"/>
    <cellStyle name="Hyperlink" xfId="7486" builtinId="8" hidden="1"/>
    <cellStyle name="Hyperlink" xfId="3042" builtinId="8" hidden="1"/>
    <cellStyle name="Hyperlink" xfId="6378" builtinId="8" hidden="1"/>
    <cellStyle name="Hyperlink" xfId="1818" builtinId="8" hidden="1"/>
    <cellStyle name="Hyperlink" xfId="43" builtinId="8" hidden="1"/>
    <cellStyle name="Hyperlink" xfId="3340" builtinId="8" hidden="1"/>
    <cellStyle name="Hyperlink" xfId="3296" builtinId="8" hidden="1"/>
    <cellStyle name="Hyperlink" xfId="4704" builtinId="8" hidden="1"/>
    <cellStyle name="Hyperlink" xfId="6170" builtinId="8" hidden="1"/>
    <cellStyle name="Hyperlink" xfId="8056" builtinId="8" hidden="1"/>
    <cellStyle name="Hyperlink" xfId="1392" builtinId="8" hidden="1"/>
    <cellStyle name="Hyperlink" xfId="7844" builtinId="8" hidden="1"/>
    <cellStyle name="Hyperlink" xfId="3074" builtinId="8" hidden="1"/>
    <cellStyle name="Hyperlink" xfId="2282" builtinId="8" hidden="1"/>
    <cellStyle name="Hyperlink" xfId="4110" builtinId="8" hidden="1"/>
    <cellStyle name="Hyperlink" xfId="4492" builtinId="8" hidden="1"/>
    <cellStyle name="Hyperlink" xfId="1354" builtinId="8" hidden="1"/>
    <cellStyle name="Hyperlink" xfId="3552" builtinId="8" hidden="1"/>
    <cellStyle name="Hyperlink" xfId="1190" builtinId="8" hidden="1"/>
    <cellStyle name="Hyperlink" xfId="7296" builtinId="8" hidden="1"/>
    <cellStyle name="Hyperlink" xfId="6050" builtinId="8" hidden="1"/>
    <cellStyle name="Hyperlink" xfId="3016" builtinId="8" hidden="1"/>
    <cellStyle name="Hyperlink" xfId="4622" builtinId="8" hidden="1"/>
    <cellStyle name="Hyperlink" xfId="926" builtinId="8" hidden="1"/>
    <cellStyle name="Hyperlink" xfId="201" builtinId="8" hidden="1"/>
    <cellStyle name="Hyperlink" xfId="2938" builtinId="8" hidden="1"/>
    <cellStyle name="Hyperlink" xfId="3066" builtinId="8" hidden="1"/>
    <cellStyle name="Hyperlink" xfId="8108" builtinId="8" hidden="1"/>
    <cellStyle name="Hyperlink" xfId="7404" builtinId="8" hidden="1"/>
    <cellStyle name="Hyperlink" xfId="1660" builtinId="8" hidden="1"/>
    <cellStyle name="Hyperlink" xfId="6828" builtinId="8" hidden="1"/>
    <cellStyle name="Hyperlink" xfId="5844" builtinId="8" hidden="1"/>
    <cellStyle name="Hyperlink" xfId="4606" builtinId="8" hidden="1"/>
    <cellStyle name="Hyperlink" xfId="6072" builtinId="8" hidden="1"/>
    <cellStyle name="Hyperlink" xfId="6586" builtinId="8" hidden="1"/>
    <cellStyle name="Hyperlink" xfId="2758" builtinId="8" hidden="1"/>
    <cellStyle name="Hyperlink" xfId="6120" builtinId="8" hidden="1"/>
    <cellStyle name="Hyperlink" xfId="1228" builtinId="8" hidden="1"/>
    <cellStyle name="Hyperlink" xfId="7158" builtinId="8" hidden="1"/>
    <cellStyle name="Hyperlink" xfId="1940" builtinId="8" hidden="1"/>
    <cellStyle name="Hyperlink" xfId="4678" builtinId="8" hidden="1"/>
    <cellStyle name="Hyperlink" xfId="7474" builtinId="8" hidden="1"/>
    <cellStyle name="Hyperlink" xfId="3756" builtinId="8" hidden="1"/>
    <cellStyle name="Hyperlink" xfId="3792" builtinId="8" hidden="1"/>
    <cellStyle name="Hyperlink" xfId="1368" builtinId="8" hidden="1"/>
    <cellStyle name="Hyperlink" xfId="4412" builtinId="8" hidden="1"/>
    <cellStyle name="Hyperlink" xfId="3576" builtinId="8" hidden="1"/>
    <cellStyle name="Hyperlink" xfId="8185" builtinId="8" hidden="1"/>
    <cellStyle name="Hyperlink" xfId="2640" builtinId="8" hidden="1"/>
    <cellStyle name="Hyperlink" xfId="6966" builtinId="8" hidden="1"/>
    <cellStyle name="Hyperlink" xfId="2306" builtinId="8" hidden="1"/>
    <cellStyle name="Hyperlink" xfId="940" builtinId="8" hidden="1"/>
    <cellStyle name="Hyperlink" xfId="63" builtinId="8" hidden="1"/>
    <cellStyle name="Hyperlink" xfId="2034" builtinId="8" hidden="1"/>
    <cellStyle name="Hyperlink" xfId="2300" builtinId="8" hidden="1"/>
    <cellStyle name="Hyperlink" xfId="145" builtinId="8" hidden="1"/>
    <cellStyle name="Hyperlink" xfId="4244" builtinId="8" hidden="1"/>
    <cellStyle name="Hyperlink" xfId="1948" builtinId="8" hidden="1"/>
    <cellStyle name="Hyperlink" xfId="870" builtinId="8" hidden="1"/>
    <cellStyle name="Hyperlink" xfId="1546" builtinId="8" hidden="1"/>
    <cellStyle name="Hyperlink" xfId="7590" builtinId="8" hidden="1"/>
    <cellStyle name="Hyperlink" xfId="5638" builtinId="8" hidden="1"/>
    <cellStyle name="Hyperlink" xfId="6868" builtinId="8" hidden="1"/>
    <cellStyle name="Hyperlink" xfId="7170" builtinId="8" hidden="1"/>
    <cellStyle name="Hyperlink" xfId="4206" builtinId="8" hidden="1"/>
    <cellStyle name="Hyperlink" xfId="2098" builtinId="8" hidden="1"/>
    <cellStyle name="Hyperlink" xfId="3168" builtinId="8" hidden="1"/>
    <cellStyle name="Hyperlink" xfId="2952" builtinId="8" hidden="1"/>
    <cellStyle name="Hyperlink" xfId="1580" builtinId="8" hidden="1"/>
    <cellStyle name="Hyperlink" xfId="4372" builtinId="8" hidden="1"/>
    <cellStyle name="Hyperlink" xfId="7164" builtinId="8" hidden="1"/>
    <cellStyle name="Hyperlink" xfId="4060" builtinId="8" hidden="1"/>
    <cellStyle name="Hyperlink" xfId="3932" builtinId="8" hidden="1"/>
    <cellStyle name="Hyperlink" xfId="4474" builtinId="8" hidden="1"/>
    <cellStyle name="Hyperlink" xfId="4490" builtinId="8" hidden="1"/>
    <cellStyle name="Hyperlink" xfId="2698" builtinId="8" hidden="1"/>
    <cellStyle name="Hyperlink" xfId="742" builtinId="8" hidden="1"/>
    <cellStyle name="Hyperlink" xfId="5146" builtinId="8" hidden="1"/>
    <cellStyle name="Hyperlink" xfId="2056" builtinId="8" hidden="1"/>
    <cellStyle name="Hyperlink" xfId="7594" builtinId="8" hidden="1"/>
    <cellStyle name="Hyperlink" xfId="1378" builtinId="8" hidden="1"/>
    <cellStyle name="Hyperlink" xfId="766" builtinId="8" hidden="1"/>
    <cellStyle name="Hyperlink" xfId="3006" builtinId="8" hidden="1"/>
    <cellStyle name="Hyperlink" xfId="4238" builtinId="8" hidden="1"/>
    <cellStyle name="Hyperlink" xfId="211" builtinId="8" hidden="1"/>
    <cellStyle name="Hyperlink" xfId="5028" builtinId="8" hidden="1"/>
    <cellStyle name="Hyperlink" xfId="2540" builtinId="8" hidden="1"/>
    <cellStyle name="Hyperlink" xfId="1210" builtinId="8" hidden="1"/>
    <cellStyle name="Hyperlink" xfId="3128" builtinId="8" hidden="1"/>
    <cellStyle name="Hyperlink" xfId="6850" builtinId="8" hidden="1"/>
    <cellStyle name="Hyperlink" xfId="2212" builtinId="8" hidden="1"/>
    <cellStyle name="Hyperlink" xfId="7602" builtinId="8" hidden="1"/>
    <cellStyle name="Hyperlink" xfId="1736" builtinId="8" hidden="1"/>
    <cellStyle name="Hyperlink" xfId="7756" builtinId="8" hidden="1"/>
    <cellStyle name="Hyperlink" xfId="539" builtinId="8" hidden="1"/>
    <cellStyle name="Hyperlink" xfId="588" builtinId="8" hidden="1"/>
    <cellStyle name="Hyperlink" xfId="4096" builtinId="8" hidden="1"/>
    <cellStyle name="Hyperlink" xfId="1338" builtinId="8" hidden="1"/>
    <cellStyle name="Hyperlink" xfId="1446" builtinId="8" hidden="1"/>
    <cellStyle name="Hyperlink" xfId="4038" builtinId="8" hidden="1"/>
    <cellStyle name="Hyperlink" xfId="862" builtinId="8" hidden="1"/>
    <cellStyle name="Hyperlink" xfId="8131" builtinId="8" hidden="1"/>
    <cellStyle name="Hyperlink" xfId="1664" builtinId="8" hidden="1"/>
    <cellStyle name="Hyperlink" xfId="8026" builtinId="8" hidden="1"/>
    <cellStyle name="Hyperlink" xfId="2706" builtinId="8" hidden="1"/>
    <cellStyle name="Hyperlink" xfId="3020" builtinId="8" hidden="1"/>
    <cellStyle name="Hyperlink" xfId="7772" builtinId="8" hidden="1"/>
    <cellStyle name="Hyperlink" xfId="3728" builtinId="8" hidden="1"/>
    <cellStyle name="Hyperlink" xfId="5978" builtinId="8" hidden="1"/>
    <cellStyle name="Hyperlink" xfId="4308" builtinId="8" hidden="1"/>
    <cellStyle name="Hyperlink" xfId="2516" builtinId="8" hidden="1"/>
    <cellStyle name="Hyperlink" xfId="5550" builtinId="8" hidden="1"/>
    <cellStyle name="Hyperlink" xfId="3078" builtinId="8" hidden="1"/>
    <cellStyle name="Hyperlink" xfId="6436" builtinId="8" hidden="1"/>
    <cellStyle name="Hyperlink" xfId="7798" builtinId="8" hidden="1"/>
    <cellStyle name="Hyperlink" xfId="3108" builtinId="8" hidden="1"/>
    <cellStyle name="Hyperlink" xfId="6316" builtinId="8" hidden="1"/>
    <cellStyle name="Hyperlink" xfId="1340" builtinId="8" hidden="1"/>
    <cellStyle name="Hyperlink" xfId="1802" builtinId="8" hidden="1"/>
    <cellStyle name="Hyperlink" xfId="2274" builtinId="8" hidden="1"/>
    <cellStyle name="Hyperlink" xfId="427" builtinId="8" hidden="1"/>
    <cellStyle name="Hyperlink" xfId="6600" builtinId="8" hidden="1"/>
    <cellStyle name="Hyperlink" xfId="734" builtinId="8" hidden="1"/>
    <cellStyle name="Hyperlink" xfId="3216" builtinId="8" hidden="1"/>
    <cellStyle name="Hyperlink" xfId="4248" builtinId="8" hidden="1"/>
    <cellStyle name="Hyperlink" xfId="3054" builtinId="8" hidden="1"/>
    <cellStyle name="Hyperlink" xfId="5946" builtinId="8" hidden="1"/>
    <cellStyle name="Hyperlink" xfId="5244" builtinId="8" hidden="1"/>
    <cellStyle name="Hyperlink" xfId="3910" builtinId="8" hidden="1"/>
    <cellStyle name="Hyperlink" xfId="854" builtinId="8" hidden="1"/>
    <cellStyle name="Hyperlink" xfId="7780" builtinId="8" hidden="1"/>
    <cellStyle name="Hyperlink" xfId="860" builtinId="8" hidden="1"/>
    <cellStyle name="Hyperlink" xfId="4924" builtinId="8" hidden="1"/>
    <cellStyle name="Hyperlink" xfId="7114" builtinId="8" hidden="1"/>
    <cellStyle name="Hyperlink" xfId="1618" builtinId="8" hidden="1"/>
    <cellStyle name="Hyperlink" xfId="4528" builtinId="8" hidden="1"/>
    <cellStyle name="Hyperlink" xfId="7630" builtinId="8" hidden="1"/>
    <cellStyle name="Hyperlink" xfId="7520" builtinId="8" hidden="1"/>
    <cellStyle name="Hyperlink" xfId="281" builtinId="8" hidden="1"/>
    <cellStyle name="Hyperlink" xfId="6814" builtinId="8" hidden="1"/>
    <cellStyle name="Hyperlink" xfId="6588" builtinId="8" hidden="1"/>
    <cellStyle name="Hyperlink" xfId="7906" builtinId="8" hidden="1"/>
    <cellStyle name="Hyperlink" xfId="7860" builtinId="8" hidden="1"/>
    <cellStyle name="Hyperlink" xfId="6550" builtinId="8" hidden="1"/>
    <cellStyle name="Hyperlink" xfId="7948" builtinId="8" hidden="1"/>
    <cellStyle name="Hyperlink" xfId="5536" builtinId="8" hidden="1"/>
    <cellStyle name="Hyperlink" xfId="3988" builtinId="8" hidden="1"/>
    <cellStyle name="Hyperlink" xfId="4208" builtinId="8" hidden="1"/>
    <cellStyle name="Hyperlink" xfId="475" builtinId="8" hidden="1"/>
    <cellStyle name="Hyperlink" xfId="2386" builtinId="8" hidden="1"/>
    <cellStyle name="Hyperlink" xfId="3870" builtinId="8" hidden="1"/>
    <cellStyle name="Hyperlink" xfId="5478" builtinId="8" hidden="1"/>
    <cellStyle name="Hyperlink" xfId="2704" builtinId="8" hidden="1"/>
    <cellStyle name="Hyperlink" xfId="5524" builtinId="8" hidden="1"/>
    <cellStyle name="Hyperlink" xfId="2196" builtinId="8" hidden="1"/>
    <cellStyle name="Hyperlink" xfId="2736" builtinId="8" hidden="1"/>
    <cellStyle name="Hyperlink" xfId="7686" builtinId="8" hidden="1"/>
    <cellStyle name="Hyperlink" xfId="4162" builtinId="8" hidden="1"/>
    <cellStyle name="Hyperlink" xfId="3404" builtinId="8" hidden="1"/>
    <cellStyle name="Hyperlink" xfId="6504" builtinId="8" hidden="1"/>
    <cellStyle name="Hyperlink" xfId="5046" builtinId="8" hidden="1"/>
    <cellStyle name="Hyperlink" xfId="275" builtinId="8" hidden="1"/>
    <cellStyle name="Hyperlink" xfId="7048" builtinId="8" hidden="1"/>
    <cellStyle name="Hyperlink" xfId="3046" builtinId="8" hidden="1"/>
    <cellStyle name="Hyperlink" xfId="6480" builtinId="8" hidden="1"/>
    <cellStyle name="Hyperlink" xfId="8195" builtinId="8" hidden="1"/>
    <cellStyle name="Hyperlink" xfId="473" builtinId="8" hidden="1"/>
    <cellStyle name="Hyperlink" xfId="7432" builtinId="8" hidden="1"/>
    <cellStyle name="Hyperlink" xfId="7484" builtinId="8" hidden="1"/>
    <cellStyle name="Hyperlink" xfId="1212" builtinId="8" hidden="1"/>
    <cellStyle name="Hyperlink" xfId="7130" builtinId="8" hidden="1"/>
    <cellStyle name="Hyperlink" xfId="1436" builtinId="8" hidden="1"/>
    <cellStyle name="Hyperlink" xfId="4310" builtinId="8" hidden="1"/>
    <cellStyle name="Hyperlink" xfId="6450" builtinId="8" hidden="1"/>
    <cellStyle name="Hyperlink" xfId="5238" builtinId="8" hidden="1"/>
    <cellStyle name="Hyperlink" xfId="8006" builtinId="8" hidden="1"/>
    <cellStyle name="Hyperlink" xfId="2426" builtinId="8" hidden="1"/>
    <cellStyle name="Hyperlink" xfId="1902" builtinId="8" hidden="1"/>
    <cellStyle name="Hyperlink" xfId="7774" builtinId="8" hidden="1"/>
    <cellStyle name="Hyperlink" xfId="5678" builtinId="8" hidden="1"/>
    <cellStyle name="Hyperlink" xfId="916" builtinId="8" hidden="1"/>
    <cellStyle name="Hyperlink" xfId="5084" builtinId="8" hidden="1"/>
    <cellStyle name="Hyperlink" xfId="8030" builtinId="8" hidden="1"/>
    <cellStyle name="Hyperlink" xfId="7444" builtinId="8" hidden="1"/>
    <cellStyle name="Hyperlink" xfId="1686" builtinId="8" hidden="1"/>
    <cellStyle name="Hyperlink" xfId="2122" builtinId="8" hidden="1"/>
    <cellStyle name="Hyperlink" xfId="487" builtinId="8" hidden="1"/>
    <cellStyle name="Hyperlink" xfId="6562" builtinId="8" hidden="1"/>
    <cellStyle name="Hyperlink" xfId="7986" builtinId="8" hidden="1"/>
    <cellStyle name="Hyperlink" xfId="3454" builtinId="8" hidden="1"/>
    <cellStyle name="Hyperlink" xfId="3928" builtinId="8" hidden="1"/>
    <cellStyle name="Hyperlink" xfId="7930" builtinId="8" hidden="1"/>
    <cellStyle name="Hyperlink" xfId="1140" builtinId="8" hidden="1"/>
    <cellStyle name="Hyperlink" xfId="4662" builtinId="8" hidden="1"/>
    <cellStyle name="Hyperlink" xfId="1248" builtinId="8" hidden="1"/>
    <cellStyle name="Hyperlink" xfId="5614" builtinId="8" hidden="1"/>
    <cellStyle name="Hyperlink" xfId="6576" builtinId="8" hidden="1"/>
    <cellStyle name="Hyperlink" xfId="4422" builtinId="8" hidden="1"/>
    <cellStyle name="Hyperlink" xfId="2040" builtinId="8" hidden="1"/>
    <cellStyle name="Hyperlink" xfId="409" builtinId="8" hidden="1"/>
    <cellStyle name="Hyperlink" xfId="4396" builtinId="8" hidden="1"/>
    <cellStyle name="Hyperlink" xfId="5240" builtinId="8" hidden="1"/>
    <cellStyle name="Hyperlink" xfId="7222" builtinId="8" hidden="1"/>
    <cellStyle name="Hyperlink" xfId="4726" builtinId="8" hidden="1"/>
    <cellStyle name="Hyperlink" xfId="7070" builtinId="8" hidden="1"/>
    <cellStyle name="Hyperlink" xfId="994" builtinId="8" hidden="1"/>
    <cellStyle name="Hyperlink" xfId="2966" builtinId="8" hidden="1"/>
    <cellStyle name="Hyperlink" xfId="3464" builtinId="8" hidden="1"/>
    <cellStyle name="Hyperlink" xfId="4086" builtinId="8" hidden="1"/>
    <cellStyle name="Hyperlink" xfId="4580" builtinId="8" hidden="1"/>
    <cellStyle name="Hyperlink" xfId="3888" builtinId="8" hidden="1"/>
    <cellStyle name="Hyperlink" xfId="1732" builtinId="8" hidden="1"/>
    <cellStyle name="Hyperlink" xfId="2512" builtinId="8" hidden="1"/>
    <cellStyle name="Hyperlink" xfId="654" builtinId="8" hidden="1"/>
    <cellStyle name="Hyperlink" xfId="6292" builtinId="8" hidden="1"/>
    <cellStyle name="Hyperlink" xfId="1240" builtinId="8" hidden="1"/>
    <cellStyle name="Hyperlink" xfId="7512" builtinId="8" hidden="1"/>
    <cellStyle name="Hyperlink" xfId="4566" builtinId="8" hidden="1"/>
    <cellStyle name="Hyperlink" xfId="7940" builtinId="8" hidden="1"/>
    <cellStyle name="Hyperlink" xfId="1708" builtinId="8" hidden="1"/>
    <cellStyle name="Hyperlink" xfId="1184" builtinId="8" hidden="1"/>
    <cellStyle name="Hyperlink" xfId="1766" builtinId="8" hidden="1"/>
    <cellStyle name="Hyperlink" xfId="5528" builtinId="8" hidden="1"/>
    <cellStyle name="Hyperlink" xfId="3004" builtinId="8" hidden="1"/>
    <cellStyle name="Hyperlink" xfId="4328" builtinId="8" hidden="1"/>
    <cellStyle name="Hyperlink" xfId="2582" builtinId="8" hidden="1"/>
    <cellStyle name="Hyperlink" xfId="656" builtinId="8" hidden="1"/>
    <cellStyle name="Hyperlink" xfId="2138" builtinId="8" hidden="1"/>
    <cellStyle name="Hyperlink" xfId="7534" builtinId="8" hidden="1"/>
    <cellStyle name="Hyperlink" xfId="3936" builtinId="8" hidden="1"/>
    <cellStyle name="Hyperlink" xfId="4908" builtinId="8" hidden="1"/>
    <cellStyle name="Hyperlink" xfId="2028" builtinId="8" hidden="1"/>
    <cellStyle name="Hyperlink" xfId="7652" builtinId="8" hidden="1"/>
    <cellStyle name="Hyperlink" xfId="237" builtinId="8" hidden="1"/>
    <cellStyle name="Hyperlink" xfId="3096" builtinId="8" hidden="1"/>
    <cellStyle name="Hyperlink" xfId="7978" builtinId="8" hidden="1"/>
    <cellStyle name="Hyperlink" xfId="5538" builtinId="8" hidden="1"/>
    <cellStyle name="Hyperlink" xfId="4298" builtinId="8" hidden="1"/>
    <cellStyle name="Hyperlink" xfId="2748" builtinId="8" hidden="1"/>
    <cellStyle name="Hyperlink" xfId="1824" builtinId="8" hidden="1"/>
    <cellStyle name="Hyperlink" xfId="8024" builtinId="8" hidden="1"/>
    <cellStyle name="Hyperlink" xfId="2014" builtinId="8" hidden="1"/>
    <cellStyle name="Hyperlink" xfId="2148" builtinId="8" hidden="1"/>
    <cellStyle name="Hyperlink" xfId="3040" builtinId="8" hidden="1"/>
    <cellStyle name="Hyperlink" xfId="7808" builtinId="8" hidden="1"/>
    <cellStyle name="Hyperlink" xfId="6526" builtinId="8" hidden="1"/>
    <cellStyle name="Hyperlink" xfId="7880" builtinId="8" hidden="1"/>
    <cellStyle name="Hyperlink" xfId="6980" builtinId="8" hidden="1"/>
    <cellStyle name="Hyperlink" xfId="5910" builtinId="8" hidden="1"/>
    <cellStyle name="Hyperlink" xfId="8157" builtinId="8" hidden="1"/>
    <cellStyle name="Hyperlink" xfId="2622" builtinId="8" hidden="1"/>
    <cellStyle name="Hyperlink" xfId="5870" builtinId="8" hidden="1"/>
    <cellStyle name="Hyperlink" xfId="3218" builtinId="8" hidden="1"/>
    <cellStyle name="Hyperlink" xfId="3088" builtinId="8" hidden="1"/>
    <cellStyle name="Hyperlink" xfId="4674" builtinId="8" hidden="1"/>
    <cellStyle name="Hyperlink" xfId="5302" builtinId="8" hidden="1"/>
    <cellStyle name="Hyperlink" xfId="4892" builtinId="8" hidden="1"/>
    <cellStyle name="Hyperlink" xfId="2534" builtinId="8" hidden="1"/>
    <cellStyle name="Hyperlink" xfId="1986" builtinId="8" hidden="1"/>
    <cellStyle name="Hyperlink" xfId="3558" builtinId="8" hidden="1"/>
    <cellStyle name="Hyperlink" xfId="5984" builtinId="8" hidden="1"/>
    <cellStyle name="Hyperlink" xfId="3336" builtinId="8" hidden="1"/>
    <cellStyle name="Hyperlink" xfId="1938" builtinId="8" hidden="1"/>
    <cellStyle name="Hyperlink" xfId="7684" builtinId="8" hidden="1"/>
    <cellStyle name="Hyperlink" xfId="2318" builtinId="8" hidden="1"/>
    <cellStyle name="Hyperlink" xfId="1956" builtinId="8" hidden="1"/>
    <cellStyle name="Hyperlink" xfId="5954" builtinId="8" hidden="1"/>
    <cellStyle name="Hyperlink" xfId="1030" builtinId="8" hidden="1"/>
    <cellStyle name="Hyperlink" xfId="4016" builtinId="8" hidden="1"/>
    <cellStyle name="Hyperlink" xfId="8155" builtinId="8" hidden="1"/>
    <cellStyle name="Hyperlink" xfId="1164" builtinId="8" hidden="1"/>
    <cellStyle name="Hyperlink" xfId="5710" builtinId="8" hidden="1"/>
    <cellStyle name="Hyperlink" xfId="7002" builtinId="8" hidden="1"/>
    <cellStyle name="Hyperlink" xfId="5016" builtinId="8" hidden="1"/>
    <cellStyle name="Hyperlink" xfId="5300" builtinId="8" hidden="1"/>
    <cellStyle name="Hyperlink" xfId="227" builtinId="8" hidden="1"/>
    <cellStyle name="Hyperlink" xfId="714" builtinId="8" hidden="1"/>
    <cellStyle name="Hyperlink" xfId="976" builtinId="8" hidden="1"/>
    <cellStyle name="Hyperlink" xfId="6764" builtinId="8" hidden="1"/>
    <cellStyle name="Hyperlink" xfId="5594" builtinId="8" hidden="1"/>
    <cellStyle name="Hyperlink" xfId="6922" builtinId="8" hidden="1"/>
    <cellStyle name="Hyperlink" xfId="3960" builtinId="8" hidden="1"/>
    <cellStyle name="Hyperlink" xfId="1852" builtinId="8" hidden="1"/>
    <cellStyle name="Hyperlink" xfId="8114" builtinId="8" hidden="1"/>
    <cellStyle name="Hyperlink" xfId="5442" builtinId="8" hidden="1"/>
    <cellStyle name="Hyperlink" xfId="6840" builtinId="8" hidden="1"/>
    <cellStyle name="Hyperlink" xfId="2796" builtinId="8" hidden="1"/>
    <cellStyle name="Hyperlink" xfId="97" builtinId="8" hidden="1"/>
    <cellStyle name="Hyperlink" xfId="882" builtinId="8" hidden="1"/>
    <cellStyle name="Hyperlink" xfId="2970" builtinId="8" hidden="1"/>
    <cellStyle name="Hyperlink" xfId="4054" builtinId="8" hidden="1"/>
    <cellStyle name="Hyperlink" xfId="4258" builtinId="8" hidden="1"/>
    <cellStyle name="Hyperlink" xfId="3890" builtinId="8" hidden="1"/>
    <cellStyle name="Hyperlink" xfId="1136" builtinId="8" hidden="1"/>
    <cellStyle name="Hyperlink" xfId="3164" builtinId="8" hidden="1"/>
    <cellStyle name="Hyperlink" xfId="6524" builtinId="8" hidden="1"/>
    <cellStyle name="Hyperlink" xfId="1942" builtinId="8" hidden="1"/>
    <cellStyle name="Hyperlink" xfId="5166" builtinId="8" hidden="1"/>
    <cellStyle name="Hyperlink" xfId="2986" builtinId="8" hidden="1"/>
    <cellStyle name="Hyperlink" xfId="4024" builtinId="8" hidden="1"/>
    <cellStyle name="Hyperlink" xfId="141" builtinId="8" hidden="1"/>
    <cellStyle name="Hyperlink" xfId="1312" builtinId="8" hidden="1"/>
    <cellStyle name="Hyperlink" xfId="1188" builtinId="8" hidden="1"/>
    <cellStyle name="Hyperlink" xfId="7422" builtinId="8" hidden="1"/>
    <cellStyle name="Hyperlink" xfId="8096" builtinId="8" hidden="1"/>
    <cellStyle name="Hyperlink" xfId="6136" builtinId="8" hidden="1"/>
    <cellStyle name="Hyperlink" xfId="8042" builtinId="8" hidden="1"/>
    <cellStyle name="Hyperlink" xfId="247" builtinId="8" hidden="1"/>
    <cellStyle name="Hyperlink" xfId="7656" builtinId="8" hidden="1"/>
    <cellStyle name="Hyperlink" xfId="8135" builtinId="8" hidden="1"/>
    <cellStyle name="Hyperlink" xfId="245" builtinId="8" hidden="1"/>
    <cellStyle name="Hyperlink" xfId="4998" builtinId="8" hidden="1"/>
    <cellStyle name="Hyperlink" xfId="4638" builtinId="8" hidden="1"/>
    <cellStyle name="Hyperlink" xfId="1092" builtinId="8" hidden="1"/>
    <cellStyle name="Hyperlink" xfId="577" builtinId="8" hidden="1"/>
    <cellStyle name="Hyperlink" xfId="3562" builtinId="8" hidden="1"/>
    <cellStyle name="Hyperlink" xfId="5942" builtinId="8" hidden="1"/>
    <cellStyle name="Hyperlink" xfId="271" builtinId="8" hidden="1"/>
    <cellStyle name="Hyperlink" xfId="2744" builtinId="8" hidden="1"/>
    <cellStyle name="Hyperlink" xfId="6252" builtinId="8" hidden="1"/>
    <cellStyle name="Hyperlink" xfId="2286" builtinId="8" hidden="1"/>
    <cellStyle name="Hyperlink" xfId="7084" builtinId="8" hidden="1"/>
    <cellStyle name="Hyperlink" xfId="6346" builtinId="8" hidden="1"/>
    <cellStyle name="Hyperlink" xfId="1474" builtinId="8" hidden="1"/>
    <cellStyle name="Hyperlink" xfId="1068" builtinId="8" hidden="1"/>
    <cellStyle name="Hyperlink" xfId="2666" builtinId="8" hidden="1"/>
    <cellStyle name="Hyperlink" xfId="545" builtinId="8" hidden="1"/>
    <cellStyle name="Hyperlink" xfId="7092" builtinId="8" hidden="1"/>
    <cellStyle name="Hyperlink" xfId="6074" builtinId="8" hidden="1"/>
    <cellStyle name="Hyperlink" xfId="5324" builtinId="8" hidden="1"/>
    <cellStyle name="Hyperlink" xfId="4946" builtinId="8" hidden="1"/>
    <cellStyle name="Hyperlink" xfId="2424" builtinId="8" hidden="1"/>
    <cellStyle name="Hyperlink" xfId="604" builtinId="8" hidden="1"/>
    <cellStyle name="Hyperlink" xfId="1532" builtinId="8" hidden="1"/>
    <cellStyle name="Hyperlink" xfId="4936" builtinId="8" hidden="1"/>
    <cellStyle name="Hyperlink" xfId="4448" builtinId="8" hidden="1"/>
    <cellStyle name="Hyperlink" xfId="5886" builtinId="8" hidden="1"/>
    <cellStyle name="Hyperlink" xfId="5640" builtinId="8" hidden="1"/>
    <cellStyle name="Hyperlink" xfId="2664" builtinId="8" hidden="1"/>
    <cellStyle name="Hyperlink" xfId="2692" builtinId="8" hidden="1"/>
    <cellStyle name="Hyperlink" xfId="5196" builtinId="8" hidden="1"/>
    <cellStyle name="Hyperlink" xfId="4914" builtinId="8" hidden="1"/>
    <cellStyle name="Hyperlink" xfId="6860" builtinId="8" hidden="1"/>
    <cellStyle name="Hyperlink" xfId="111" builtinId="8" hidden="1"/>
    <cellStyle name="Hyperlink" xfId="6286" builtinId="8" hidden="1"/>
    <cellStyle name="Hyperlink" xfId="918" builtinId="8" hidden="1"/>
    <cellStyle name="Hyperlink" xfId="7142" builtinId="8" hidden="1"/>
    <cellStyle name="Hyperlink" xfId="1570" builtinId="8" hidden="1"/>
    <cellStyle name="Hyperlink" xfId="7738" builtinId="8" hidden="1"/>
    <cellStyle name="Hyperlink" xfId="6172" builtinId="8" hidden="1"/>
    <cellStyle name="Hyperlink" xfId="6056" builtinId="8" hidden="1"/>
    <cellStyle name="Hyperlink" xfId="225" builtinId="8" hidden="1"/>
    <cellStyle name="Hyperlink" xfId="7768" builtinId="8" hidden="1"/>
    <cellStyle name="Hyperlink" xfId="5212" builtinId="8" hidden="1"/>
    <cellStyle name="Hyperlink" xfId="1874" builtinId="8" hidden="1"/>
    <cellStyle name="Hyperlink" xfId="2168" builtinId="8" hidden="1"/>
    <cellStyle name="Hyperlink" xfId="4634" builtinId="8" hidden="1"/>
    <cellStyle name="Hyperlink" xfId="6498" builtinId="8" hidden="1"/>
    <cellStyle name="Hyperlink" xfId="2134" builtinId="8" hidden="1"/>
    <cellStyle name="Hyperlink" xfId="810" builtinId="8" hidden="1"/>
    <cellStyle name="Hyperlink" xfId="6022" builtinId="8" hidden="1"/>
    <cellStyle name="Hyperlink" xfId="8088" builtinId="8" hidden="1"/>
    <cellStyle name="Hyperlink" xfId="5356" builtinId="8" hidden="1"/>
    <cellStyle name="Hyperlink" xfId="6554" builtinId="8" hidden="1"/>
    <cellStyle name="Hyperlink" xfId="4010" builtinId="8" hidden="1"/>
    <cellStyle name="Hyperlink" xfId="513" builtinId="8" hidden="1"/>
    <cellStyle name="Hyperlink" xfId="3696" builtinId="8" hidden="1"/>
    <cellStyle name="Hyperlink" xfId="1114" builtinId="8" hidden="1"/>
    <cellStyle name="Hyperlink" xfId="5232" builtinId="8" hidden="1"/>
    <cellStyle name="Hyperlink" xfId="351" builtinId="8" hidden="1"/>
    <cellStyle name="Hyperlink" xfId="3114" builtinId="8" hidden="1"/>
    <cellStyle name="Hyperlink" xfId="6140" builtinId="8" hidden="1"/>
    <cellStyle name="Hyperlink" xfId="6312" builtinId="8" hidden="1"/>
    <cellStyle name="Hyperlink" xfId="6666" builtinId="8" hidden="1"/>
    <cellStyle name="Hyperlink" xfId="4532" builtinId="8" hidden="1"/>
    <cellStyle name="Hyperlink" xfId="3184" builtinId="8" hidden="1"/>
    <cellStyle name="Hyperlink" xfId="6992" builtinId="8" hidden="1"/>
    <cellStyle name="Hyperlink" xfId="4402" builtinId="8" hidden="1"/>
    <cellStyle name="Hyperlink" xfId="1694" builtinId="8" hidden="1"/>
    <cellStyle name="Hyperlink" xfId="6720" builtinId="8" hidden="1"/>
    <cellStyle name="Hyperlink" xfId="4810" builtinId="8" hidden="1"/>
    <cellStyle name="Hyperlink" xfId="467" builtinId="8" hidden="1"/>
    <cellStyle name="Hyperlink" xfId="5414" builtinId="8" hidden="1"/>
    <cellStyle name="Hyperlink" xfId="1642" builtinId="8" hidden="1"/>
    <cellStyle name="Hyperlink" xfId="1834" builtinId="8" hidden="1"/>
    <cellStyle name="Hyperlink" xfId="2030" builtinId="8" hidden="1"/>
    <cellStyle name="Hyperlink" xfId="7464" builtinId="8" hidden="1"/>
    <cellStyle name="Hyperlink" xfId="5522" builtinId="8" hidden="1"/>
    <cellStyle name="Hyperlink" xfId="780" builtinId="8" hidden="1"/>
    <cellStyle name="Hyperlink" xfId="4750" builtinId="8" hidden="1"/>
    <cellStyle name="Hyperlink" xfId="2972" builtinId="8" hidden="1"/>
    <cellStyle name="Hyperlink" xfId="6370" builtinId="8" hidden="1"/>
    <cellStyle name="Hyperlink" xfId="69" builtinId="8" hidden="1"/>
    <cellStyle name="Hyperlink" xfId="4284" builtinId="8" hidden="1"/>
    <cellStyle name="Hyperlink" xfId="6398" builtinId="8" hidden="1"/>
    <cellStyle name="Hyperlink" xfId="1408" builtinId="8" hidden="1"/>
    <cellStyle name="Hyperlink" xfId="3496" builtinId="8" hidden="1"/>
    <cellStyle name="Hyperlink" xfId="6442" builtinId="8" hidden="1"/>
    <cellStyle name="Hyperlink" xfId="7970" builtinId="8" hidden="1"/>
    <cellStyle name="Hyperlink" xfId="7832" builtinId="8" hidden="1"/>
    <cellStyle name="Hyperlink" xfId="3684" builtinId="8" hidden="1"/>
    <cellStyle name="Hyperlink" xfId="5246" builtinId="8" hidden="1"/>
    <cellStyle name="Hyperlink" xfId="8139" builtinId="8" hidden="1"/>
    <cellStyle name="Hyperlink" xfId="6846" builtinId="8" hidden="1"/>
    <cellStyle name="Hyperlink" xfId="6448" builtinId="8" hidden="1"/>
    <cellStyle name="Hyperlink" xfId="7744" builtinId="8" hidden="1"/>
    <cellStyle name="Hyperlink" xfId="6238" builtinId="8" hidden="1"/>
    <cellStyle name="Hyperlink" xfId="2870" builtinId="8" hidden="1"/>
    <cellStyle name="Hyperlink" xfId="4918" builtinId="8" hidden="1"/>
    <cellStyle name="Hyperlink" xfId="4708" builtinId="8" hidden="1"/>
    <cellStyle name="Hyperlink" xfId="5378" builtinId="8" hidden="1"/>
    <cellStyle name="Hyperlink" xfId="2720" builtinId="8" hidden="1"/>
    <cellStyle name="Hyperlink" xfId="7944" builtinId="8" hidden="1"/>
    <cellStyle name="Hyperlink" xfId="7358" builtinId="8" hidden="1"/>
    <cellStyle name="Hyperlink" xfId="5864" builtinId="8" hidden="1"/>
    <cellStyle name="Hyperlink" xfId="7362" builtinId="8" hidden="1"/>
    <cellStyle name="Hyperlink" xfId="2778" builtinId="8" hidden="1"/>
    <cellStyle name="Hyperlink" xfId="3166" builtinId="8" hidden="1"/>
    <cellStyle name="Hyperlink" xfId="3384" builtinId="8" hidden="1"/>
    <cellStyle name="Hyperlink" xfId="5912" builtinId="8" hidden="1"/>
    <cellStyle name="Hyperlink" xfId="6340" builtinId="8" hidden="1"/>
    <cellStyle name="Hyperlink" xfId="2204" builtinId="8" hidden="1"/>
    <cellStyle name="Hyperlink" xfId="6994" builtinId="8" hidden="1"/>
    <cellStyle name="Hyperlink" xfId="3266" builtinId="8" hidden="1"/>
    <cellStyle name="Hyperlink" xfId="1004" builtinId="8" hidden="1"/>
    <cellStyle name="Hyperlink" xfId="8020" builtinId="8" hidden="1"/>
    <cellStyle name="Hyperlink" xfId="139" builtinId="8" hidden="1"/>
    <cellStyle name="Hyperlink" xfId="1472" builtinId="8" hidden="1"/>
    <cellStyle name="Hyperlink" xfId="7874" builtinId="8" hidden="1"/>
    <cellStyle name="Hyperlink" xfId="4978" builtinId="8" hidden="1"/>
    <cellStyle name="Hyperlink" xfId="4962" builtinId="8" hidden="1"/>
    <cellStyle name="Hyperlink" xfId="2100" builtinId="8" hidden="1"/>
    <cellStyle name="Hyperlink" xfId="81" builtinId="8" hidden="1"/>
    <cellStyle name="Hyperlink" xfId="5100" builtinId="8" hidden="1"/>
    <cellStyle name="Hyperlink" xfId="4040" builtinId="8" hidden="1"/>
    <cellStyle name="Hyperlink" xfId="5208" builtinId="8" hidden="1"/>
    <cellStyle name="Hyperlink" xfId="4234" builtinId="8" hidden="1"/>
    <cellStyle name="Hyperlink" xfId="7760" builtinId="8" hidden="1"/>
    <cellStyle name="Hyperlink" xfId="2600" builtinId="8" hidden="1"/>
    <cellStyle name="Hyperlink" xfId="1782" builtinId="8" hidden="1"/>
    <cellStyle name="Hyperlink" xfId="1276" builtinId="8" hidden="1"/>
    <cellStyle name="Hyperlink" xfId="1280" builtinId="8" hidden="1"/>
    <cellStyle name="Hyperlink" xfId="1032" builtinId="8" hidden="1"/>
    <cellStyle name="Hyperlink" xfId="7006" builtinId="8" hidden="1"/>
    <cellStyle name="Hyperlink" xfId="6628" builtinId="8" hidden="1"/>
    <cellStyle name="Hyperlink" xfId="397" builtinId="8" hidden="1"/>
    <cellStyle name="Hyperlink" xfId="7614" builtinId="8" hidden="1"/>
    <cellStyle name="Hyperlink" xfId="3262" builtinId="8" hidden="1"/>
    <cellStyle name="Hyperlink" xfId="1374" builtinId="8" hidden="1"/>
    <cellStyle name="Hyperlink" xfId="7574" builtinId="8" hidden="1"/>
    <cellStyle name="Hyperlink" xfId="2304" builtinId="8" hidden="1"/>
    <cellStyle name="Hyperlink" xfId="2310" builtinId="8" hidden="1"/>
    <cellStyle name="Hyperlink" xfId="5062" builtinId="8" hidden="1"/>
    <cellStyle name="Hyperlink" xfId="3244" builtinId="8" hidden="1"/>
    <cellStyle name="Hyperlink" xfId="6052" builtinId="8" hidden="1"/>
    <cellStyle name="Hyperlink" xfId="1106" builtinId="8" hidden="1"/>
    <cellStyle name="Hyperlink" xfId="1884" builtinId="8" hidden="1"/>
    <cellStyle name="Hyperlink" xfId="874" builtinId="8" hidden="1"/>
    <cellStyle name="Hyperlink" xfId="6068" builtinId="8" hidden="1"/>
    <cellStyle name="Hyperlink" xfId="4452" builtinId="8" hidden="1"/>
    <cellStyle name="Hyperlink" xfId="6496" builtinId="8" hidden="1"/>
    <cellStyle name="Hyperlink" xfId="2356" builtinId="8" hidden="1"/>
    <cellStyle name="Hyperlink" xfId="7544" builtinId="8" hidden="1"/>
    <cellStyle name="Hyperlink" xfId="2364" builtinId="8" hidden="1"/>
    <cellStyle name="Hyperlink" xfId="1274" builtinId="8" hidden="1"/>
    <cellStyle name="Hyperlink" xfId="4534" builtinId="8" hidden="1"/>
    <cellStyle name="Hyperlink" xfId="4694" builtinId="8" hidden="1"/>
    <cellStyle name="Hyperlink" xfId="5114" builtinId="8" hidden="1"/>
    <cellStyle name="Hyperlink" xfId="287" builtinId="8" hidden="1"/>
    <cellStyle name="Hyperlink" xfId="1028" builtinId="8" hidden="1"/>
    <cellStyle name="Hyperlink" xfId="7040" builtinId="8" hidden="1"/>
    <cellStyle name="Hyperlink" xfId="1486" builtinId="8" hidden="1"/>
    <cellStyle name="Hyperlink" xfId="4194" builtinId="8" hidden="1"/>
    <cellStyle name="Hyperlink" xfId="4084" builtinId="8" hidden="1"/>
    <cellStyle name="Hyperlink" xfId="4350" builtinId="8" hidden="1"/>
    <cellStyle name="Hyperlink" xfId="1972" builtinId="8" hidden="1"/>
    <cellStyle name="Hyperlink" xfId="5546" builtinId="8" hidden="1"/>
    <cellStyle name="Hyperlink" xfId="5824" builtinId="8" hidden="1"/>
    <cellStyle name="Hyperlink" xfId="5044" builtinId="8" hidden="1"/>
    <cellStyle name="Hyperlink" xfId="1346" builtinId="8" hidden="1"/>
    <cellStyle name="Hyperlink" xfId="4890" builtinId="8" hidden="1"/>
    <cellStyle name="Hyperlink" xfId="5924" builtinId="8" hidden="1"/>
    <cellStyle name="Hyperlink" xfId="2936" builtinId="8" hidden="1"/>
    <cellStyle name="Hyperlink" xfId="7552" builtinId="8" hidden="1"/>
    <cellStyle name="Hyperlink" xfId="1510" builtinId="8" hidden="1"/>
    <cellStyle name="Hyperlink" xfId="1394" builtinId="8" hidden="1"/>
    <cellStyle name="Hyperlink" xfId="7418" builtinId="8" hidden="1"/>
    <cellStyle name="Hyperlink" xfId="521" builtinId="8" hidden="1"/>
    <cellStyle name="Hyperlink" xfId="453" builtinId="8" hidden="1"/>
    <cellStyle name="Hyperlink" xfId="419" builtinId="8" hidden="1"/>
    <cellStyle name="Hyperlink" xfId="5068" builtinId="8" hidden="1"/>
    <cellStyle name="Hyperlink" xfId="5666" builtinId="8" hidden="1"/>
    <cellStyle name="Hyperlink" xfId="966" builtinId="8" hidden="1"/>
    <cellStyle name="Hyperlink" xfId="4938" builtinId="8" hidden="1"/>
    <cellStyle name="Hyperlink" xfId="3190" builtinId="8" hidden="1"/>
    <cellStyle name="Hyperlink" xfId="7566" builtinId="8" hidden="1"/>
    <cellStyle name="Hyperlink" xfId="3276" builtinId="8" hidden="1"/>
    <cellStyle name="Hyperlink" xfId="569" builtinId="8" hidden="1"/>
    <cellStyle name="Hyperlink" xfId="181" builtinId="8" hidden="1"/>
    <cellStyle name="Hyperlink" xfId="4758" builtinId="8" hidden="1"/>
    <cellStyle name="Hyperlink" xfId="1414" builtinId="8" hidden="1"/>
    <cellStyle name="Hyperlink" xfId="5174" builtinId="8" hidden="1"/>
    <cellStyle name="Hyperlink" xfId="463" builtinId="8" hidden="1"/>
    <cellStyle name="Hyperlink" xfId="1078" builtinId="8" hidden="1"/>
    <cellStyle name="Hyperlink" xfId="6368" builtinId="8" hidden="1"/>
    <cellStyle name="Hyperlink" xfId="3268" builtinId="8" hidden="1"/>
    <cellStyle name="Hyperlink" xfId="4536" builtinId="8" hidden="1"/>
    <cellStyle name="Hyperlink" xfId="1230" builtinId="8" hidden="1"/>
    <cellStyle name="Hyperlink" xfId="4830" builtinId="8" hidden="1"/>
    <cellStyle name="Hyperlink" xfId="6272" builtinId="8" hidden="1"/>
    <cellStyle name="Hyperlink" xfId="7740" builtinId="8" hidden="1"/>
    <cellStyle name="Hyperlink" xfId="2798" builtinId="8" hidden="1"/>
    <cellStyle name="Hyperlink" xfId="4428" builtinId="8" hidden="1"/>
    <cellStyle name="Hyperlink" xfId="5916" builtinId="8" hidden="1"/>
    <cellStyle name="Hyperlink" xfId="4156" builtinId="8" hidden="1"/>
    <cellStyle name="Hyperlink" xfId="5658" builtinId="8" hidden="1"/>
    <cellStyle name="Hyperlink" xfId="3724" builtinId="8" hidden="1"/>
    <cellStyle name="Hyperlink" xfId="5718" builtinId="8" hidden="1"/>
    <cellStyle name="Hyperlink" xfId="3818" builtinId="8" hidden="1"/>
    <cellStyle name="Hyperlink" xfId="339" builtinId="8" hidden="1"/>
    <cellStyle name="Hyperlink" xfId="4004" builtinId="8" hidden="1"/>
    <cellStyle name="Hyperlink" xfId="529" builtinId="8" hidden="1"/>
    <cellStyle name="Hyperlink" xfId="748" builtinId="8" hidden="1"/>
    <cellStyle name="Hyperlink" xfId="1758" builtinId="8" hidden="1"/>
    <cellStyle name="Hyperlink" xfId="2544" builtinId="8" hidden="1"/>
    <cellStyle name="Hyperlink" xfId="1406" builtinId="8" hidden="1"/>
    <cellStyle name="Hyperlink" xfId="5580" builtinId="8" hidden="1"/>
    <cellStyle name="Hyperlink" xfId="3530" builtinId="8" hidden="1"/>
    <cellStyle name="Hyperlink" xfId="267" builtinId="8" hidden="1"/>
    <cellStyle name="Hyperlink" xfId="87" builtinId="8" hidden="1"/>
    <cellStyle name="Hyperlink" xfId="2654" builtinId="8" hidden="1"/>
    <cellStyle name="Hyperlink" xfId="7662" builtinId="8" hidden="1"/>
    <cellStyle name="Hyperlink" xfId="4068" builtinId="8" hidden="1"/>
    <cellStyle name="Hyperlink" xfId="808" builtinId="8" hidden="1"/>
    <cellStyle name="Hyperlink" xfId="2784" builtinId="8" hidden="1"/>
    <cellStyle name="Hyperlink" xfId="7082" builtinId="8" hidden="1"/>
    <cellStyle name="Hyperlink" xfId="1208" builtinId="8" hidden="1"/>
    <cellStyle name="Hyperlink" xfId="3380" builtinId="8" hidden="1"/>
    <cellStyle name="Hyperlink" xfId="7596" builtinId="8" hidden="1"/>
    <cellStyle name="Hyperlink" xfId="7818" builtinId="8" hidden="1"/>
    <cellStyle name="Hyperlink" xfId="2628" builtinId="8" hidden="1"/>
    <cellStyle name="Hyperlink" xfId="7138" builtinId="8" hidden="1"/>
    <cellStyle name="Hyperlink" xfId="5126" builtinId="8" hidden="1"/>
    <cellStyle name="Hyperlink" xfId="820" builtinId="8" hidden="1"/>
    <cellStyle name="Hyperlink" xfId="2108" builtinId="8" hidden="1"/>
    <cellStyle name="Hyperlink" xfId="7400" builtinId="8" hidden="1"/>
    <cellStyle name="Hyperlink" xfId="7694" builtinId="8" hidden="1"/>
    <cellStyle name="Hyperlink" xfId="4654" builtinId="8" hidden="1"/>
    <cellStyle name="Hyperlink" xfId="5138" builtinId="8" hidden="1"/>
    <cellStyle name="Hyperlink" xfId="551" builtinId="8" hidden="1"/>
    <cellStyle name="Hyperlink" xfId="2632" builtinId="8" hidden="1"/>
    <cellStyle name="Hyperlink" xfId="7650" builtinId="8" hidden="1"/>
    <cellStyle name="Hyperlink" xfId="1774" builtinId="8" hidden="1"/>
    <cellStyle name="Hyperlink" xfId="4584" builtinId="8" hidden="1"/>
    <cellStyle name="Hyperlink" xfId="8022" builtinId="8" hidden="1"/>
    <cellStyle name="Hyperlink" xfId="501" builtinId="8" hidden="1"/>
    <cellStyle name="Hyperlink" xfId="3900" builtinId="8" hidden="1"/>
    <cellStyle name="Hyperlink" xfId="3596" builtinId="8" hidden="1"/>
    <cellStyle name="Hyperlink" xfId="636" builtinId="8" hidden="1"/>
    <cellStyle name="Hyperlink" xfId="6594" builtinId="8" hidden="1"/>
    <cellStyle name="Hyperlink" xfId="2420" builtinId="8" hidden="1"/>
    <cellStyle name="Hyperlink" xfId="5154" builtinId="8" hidden="1"/>
    <cellStyle name="Hyperlink" xfId="1488" builtinId="8" hidden="1"/>
    <cellStyle name="Hyperlink" xfId="1872" builtinId="8" hidden="1"/>
    <cellStyle name="Hyperlink" xfId="2898" builtinId="8" hidden="1"/>
    <cellStyle name="Hyperlink" xfId="906" builtinId="8" hidden="1"/>
    <cellStyle name="Hyperlink" xfId="1838" builtinId="8" hidden="1"/>
    <cellStyle name="Hyperlink" xfId="2338" builtinId="8" hidden="1"/>
    <cellStyle name="Hyperlink" xfId="3170" builtinId="8" hidden="1"/>
    <cellStyle name="Hyperlink" xfId="1118" builtinId="8" hidden="1"/>
    <cellStyle name="Hyperlink" xfId="2802" builtinId="8" hidden="1"/>
    <cellStyle name="Hyperlink" xfId="1094" builtinId="8" hidden="1"/>
    <cellStyle name="Hyperlink" xfId="5586" builtinId="8" hidden="1"/>
    <cellStyle name="Hyperlink" xfId="5450" builtinId="8" hidden="1"/>
    <cellStyle name="Hyperlink" xfId="6326" builtinId="8" hidden="1"/>
    <cellStyle name="Hyperlink" xfId="600" builtinId="8" hidden="1"/>
    <cellStyle name="Hyperlink" xfId="5448" builtinId="8" hidden="1"/>
    <cellStyle name="Hyperlink" xfId="2868" builtinId="8" hidden="1"/>
    <cellStyle name="Hyperlink" xfId="5738" builtinId="8" hidden="1"/>
    <cellStyle name="Hyperlink" xfId="5318" builtinId="8" hidden="1"/>
    <cellStyle name="Hyperlink" xfId="1452" builtinId="8" hidden="1"/>
    <cellStyle name="Hyperlink" xfId="2066" builtinId="8" hidden="1"/>
    <cellStyle name="Hyperlink" xfId="221" builtinId="8" hidden="1"/>
    <cellStyle name="Hyperlink" xfId="5760" builtinId="8" hidden="1"/>
    <cellStyle name="Hyperlink" xfId="4386" builtinId="8" hidden="1"/>
    <cellStyle name="Hyperlink" xfId="4446" builtinId="8" hidden="1"/>
    <cellStyle name="Hyperlink" xfId="519" builtinId="8" hidden="1"/>
    <cellStyle name="Hyperlink" xfId="6380" builtinId="8" hidden="1"/>
    <cellStyle name="Hyperlink" xfId="5598" builtinId="8" hidden="1"/>
    <cellStyle name="Hyperlink" xfId="894" builtinId="8" hidden="1"/>
    <cellStyle name="Hyperlink" xfId="7200" builtinId="8" hidden="1"/>
    <cellStyle name="Hyperlink" xfId="6724" builtinId="8" hidden="1"/>
    <cellStyle name="Hyperlink" xfId="2160" builtinId="8" hidden="1"/>
    <cellStyle name="Hyperlink" xfId="8137" builtinId="8" hidden="1"/>
    <cellStyle name="Hyperlink" xfId="2842" builtinId="8" hidden="1"/>
    <cellStyle name="Hyperlink" xfId="7368" builtinId="8" hidden="1"/>
    <cellStyle name="Hyperlink" xfId="8066" builtinId="8" hidden="1"/>
    <cellStyle name="Hyperlink" xfId="816" builtinId="8" hidden="1"/>
    <cellStyle name="Hyperlink" xfId="624" builtinId="8" hidden="1"/>
    <cellStyle name="Hyperlink" xfId="2454" builtinId="8" hidden="1"/>
    <cellStyle name="Hyperlink" xfId="5604" builtinId="8" hidden="1"/>
    <cellStyle name="Hyperlink" xfId="2984" builtinId="8" hidden="1"/>
    <cellStyle name="Hyperlink" xfId="7926" builtinId="8" hidden="1"/>
    <cellStyle name="Hyperlink" xfId="7688" builtinId="8" hidden="1"/>
    <cellStyle name="Hyperlink" xfId="4374" builtinId="8" hidden="1"/>
    <cellStyle name="Hyperlink" xfId="7956" builtinId="8" hidden="1"/>
    <cellStyle name="Hyperlink" xfId="1434" builtinId="8" hidden="1"/>
    <cellStyle name="Hyperlink" xfId="1402" builtinId="8" hidden="1"/>
    <cellStyle name="Hyperlink" xfId="6644" builtinId="8" hidden="1"/>
    <cellStyle name="Hyperlink" xfId="447" builtinId="8" hidden="1"/>
    <cellStyle name="Hyperlink" xfId="4698" builtinId="8" hidden="1"/>
    <cellStyle name="Hyperlink" xfId="4432" builtinId="8" hidden="1"/>
    <cellStyle name="Hyperlink" xfId="5908" builtinId="8" hidden="1"/>
    <cellStyle name="Hyperlink" xfId="6288" builtinId="8" hidden="1"/>
    <cellStyle name="Hyperlink" xfId="3194" builtinId="8" hidden="1"/>
    <cellStyle name="Hyperlink" xfId="7232" builtinId="8" hidden="1"/>
    <cellStyle name="Hyperlink" xfId="1552" builtinId="8" hidden="1"/>
    <cellStyle name="Hyperlink" xfId="2460" builtinId="8" hidden="1"/>
    <cellStyle name="Hyperlink" xfId="8181" builtinId="8" hidden="1"/>
    <cellStyle name="Hyperlink" xfId="7186" builtinId="8" hidden="1"/>
    <cellStyle name="Hyperlink" xfId="3994" builtinId="8" hidden="1"/>
    <cellStyle name="Hyperlink" xfId="1600" builtinId="8" hidden="1"/>
    <cellStyle name="Hyperlink" xfId="1256" builtinId="8" hidden="1"/>
    <cellStyle name="Hyperlink" xfId="1798" builtinId="8" hidden="1"/>
    <cellStyle name="Hyperlink" xfId="7890" builtinId="8" hidden="1"/>
    <cellStyle name="Hyperlink" xfId="4070" builtinId="8" hidden="1"/>
    <cellStyle name="Hyperlink" xfId="4144" builtinId="8" hidden="1"/>
    <cellStyle name="Hyperlink" xfId="1676" builtinId="8" hidden="1"/>
    <cellStyle name="Hyperlink" xfId="6744" builtinId="8" hidden="1"/>
    <cellStyle name="Hyperlink" xfId="565" builtinId="8" hidden="1"/>
    <cellStyle name="Hyperlink" xfId="6324" builtinId="8" hidden="1"/>
    <cellStyle name="Hyperlink" xfId="7256" builtinId="8" hidden="1"/>
    <cellStyle name="Hyperlink" xfId="3146" builtinId="8" hidden="1"/>
    <cellStyle name="Hyperlink" xfId="1014" builtinId="8" hidden="1"/>
    <cellStyle name="Hyperlink" xfId="6962" builtinId="8" hidden="1"/>
    <cellStyle name="Hyperlink" xfId="2442" builtinId="8" hidden="1"/>
    <cellStyle name="Hyperlink" xfId="7196" builtinId="8" hidden="1"/>
    <cellStyle name="Hyperlink" xfId="6502" builtinId="8" hidden="1"/>
    <cellStyle name="Hyperlink" xfId="1494" builtinId="8" hidden="1"/>
    <cellStyle name="Hyperlink" xfId="1930" builtinId="8" hidden="1"/>
    <cellStyle name="Hyperlink" xfId="1690" builtinId="8" hidden="1"/>
    <cellStyle name="Hyperlink" xfId="752" builtinId="8" hidden="1"/>
    <cellStyle name="Hyperlink" xfId="6268" builtinId="8" hidden="1"/>
    <cellStyle name="Hyperlink" xfId="7096" builtinId="8" hidden="1"/>
    <cellStyle name="Hyperlink" xfId="1324" builtinId="8" hidden="1"/>
    <cellStyle name="Hyperlink" xfId="6080" builtinId="8" hidden="1"/>
    <cellStyle name="Hyperlink" xfId="620" builtinId="8" hidden="1"/>
    <cellStyle name="Hyperlink" xfId="6560" builtinId="8" hidden="1"/>
    <cellStyle name="Hyperlink" xfId="3748" builtinId="8" hidden="1"/>
    <cellStyle name="Hyperlink" xfId="4688" builtinId="8" hidden="1"/>
    <cellStyle name="Hyperlink" xfId="3100" builtinId="8" hidden="1"/>
    <cellStyle name="Hyperlink" xfId="2672" builtinId="8" hidden="1"/>
    <cellStyle name="Hyperlink" xfId="670" builtinId="8" hidden="1"/>
    <cellStyle name="Hyperlink" xfId="5776" builtinId="8" hidden="1"/>
    <cellStyle name="Hyperlink" xfId="6866" builtinId="8" hidden="1"/>
    <cellStyle name="Hyperlink" xfId="6698" builtinId="8" hidden="1"/>
    <cellStyle name="Hyperlink" xfId="8070" builtinId="8" hidden="1"/>
    <cellStyle name="Hyperlink" xfId="3850" builtinId="8" hidden="1"/>
    <cellStyle name="Hyperlink" xfId="7286" builtinId="8" hidden="1"/>
    <cellStyle name="Hyperlink" xfId="1102" builtinId="8" hidden="1"/>
    <cellStyle name="Hyperlink" xfId="4556" builtinId="8" hidden="1"/>
    <cellStyle name="Hyperlink" xfId="8078" builtinId="8" hidden="1"/>
    <cellStyle name="Hyperlink" xfId="2054" builtinId="8" hidden="1"/>
    <cellStyle name="Hyperlink" xfId="5890" builtinId="8" hidden="1"/>
    <cellStyle name="Hyperlink" xfId="2456" builtinId="8" hidden="1"/>
    <cellStyle name="Hyperlink" xfId="4702" builtinId="8" hidden="1"/>
    <cellStyle name="Hyperlink" xfId="559" builtinId="8" hidden="1"/>
    <cellStyle name="Hyperlink" xfId="3856" builtinId="8" hidden="1"/>
    <cellStyle name="Hyperlink" xfId="4268" builtinId="8" hidden="1"/>
    <cellStyle name="Hyperlink" xfId="95" builtinId="8" hidden="1"/>
    <cellStyle name="Hyperlink" xfId="381" builtinId="8" hidden="1"/>
    <cellStyle name="Hyperlink" xfId="1500" builtinId="8" hidden="1"/>
    <cellStyle name="Hyperlink" xfId="4728" builtinId="8" hidden="1"/>
    <cellStyle name="Hyperlink" xfId="6460" builtinId="8" hidden="1"/>
    <cellStyle name="Hyperlink" xfId="1508" builtinId="8" hidden="1"/>
    <cellStyle name="Hyperlink" xfId="6118" builtinId="8" hidden="1"/>
    <cellStyle name="Hyperlink" xfId="3632" builtinId="8" hidden="1"/>
    <cellStyle name="Hyperlink" xfId="129" builtinId="8" hidden="1"/>
    <cellStyle name="Hyperlink" xfId="7076" builtinId="8" hidden="1"/>
    <cellStyle name="Hyperlink" xfId="3426" builtinId="8" hidden="1"/>
    <cellStyle name="Hyperlink" xfId="6838" builtinId="8" hidden="1"/>
    <cellStyle name="Hyperlink" xfId="1022" builtinId="8" hidden="1"/>
    <cellStyle name="Hyperlink" xfId="7310" builtinId="8" hidden="1"/>
    <cellStyle name="Hyperlink" xfId="2604" builtinId="8" hidden="1"/>
    <cellStyle name="Hyperlink" xfId="1404" builtinId="8" hidden="1"/>
    <cellStyle name="Hyperlink" xfId="7334" builtinId="8" hidden="1"/>
    <cellStyle name="Hyperlink" xfId="6636" builtinId="8" hidden="1"/>
    <cellStyle name="Hyperlink" xfId="7220" builtinId="8" hidden="1"/>
    <cellStyle name="Hyperlink" xfId="1998" builtinId="8" hidden="1"/>
    <cellStyle name="Hyperlink" xfId="1706" builtinId="8" hidden="1"/>
    <cellStyle name="Hyperlink" xfId="7402" builtinId="8" hidden="1"/>
    <cellStyle name="Hyperlink" xfId="4514" builtinId="8" hidden="1"/>
    <cellStyle name="Hyperlink" xfId="3722" builtinId="8" hidden="1"/>
    <cellStyle name="Hyperlink" xfId="2486" builtinId="8" hidden="1"/>
    <cellStyle name="Hyperlink" xfId="5808" builtinId="8" hidden="1"/>
    <cellStyle name="Hyperlink" xfId="105" builtinId="8" hidden="1"/>
    <cellStyle name="Hyperlink" xfId="2822" builtinId="8" hidden="1"/>
    <cellStyle name="Hyperlink" xfId="3874" builtinId="8" hidden="1"/>
    <cellStyle name="Hyperlink" xfId="1740" builtinId="8" hidden="1"/>
    <cellStyle name="Hyperlink" xfId="273" builtinId="8" hidden="1"/>
    <cellStyle name="Hyperlink" xfId="579" builtinId="8" hidden="1"/>
    <cellStyle name="Hyperlink" xfId="4280" builtinId="8" hidden="1"/>
    <cellStyle name="Hyperlink" xfId="4734" builtinId="8" hidden="1"/>
    <cellStyle name="Hyperlink" xfId="7126" builtinId="8" hidden="1"/>
    <cellStyle name="Hyperlink" xfId="7068" builtinId="8" hidden="1"/>
    <cellStyle name="Hyperlink" xfId="5530" builtinId="8" hidden="1"/>
    <cellStyle name="Hyperlink" xfId="7272" builtinId="8" hidden="1"/>
    <cellStyle name="Hyperlink" xfId="8062" builtinId="8" hidden="1"/>
    <cellStyle name="Hyperlink" xfId="2602" builtinId="8" hidden="1"/>
    <cellStyle name="Hyperlink" xfId="3570" builtinId="8" hidden="1"/>
    <cellStyle name="Hyperlink" xfId="796" builtinId="8" hidden="1"/>
    <cellStyle name="Hyperlink" xfId="2574" builtinId="8" hidden="1"/>
    <cellStyle name="Hyperlink" xfId="189" builtinId="8" hidden="1"/>
    <cellStyle name="Hyperlink" xfId="6972" builtinId="8" hidden="1"/>
    <cellStyle name="Hyperlink" xfId="7156" builtinId="8" hidden="1"/>
    <cellStyle name="Hyperlink" xfId="3546" builtinId="8" hidden="1"/>
    <cellStyle name="Hyperlink" xfId="2000" builtinId="8" hidden="1"/>
    <cellStyle name="Hyperlink" xfId="686" builtinId="8" hidden="1"/>
    <cellStyle name="Hyperlink" xfId="3940" builtinId="8" hidden="1"/>
    <cellStyle name="Hyperlink" xfId="8175" builtinId="8" hidden="1"/>
    <cellStyle name="Hyperlink" xfId="1870" builtinId="8" hidden="1"/>
    <cellStyle name="Hyperlink" xfId="7546" builtinId="8" hidden="1"/>
    <cellStyle name="Hyperlink" xfId="1504" builtinId="8" hidden="1"/>
    <cellStyle name="Hyperlink" xfId="3624" builtinId="8" hidden="1"/>
    <cellStyle name="Hyperlink" xfId="2008" builtinId="8" hidden="1"/>
    <cellStyle name="Hyperlink" xfId="7324" builtinId="8" hidden="1"/>
    <cellStyle name="Hyperlink" xfId="6572" builtinId="8" hidden="1"/>
    <cellStyle name="Hyperlink" xfId="4876" builtinId="8" hidden="1"/>
    <cellStyle name="Hyperlink" xfId="4928" builtinId="8" hidden="1"/>
    <cellStyle name="Hyperlink" xfId="4942" builtinId="8" hidden="1"/>
    <cellStyle name="Hyperlink" xfId="6784" builtinId="8" hidden="1"/>
    <cellStyle name="Hyperlink" xfId="1066" builtinId="8" hidden="1"/>
    <cellStyle name="Hyperlink" xfId="4196" builtinId="8" hidden="1"/>
    <cellStyle name="Hyperlink" xfId="3590" builtinId="8" hidden="1"/>
    <cellStyle name="Hyperlink" xfId="3944" builtinId="8" hidden="1"/>
    <cellStyle name="Hyperlink" xfId="3412" builtinId="8" hidden="1"/>
    <cellStyle name="Hyperlink" xfId="1160" builtinId="8" hidden="1"/>
    <cellStyle name="Hyperlink" xfId="489" builtinId="8" hidden="1"/>
    <cellStyle name="Hyperlink" xfId="7754" builtinId="8" hidden="1"/>
    <cellStyle name="Hyperlink" xfId="7336" builtinId="8" hidden="1"/>
    <cellStyle name="Hyperlink" xfId="191" builtinId="8" hidden="1"/>
    <cellStyle name="Hyperlink" xfId="3316" builtinId="8" hidden="1"/>
    <cellStyle name="Hyperlink" xfId="4496" builtinId="8" hidden="1"/>
    <cellStyle name="Hyperlink" xfId="5904" builtinId="8" hidden="1"/>
    <cellStyle name="Hyperlink" xfId="3958" builtinId="8" hidden="1"/>
    <cellStyle name="Hyperlink" xfId="6248" builtinId="8" hidden="1"/>
    <cellStyle name="Hyperlink" xfId="3480" builtinId="8" hidden="1"/>
    <cellStyle name="Hyperlink" xfId="1772" builtinId="8" hidden="1"/>
    <cellStyle name="Hyperlink" xfId="5034" builtinId="8" hidden="1"/>
    <cellStyle name="Hyperlink" xfId="4266" builtinId="8" hidden="1"/>
    <cellStyle name="Hyperlink" xfId="6862" builtinId="8" hidden="1"/>
    <cellStyle name="Hyperlink" xfId="7500" builtinId="8" hidden="1"/>
    <cellStyle name="Hyperlink" xfId="5050" builtinId="8" hidden="1"/>
    <cellStyle name="Hyperlink" xfId="2610" builtinId="8" hidden="1"/>
    <cellStyle name="Hyperlink" xfId="6116" builtinId="8" hidden="1"/>
    <cellStyle name="Hyperlink" xfId="6958" builtinId="8" hidden="1"/>
    <cellStyle name="Hyperlink" xfId="5750" builtinId="8" hidden="1"/>
    <cellStyle name="Hyperlink" xfId="4774" builtinId="8" hidden="1"/>
    <cellStyle name="Hyperlink" xfId="5576" builtinId="8" hidden="1"/>
    <cellStyle name="Hyperlink" xfId="53" builtinId="8" hidden="1"/>
    <cellStyle name="Hyperlink" xfId="6304" builtinId="8" hidden="1"/>
    <cellStyle name="Hyperlink" xfId="1764" builtinId="8" hidden="1"/>
    <cellStyle name="Hyperlink" xfId="2360" builtinId="8" hidden="1"/>
    <cellStyle name="Hyperlink" xfId="205" builtinId="8" hidden="1"/>
    <cellStyle name="Hyperlink" xfId="33" builtinId="8" hidden="1"/>
    <cellStyle name="Hyperlink" xfId="7466" builtinId="8" hidden="1"/>
    <cellStyle name="Hyperlink" xfId="4784" builtinId="8" hidden="1"/>
    <cellStyle name="Hyperlink" xfId="1594" builtinId="8" hidden="1"/>
    <cellStyle name="Hyperlink" xfId="1322" builtinId="8" hidden="1"/>
    <cellStyle name="Hyperlink" xfId="3226" builtinId="8" hidden="1"/>
    <cellStyle name="Hyperlink" xfId="3964" builtinId="8" hidden="1"/>
    <cellStyle name="Hyperlink" xfId="2786" builtinId="8" hidden="1"/>
    <cellStyle name="Hyperlink" xfId="4124" builtinId="8" hidden="1"/>
    <cellStyle name="Hyperlink" xfId="3618" builtinId="8" hidden="1"/>
    <cellStyle name="Hyperlink" xfId="1738" builtinId="8" hidden="1"/>
    <cellStyle name="Hyperlink" xfId="6706" builtinId="8" hidden="1"/>
    <cellStyle name="Hyperlink" xfId="6492" builtinId="8" hidden="1"/>
    <cellStyle name="Hyperlink" xfId="7064" builtinId="8" hidden="1"/>
    <cellStyle name="Hyperlink" xfId="5340" builtinId="8" hidden="1"/>
    <cellStyle name="Hyperlink" xfId="4796" builtinId="8" hidden="1"/>
    <cellStyle name="Hyperlink" xfId="760" builtinId="8" hidden="1"/>
    <cellStyle name="Hyperlink" xfId="2172" builtinId="8" hidden="1"/>
    <cellStyle name="Hyperlink" xfId="1792" builtinId="8" hidden="1"/>
    <cellStyle name="Hyperlink" xfId="7554" builtinId="8" hidden="1"/>
    <cellStyle name="Hyperlink" xfId="5540" builtinId="8" hidden="1"/>
    <cellStyle name="Hyperlink" xfId="497" builtinId="8" hidden="1"/>
    <cellStyle name="Hyperlink" xfId="2370" builtinId="8" hidden="1"/>
    <cellStyle name="Hyperlink" xfId="4188" builtinId="8" hidden="1"/>
    <cellStyle name="Hyperlink" xfId="6214" builtinId="8" hidden="1"/>
    <cellStyle name="Hyperlink" xfId="4242" builtinId="8" hidden="1"/>
    <cellStyle name="Hyperlink" xfId="263" builtinId="8" hidden="1"/>
    <cellStyle name="Hyperlink" xfId="7452" builtinId="8" hidden="1"/>
    <cellStyle name="Hyperlink" xfId="2788" builtinId="8" hidden="1"/>
    <cellStyle name="Hyperlink" xfId="1880" builtinId="8" hidden="1"/>
    <cellStyle name="Hyperlink" xfId="2298" builtinId="8" hidden="1"/>
    <cellStyle name="Hyperlink" xfId="1952" builtinId="8" hidden="1"/>
    <cellStyle name="Hyperlink" xfId="8189" builtinId="8" hidden="1"/>
    <cellStyle name="Hyperlink" xfId="920" builtinId="8" hidden="1"/>
    <cellStyle name="Hyperlink" xfId="2596" builtinId="8" hidden="1"/>
    <cellStyle name="Hyperlink" xfId="792" builtinId="8" hidden="1"/>
    <cellStyle name="Hyperlink" xfId="4202" builtinId="8" hidden="1"/>
    <cellStyle name="Hyperlink" xfId="728" builtinId="8" hidden="1"/>
    <cellStyle name="Hyperlink" xfId="3466" builtinId="8" hidden="1"/>
    <cellStyle name="Hyperlink" xfId="1168" builtinId="8" hidden="1"/>
    <cellStyle name="Hyperlink" xfId="5756" builtinId="8" hidden="1"/>
    <cellStyle name="Hyperlink" xfId="7184" builtinId="8" hidden="1"/>
    <cellStyle name="Hyperlink" xfId="944" builtinId="8" hidden="1"/>
    <cellStyle name="Hyperlink" xfId="2774" builtinId="8" hidden="1"/>
    <cellStyle name="Hyperlink" xfId="51" builtinId="8" hidden="1"/>
    <cellStyle name="Hyperlink" xfId="1266" builtinId="8" hidden="1"/>
    <cellStyle name="Hyperlink" xfId="6792" builtinId="8" hidden="1"/>
    <cellStyle name="Hyperlink" xfId="4360" builtinId="8" hidden="1"/>
    <cellStyle name="Hyperlink" xfId="7390" builtinId="8" hidden="1"/>
    <cellStyle name="Hyperlink" xfId="7372" builtinId="8" hidden="1"/>
    <cellStyle name="Hyperlink" xfId="3472" builtinId="8" hidden="1"/>
    <cellStyle name="Hyperlink" xfId="3650" builtinId="8" hidden="1"/>
    <cellStyle name="Hyperlink" xfId="1010" builtinId="8" hidden="1"/>
    <cellStyle name="Hyperlink" xfId="4290" builtinId="8" hidden="1"/>
    <cellStyle name="Hyperlink" xfId="413" builtinId="8" hidden="1"/>
    <cellStyle name="Hyperlink" xfId="2688" builtinId="8" hidden="1"/>
    <cellStyle name="Hyperlink" xfId="4384" builtinId="8" hidden="1"/>
    <cellStyle name="Hyperlink" xfId="1760" builtinId="8" hidden="1"/>
    <cellStyle name="Hyperlink" xfId="4158" builtinId="8" hidden="1"/>
    <cellStyle name="Hyperlink" xfId="982" builtinId="8" hidden="1"/>
    <cellStyle name="Hyperlink" xfId="459" builtinId="8" hidden="1"/>
    <cellStyle name="Hyperlink" xfId="812" builtinId="8" hidden="1"/>
    <cellStyle name="Hyperlink" xfId="718" builtinId="8" hidden="1"/>
    <cellStyle name="Hyperlink" xfId="361" builtinId="8" hidden="1"/>
    <cellStyle name="Hyperlink" xfId="6944" builtinId="8" hidden="1"/>
    <cellStyle name="Hyperlink" xfId="5332" builtinId="8" hidden="1"/>
    <cellStyle name="Hyperlink" xfId="4930" builtinId="8" hidden="1"/>
    <cellStyle name="Hyperlink" xfId="1548" builtinId="8" hidden="1"/>
    <cellStyle name="Hyperlink" xfId="3638" builtinId="8" hidden="1"/>
    <cellStyle name="Hyperlink" xfId="5736" builtinId="8" hidden="1"/>
    <cellStyle name="Hyperlink" xfId="1138" builtinId="8" hidden="1"/>
    <cellStyle name="Hyperlink" xfId="4232" builtinId="8" hidden="1"/>
    <cellStyle name="Hyperlink" xfId="1876" builtinId="8" hidden="1"/>
    <cellStyle name="Hyperlink" xfId="7794" builtinId="8" hidden="1"/>
    <cellStyle name="Hyperlink" xfId="3566" builtinId="8" hidden="1"/>
    <cellStyle name="Hyperlink" xfId="1382" builtinId="8" hidden="1"/>
    <cellStyle name="Hyperlink" xfId="3588" builtinId="8" hidden="1"/>
    <cellStyle name="Hyperlink" xfId="7086" builtinId="8" hidden="1"/>
    <cellStyle name="Hyperlink" xfId="7728" builtinId="8" hidden="1"/>
    <cellStyle name="Hyperlink" xfId="5934" builtinId="8" hidden="1"/>
    <cellStyle name="Hyperlink" xfId="6394" builtinId="8" hidden="1"/>
    <cellStyle name="Hyperlink" xfId="2980" builtinId="8" hidden="1"/>
    <cellStyle name="Hyperlink" xfId="7670" builtinId="8" hidden="1"/>
    <cellStyle name="Hyperlink" xfId="4236" builtinId="8" hidden="1"/>
    <cellStyle name="Hyperlink" xfId="3438" builtinId="8" hidden="1"/>
    <cellStyle name="Hyperlink" xfId="804" builtinId="8" hidden="1"/>
    <cellStyle name="Hyperlink" xfId="1576" builtinId="8" hidden="1"/>
    <cellStyle name="Hyperlink" xfId="5812" builtinId="8" hidden="1"/>
    <cellStyle name="Hyperlink" xfId="1396" builtinId="8" hidden="1"/>
    <cellStyle name="Hyperlink" xfId="3222" builtinId="8" hidden="1"/>
    <cellStyle name="Hyperlink" xfId="3234" builtinId="8" hidden="1"/>
    <cellStyle name="Hyperlink" xfId="5452" builtinId="8" hidden="1"/>
    <cellStyle name="Hyperlink" xfId="3394" builtinId="8" hidden="1"/>
    <cellStyle name="Hyperlink" xfId="4332" builtinId="8" hidden="1"/>
    <cellStyle name="Hyperlink" xfId="7592" builtinId="8" hidden="1"/>
    <cellStyle name="Hyperlink" xfId="575" builtinId="8" hidden="1"/>
    <cellStyle name="Hyperlink" xfId="2888" builtinId="8" hidden="1"/>
    <cellStyle name="Hyperlink" xfId="936" builtinId="8" hidden="1"/>
    <cellStyle name="Hyperlink" xfId="1300" builtinId="8" hidden="1"/>
    <cellStyle name="Hyperlink" xfId="618" builtinId="8" hidden="1"/>
    <cellStyle name="Hyperlink" xfId="389" builtinId="8" hidden="1"/>
    <cellStyle name="Hyperlink" xfId="8068" builtinId="8" hidden="1"/>
    <cellStyle name="Hyperlink" xfId="5292" builtinId="8" hidden="1"/>
    <cellStyle name="Hyperlink" xfId="5416" builtinId="8" hidden="1"/>
    <cellStyle name="Hyperlink" xfId="333" builtinId="8" hidden="1"/>
    <cellStyle name="Hyperlink" xfId="1806" builtinId="8" hidden="1"/>
    <cellStyle name="Hyperlink" xfId="1904" builtinId="8" hidden="1"/>
    <cellStyle name="Hyperlink" xfId="5642" builtinId="8" hidden="1"/>
    <cellStyle name="Hyperlink" xfId="6284" builtinId="8" hidden="1"/>
    <cellStyle name="Hyperlink" xfId="4134" builtinId="8" hidden="1"/>
    <cellStyle name="Hyperlink" xfId="7356" builtinId="8" hidden="1"/>
    <cellStyle name="Hyperlink" xfId="507" builtinId="8" hidden="1"/>
    <cellStyle name="Hyperlink" xfId="2036" builtinId="8" hidden="1"/>
    <cellStyle name="Hyperlink" xfId="2496" builtinId="8" hidden="1"/>
    <cellStyle name="Hyperlink" xfId="2560" builtinId="8" hidden="1"/>
    <cellStyle name="Hyperlink" xfId="9" builtinId="8" hidden="1"/>
    <cellStyle name="Hyperlink" xfId="2414" builtinId="8" hidden="1"/>
    <cellStyle name="Hyperlink" xfId="6934" builtinId="8" hidden="1"/>
    <cellStyle name="Hyperlink" xfId="1044" builtinId="8" hidden="1"/>
    <cellStyle name="Hyperlink" xfId="4984" builtinId="8" hidden="1"/>
    <cellStyle name="Hyperlink" xfId="7226" builtinId="8" hidden="1"/>
    <cellStyle name="Hyperlink" xfId="5282" builtinId="8" hidden="1"/>
    <cellStyle name="Hyperlink" xfId="3212" builtinId="8" hidden="1"/>
    <cellStyle name="Hyperlink" xfId="824" builtinId="8" hidden="1"/>
    <cellStyle name="Hyperlink" xfId="6000" builtinId="8" hidden="1"/>
    <cellStyle name="Hyperlink" xfId="4082" builtinId="8" hidden="1"/>
    <cellStyle name="Hyperlink" xfId="3012" builtinId="8" hidden="1"/>
    <cellStyle name="Hyperlink" xfId="2220" builtinId="8" hidden="1"/>
    <cellStyle name="Hyperlink" xfId="2308" builtinId="8" hidden="1"/>
    <cellStyle name="Hyperlink" xfId="1062" builtinId="8" hidden="1"/>
    <cellStyle name="Hyperlink" xfId="4884" builtinId="8" hidden="1"/>
    <cellStyle name="Hyperlink" xfId="2608" builtinId="8" hidden="1"/>
    <cellStyle name="Hyperlink" xfId="4950" builtinId="8" hidden="1"/>
    <cellStyle name="Hyperlink" xfId="6210" builtinId="8" hidden="1"/>
    <cellStyle name="Hyperlink" xfId="1588" builtinId="8" hidden="1"/>
    <cellStyle name="Hyperlink" xfId="7242" builtinId="8" hidden="1"/>
    <cellStyle name="Hyperlink" xfId="3620" builtinId="8" hidden="1"/>
    <cellStyle name="Hyperlink" xfId="5388" builtinId="8" hidden="1"/>
    <cellStyle name="Hyperlink" xfId="1918" builtinId="8" hidden="1"/>
    <cellStyle name="Hyperlink" xfId="6874" builtinId="8" hidden="1"/>
    <cellStyle name="Hyperlink" xfId="5276" builtinId="8" hidden="1"/>
    <cellStyle name="Hyperlink" xfId="2554" builtinId="8" hidden="1"/>
    <cellStyle name="Hyperlink" xfId="2046" builtinId="8" hidden="1"/>
    <cellStyle name="Hyperlink" xfId="7350" builtinId="8" hidden="1"/>
    <cellStyle name="Hyperlink" xfId="2584" builtinId="8" hidden="1"/>
    <cellStyle name="Hyperlink" xfId="3036" builtinId="8" hidden="1"/>
    <cellStyle name="Hyperlink" xfId="2060" builtinId="8" hidden="1"/>
    <cellStyle name="Hyperlink" xfId="5488" builtinId="8" hidden="1"/>
    <cellStyle name="Hyperlink" xfId="3202" builtinId="8" hidden="1"/>
    <cellStyle name="Hyperlink" xfId="7850" builtinId="8" hidden="1"/>
    <cellStyle name="Hyperlink" xfId="2658" builtinId="8" hidden="1"/>
    <cellStyle name="Hyperlink" xfId="3370" builtinId="8" hidden="1"/>
    <cellStyle name="Hyperlink" xfId="6648" builtinId="8" hidden="1"/>
    <cellStyle name="Hyperlink" xfId="5842" builtinId="8" hidden="1"/>
    <cellStyle name="Hyperlink" xfId="674" builtinId="8" hidden="1"/>
    <cellStyle name="Hyperlink" xfId="5132" builtinId="8" hidden="1"/>
    <cellStyle name="Hyperlink" xfId="6778" builtinId="8" hidden="1"/>
    <cellStyle name="Hyperlink" xfId="89" builtinId="8" hidden="1"/>
    <cellStyle name="Hyperlink" xfId="7680" builtinId="8" hidden="1"/>
    <cellStyle name="Hyperlink" xfId="5216" builtinId="8" hidden="1"/>
    <cellStyle name="Hyperlink" xfId="2900" builtinId="8" hidden="1"/>
    <cellStyle name="Hyperlink" xfId="3342" builtinId="8" hidden="1"/>
    <cellStyle name="Hyperlink" xfId="5970" builtinId="8" hidden="1"/>
    <cellStyle name="Hyperlink" xfId="1790" builtinId="8" hidden="1"/>
    <cellStyle name="Hyperlink" xfId="2270" builtinId="8" hidden="1"/>
    <cellStyle name="Hyperlink" xfId="417" builtinId="8" hidden="1"/>
    <cellStyle name="Hyperlink" xfId="2248" builtinId="8" hidden="1"/>
    <cellStyle name="Hyperlink" xfId="4522" builtinId="8" hidden="1"/>
    <cellStyle name="Hyperlink" xfId="301" builtinId="8" hidden="1"/>
    <cellStyle name="Hyperlink" xfId="1700" builtinId="8" hidden="1"/>
    <cellStyle name="Hyperlink" xfId="5662" builtinId="8" hidden="1"/>
    <cellStyle name="Hyperlink" xfId="6608" builtinId="8" hidden="1"/>
    <cellStyle name="Hyperlink" xfId="1432" builtinId="8" hidden="1"/>
    <cellStyle name="Hyperlink" xfId="1008" builtinId="8" hidden="1"/>
    <cellStyle name="Hyperlink" xfId="5624" builtinId="8" hidden="1"/>
    <cellStyle name="Hyperlink" xfId="7052" builtinId="8" hidden="1"/>
    <cellStyle name="Hyperlink" xfId="4526" builtinId="8" hidden="1"/>
    <cellStyle name="Hyperlink" xfId="6642" builtinId="8" hidden="1"/>
    <cellStyle name="Hyperlink" xfId="4036" builtinId="8" hidden="1"/>
    <cellStyle name="Hyperlink" xfId="5490" builtinId="8" hidden="1"/>
    <cellStyle name="Hyperlink" xfId="3356" builtinId="8" hidden="1"/>
    <cellStyle name="Hyperlink" xfId="8193" builtinId="8" hidden="1"/>
    <cellStyle name="Hyperlink" xfId="4770" builtinId="8" hidden="1"/>
    <cellStyle name="Hyperlink" xfId="4484" builtinId="8" hidden="1"/>
    <cellStyle name="Hyperlink" xfId="3872" builtinId="8" hidden="1"/>
    <cellStyle name="Hyperlink" xfId="2358" builtinId="8" hidden="1"/>
    <cellStyle name="Hyperlink" xfId="8086" builtinId="8" hidden="1"/>
    <cellStyle name="Hyperlink" xfId="5198" builtinId="8" hidden="1"/>
    <cellStyle name="Hyperlink" xfId="864" builtinId="8" hidden="1"/>
    <cellStyle name="Hyperlink" xfId="109" builtinId="8" hidden="1"/>
    <cellStyle name="Hyperlink" xfId="6158" builtinId="8" hidden="1"/>
    <cellStyle name="Hyperlink" xfId="4676" builtinId="8" hidden="1"/>
    <cellStyle name="Hyperlink" xfId="4304" builtinId="8" hidden="1"/>
    <cellStyle name="Hyperlink" xfId="2682" builtinId="8" hidden="1"/>
    <cellStyle name="Hyperlink" xfId="5156" builtinId="8" hidden="1"/>
    <cellStyle name="Hyperlink" xfId="736" builtinId="8" hidden="1"/>
    <cellStyle name="Hyperlink" xfId="2624" builtinId="8" hidden="1"/>
    <cellStyle name="Hyperlink" xfId="5202" builtinId="8" hidden="1"/>
    <cellStyle name="Hyperlink" xfId="6876" builtinId="8" hidden="1"/>
    <cellStyle name="Hyperlink" xfId="1360" builtinId="8" hidden="1"/>
    <cellStyle name="Hyperlink" xfId="978" builtinId="8" hidden="1"/>
    <cellStyle name="Hyperlink" xfId="437" builtinId="8" hidden="1"/>
    <cellStyle name="Hyperlink" xfId="6178" builtinId="8" hidden="1"/>
    <cellStyle name="Hyperlink" xfId="700" builtinId="8" hidden="1"/>
    <cellStyle name="Hyperlink" xfId="3970" builtinId="8" hidden="1"/>
    <cellStyle name="Hyperlink" xfId="6322" builtinId="8" hidden="1"/>
    <cellStyle name="Hyperlink" xfId="4450" builtinId="8" hidden="1"/>
    <cellStyle name="Hyperlink" xfId="573" builtinId="8" hidden="1"/>
    <cellStyle name="Hyperlink" xfId="7640" builtinId="8" hidden="1"/>
    <cellStyle name="Hyperlink" xfId="2968" builtinId="8" hidden="1"/>
    <cellStyle name="Hyperlink" xfId="1422" builtinId="8" hidden="1"/>
    <cellStyle name="Hyperlink" xfId="876" builtinId="8" hidden="1"/>
    <cellStyle name="Hyperlink" xfId="3254" builtinId="8" hidden="1"/>
    <cellStyle name="Hyperlink" xfId="2382" builtinId="8" hidden="1"/>
    <cellStyle name="Hyperlink" xfId="1142" builtinId="8" hidden="1"/>
    <cellStyle name="Hyperlink" xfId="2912" builtinId="8" hidden="1"/>
    <cellStyle name="Hyperlink" xfId="5766" builtinId="8" hidden="1"/>
    <cellStyle name="Hyperlink" xfId="7634" builtinId="8" hidden="1"/>
    <cellStyle name="Hyperlink" xfId="535" builtinId="8" hidden="1"/>
    <cellStyle name="Hyperlink" xfId="6528" builtinId="8" hidden="1"/>
    <cellStyle name="Hyperlink" xfId="6570" builtinId="8" hidden="1"/>
    <cellStyle name="Hyperlink" xfId="5860" builtinId="8" hidden="1"/>
    <cellStyle name="Hyperlink" xfId="3616" builtinId="8" hidden="1"/>
    <cellStyle name="Hyperlink" xfId="2064" builtinId="8" hidden="1"/>
    <cellStyle name="Hyperlink" xfId="2606" builtinId="8" hidden="1"/>
    <cellStyle name="Hyperlink" xfId="2062" builtinId="8" hidden="1"/>
    <cellStyle name="Hyperlink" xfId="127" builtinId="8" hidden="1"/>
    <cellStyle name="Hyperlink" xfId="2278" builtinId="8" hidden="1"/>
    <cellStyle name="Hyperlink" xfId="5526" builtinId="8" hidden="1"/>
    <cellStyle name="Hyperlink" xfId="5392" builtinId="8" hidden="1"/>
    <cellStyle name="Hyperlink" xfId="7616" builtinId="8" hidden="1"/>
    <cellStyle name="Hyperlink" xfId="7570" builtinId="8" hidden="1"/>
    <cellStyle name="Hyperlink" xfId="6126" builtinId="8" hidden="1"/>
    <cellStyle name="Hyperlink" xfId="6154" builtinId="8" hidden="1"/>
    <cellStyle name="Hyperlink" xfId="5726" builtinId="8" hidden="1"/>
    <cellStyle name="Hyperlink" xfId="2614" builtinId="8" hidden="1"/>
    <cellStyle name="Hyperlink" xfId="2838" builtinId="8" hidden="1"/>
    <cellStyle name="Hyperlink" xfId="7168" builtinId="8" hidden="1"/>
    <cellStyle name="Hyperlink" xfId="6350" builtinId="8" hidden="1"/>
    <cellStyle name="Hyperlink" xfId="3886" builtinId="8" hidden="1"/>
    <cellStyle name="Hyperlink" xfId="5176" builtinId="8" hidden="1"/>
    <cellStyle name="Hyperlink" xfId="4548" builtinId="8" hidden="1"/>
    <cellStyle name="Hyperlink" xfId="5424" builtinId="8" hidden="1"/>
    <cellStyle name="Hyperlink" xfId="3136" builtinId="8" hidden="1"/>
    <cellStyle name="Hyperlink" xfId="1398" builtinId="8" hidden="1"/>
    <cellStyle name="Hyperlink" xfId="2922" builtinId="8" hidden="1"/>
    <cellStyle name="Hyperlink" xfId="1362" builtinId="8" hidden="1"/>
    <cellStyle name="Hyperlink" xfId="1560" builtinId="8" hidden="1"/>
    <cellStyle name="Hyperlink" xfId="7102" builtinId="8" hidden="1"/>
    <cellStyle name="Hyperlink" xfId="4602" builtinId="8" hidden="1"/>
    <cellStyle name="Hyperlink" xfId="8000" builtinId="8" hidden="1"/>
    <cellStyle name="Hyperlink" xfId="2048" builtinId="8" hidden="1"/>
    <cellStyle name="Hyperlink" xfId="684" builtinId="8" hidden="1"/>
    <cellStyle name="Hyperlink" xfId="4594" builtinId="8" hidden="1"/>
    <cellStyle name="Hyperlink" xfId="5172" builtinId="8" hidden="1"/>
    <cellStyle name="Hyperlink" xfId="1976" builtinId="8" hidden="1"/>
    <cellStyle name="Hyperlink" xfId="6314" builtinId="8" hidden="1"/>
    <cellStyle name="Hyperlink" xfId="3196" builtinId="8" hidden="1"/>
    <cellStyle name="Hyperlink" xfId="4390" builtinId="8" hidden="1"/>
    <cellStyle name="Hyperlink" xfId="4966" builtinId="8" hidden="1"/>
    <cellStyle name="Hyperlink" xfId="2684" builtinId="8" hidden="1"/>
    <cellStyle name="Hyperlink" xfId="3786" builtinId="8" hidden="1"/>
    <cellStyle name="Hyperlink" xfId="1464" builtinId="8" hidden="1"/>
    <cellStyle name="Hyperlink" xfId="2686" builtinId="8" hidden="1"/>
    <cellStyle name="Hyperlink" xfId="3820" builtinId="8" hidden="1"/>
    <cellStyle name="Hyperlink" xfId="3182" builtinId="8" hidden="1"/>
    <cellStyle name="Hyperlink" xfId="7822" builtinId="8" hidden="1"/>
    <cellStyle name="Hyperlink" xfId="505" builtinId="8" hidden="1"/>
    <cellStyle name="Hyperlink" xfId="261" builtinId="8" hidden="1"/>
    <cellStyle name="Hyperlink" xfId="4498" builtinId="8" hidden="1"/>
    <cellStyle name="Hyperlink" xfId="1878" builtinId="8" hidden="1"/>
    <cellStyle name="Hyperlink" xfId="4958" builtinId="8" hidden="1"/>
    <cellStyle name="Hyperlink" xfId="5192" builtinId="8" hidden="1"/>
    <cellStyle name="Hyperlink" xfId="7116" builtinId="8" hidden="1"/>
    <cellStyle name="Hyperlink" xfId="4480" builtinId="8" hidden="1"/>
    <cellStyle name="Hyperlink" xfId="4420" builtinId="8" hidden="1"/>
    <cellStyle name="Hyperlink" xfId="3458" builtinId="8" hidden="1"/>
    <cellStyle name="Hyperlink" xfId="7090" builtinId="8" hidden="1"/>
    <cellStyle name="Hyperlink" xfId="253" builtinId="8" hidden="1"/>
    <cellStyle name="Hyperlink" xfId="2674" builtinId="8" hidden="1"/>
    <cellStyle name="Hyperlink" xfId="1988" builtinId="8" hidden="1"/>
    <cellStyle name="Hyperlink" xfId="678" builtinId="8" hidden="1"/>
    <cellStyle name="Hyperlink" xfId="1746" builtinId="8" hidden="1"/>
    <cellStyle name="Hyperlink" xfId="772" builtinId="8" hidden="1"/>
    <cellStyle name="Hyperlink" xfId="1234" builtinId="8" hidden="1"/>
    <cellStyle name="Hyperlink" xfId="5006" builtinId="8" hidden="1"/>
    <cellStyle name="Hyperlink" xfId="6374" builtinId="8" hidden="1"/>
    <cellStyle name="Hyperlink" xfId="407" builtinId="8" hidden="1"/>
    <cellStyle name="Hyperlink" xfId="6920" builtinId="8" hidden="1"/>
    <cellStyle name="Hyperlink" xfId="878" builtinId="8" hidden="1"/>
    <cellStyle name="Hyperlink" xfId="2504" builtinId="8" hidden="1"/>
    <cellStyle name="Hyperlink" xfId="5230" builtinId="8" hidden="1"/>
    <cellStyle name="Hyperlink" xfId="4910" builtinId="8" hidden="1"/>
    <cellStyle name="Hyperlink" xfId="756" builtinId="8" hidden="1"/>
    <cellStyle name="Hyperlink" xfId="7346" builtinId="8" hidden="1"/>
    <cellStyle name="Hyperlink" xfId="5888" builtinId="8" hidden="1"/>
    <cellStyle name="Hyperlink" xfId="2072" builtinId="8" hidden="1"/>
    <cellStyle name="Hyperlink" xfId="8010" builtinId="8" hidden="1"/>
    <cellStyle name="Hyperlink" xfId="1082" builtinId="8" hidden="1"/>
    <cellStyle name="Hyperlink" xfId="1820" builtinId="8" hidden="1"/>
    <cellStyle name="Hyperlink" xfId="4600" builtinId="8" hidden="1"/>
    <cellStyle name="Hyperlink" xfId="7326" builtinId="8" hidden="1"/>
    <cellStyle name="Hyperlink" xfId="2294" builtinId="8" hidden="1"/>
    <cellStyle name="Hyperlink" xfId="4656" builtinId="8" hidden="1"/>
    <cellStyle name="Hyperlink" xfId="5346" builtinId="8" hidden="1"/>
    <cellStyle name="Hyperlink" xfId="5444" builtinId="8" hidden="1"/>
    <cellStyle name="Hyperlink" xfId="1018" builtinId="8" hidden="1"/>
    <cellStyle name="Hyperlink" xfId="3348" builtinId="8" hidden="1"/>
    <cellStyle name="Hyperlink" xfId="6614" builtinId="8" hidden="1"/>
    <cellStyle name="Hyperlink" xfId="4722" builtinId="8" hidden="1"/>
    <cellStyle name="Hyperlink" xfId="3678" builtinId="8" hidden="1"/>
    <cellStyle name="Hyperlink" xfId="7784" builtinId="8" hidden="1"/>
    <cellStyle name="Hyperlink" xfId="1850" builtinId="8" hidden="1"/>
    <cellStyle name="Hyperlink" xfId="1364" builtinId="8" hidden="1"/>
    <cellStyle name="Hyperlink" xfId="8153" builtinId="8" hidden="1"/>
    <cellStyle name="Hyperlink" xfId="3740" builtinId="8" hidden="1"/>
    <cellStyle name="Hyperlink" xfId="337" builtinId="8" hidden="1"/>
    <cellStyle name="Hyperlink" xfId="5252" builtinId="8" hidden="1"/>
    <cellStyle name="Hyperlink" xfId="423" builtinId="8" hidden="1"/>
    <cellStyle name="Hyperlink" xfId="491" builtinId="8" hidden="1"/>
    <cellStyle name="Hyperlink" xfId="1590" builtinId="8" hidden="1"/>
    <cellStyle name="Hyperlink" xfId="2106" builtinId="8" hidden="1"/>
    <cellStyle name="Hyperlink" xfId="291" builtinId="8" hidden="1"/>
    <cellStyle name="Hyperlink" xfId="6818" builtinId="8" hidden="1"/>
    <cellStyle name="Hyperlink" xfId="1012" builtinId="8" hidden="1"/>
    <cellStyle name="Hyperlink" xfId="8118" builtinId="8" hidden="1"/>
    <cellStyle name="Hyperlink" xfId="6112" builtinId="8" hidden="1"/>
    <cellStyle name="Hyperlink" xfId="5746" builtinId="8" hidden="1"/>
    <cellStyle name="Hyperlink" xfId="4458" builtinId="8" hidden="1"/>
    <cellStyle name="Hyperlink" xfId="6754" builtinId="8" hidden="1"/>
    <cellStyle name="Hyperlink" xfId="2478" builtinId="8" hidden="1"/>
    <cellStyle name="Hyperlink" xfId="990" builtinId="8" hidden="1"/>
    <cellStyle name="Hyperlink" xfId="1070" builtinId="8" hidden="1"/>
    <cellStyle name="Hyperlink" xfId="4330" builtinId="8" hidden="1"/>
    <cellStyle name="Hyperlink" xfId="3674" builtinId="8" hidden="1"/>
    <cellStyle name="Hyperlink" xfId="4404" builtinId="8" hidden="1"/>
    <cellStyle name="Hyperlink" xfId="395" builtinId="8" hidden="1"/>
    <cellStyle name="Hyperlink" xfId="3824" builtinId="8" hidden="1"/>
    <cellStyle name="Hyperlink" xfId="445" builtinId="8" hidden="1"/>
    <cellStyle name="Hyperlink" xfId="5090" builtinId="8" hidden="1"/>
    <cellStyle name="Hyperlink" xfId="8046" builtinId="8" hidden="1"/>
    <cellStyle name="Hyperlink" xfId="2954" builtinId="8" hidden="1"/>
    <cellStyle name="Hyperlink" xfId="6500" builtinId="8" hidden="1"/>
    <cellStyle name="Hyperlink" xfId="4620" builtinId="8" hidden="1"/>
    <cellStyle name="Hyperlink" xfId="7966" builtinId="8" hidden="1"/>
    <cellStyle name="Hyperlink" xfId="3210" builtinId="8" hidden="1"/>
    <cellStyle name="Hyperlink" xfId="5838" builtinId="8" hidden="1"/>
    <cellStyle name="Hyperlink" xfId="401" builtinId="8" hidden="1"/>
    <cellStyle name="Hyperlink" xfId="1524" builtinId="8" hidden="1"/>
    <cellStyle name="Hyperlink" xfId="2346" builtinId="8" hidden="1"/>
    <cellStyle name="Hyperlink" xfId="6790" builtinId="8" hidden="1"/>
    <cellStyle name="Hyperlink" xfId="6122" builtinId="8" hidden="1"/>
    <cellStyle name="Hyperlink" xfId="4142" builtinId="8" hidden="1"/>
    <cellStyle name="Hyperlink" xfId="4260" builtinId="8" hidden="1"/>
    <cellStyle name="Hyperlink" xfId="1390" builtinId="8" hidden="1"/>
    <cellStyle name="Hyperlink" xfId="5446" builtinId="8" hidden="1"/>
    <cellStyle name="Hyperlink" xfId="1578" builtinId="8" hidden="1"/>
    <cellStyle name="Hyperlink" xfId="5568" builtinId="8" hidden="1"/>
    <cellStyle name="Hyperlink" xfId="3330" builtinId="8" hidden="1"/>
    <cellStyle name="Hyperlink" xfId="1104" builtinId="8" hidden="1"/>
    <cellStyle name="Hyperlink" xfId="896" builtinId="8" hidden="1"/>
    <cellStyle name="Hyperlink" xfId="8133" builtinId="8" hidden="1"/>
    <cellStyle name="Hyperlink" xfId="4154" builtinId="8" hidden="1"/>
    <cellStyle name="Hyperlink" xfId="842" builtinId="8" hidden="1"/>
    <cellStyle name="Hyperlink" xfId="984" builtinId="8" hidden="1"/>
    <cellStyle name="Hyperlink" xfId="5336" builtinId="8" hidden="1"/>
    <cellStyle name="Hyperlink" xfId="1946" builtinId="8" hidden="1"/>
    <cellStyle name="Hyperlink" xfId="3198" builtinId="8" hidden="1"/>
    <cellStyle name="Hyperlink" xfId="495" builtinId="8" hidden="1"/>
    <cellStyle name="Hyperlink" xfId="2376" builtinId="8" hidden="1"/>
    <cellStyle name="Hyperlink" xfId="1186" builtinId="8" hidden="1"/>
    <cellStyle name="Hyperlink" xfId="199" builtinId="8" hidden="1"/>
    <cellStyle name="Hyperlink" xfId="7908" builtinId="8" hidden="1"/>
    <cellStyle name="Hyperlink" xfId="2782" builtinId="8" hidden="1"/>
    <cellStyle name="Hyperlink" xfId="1526" builtinId="8" hidden="1"/>
    <cellStyle name="Hyperlink" xfId="2742" builtinId="8" hidden="1"/>
    <cellStyle name="Hyperlink" xfId="5368" builtinId="8" hidden="1"/>
    <cellStyle name="Hyperlink" xfId="3308" builtinId="8" hidden="1"/>
    <cellStyle name="Hyperlink" xfId="732" builtinId="8" hidden="1"/>
    <cellStyle name="Hyperlink" xfId="5218" builtinId="8" hidden="1"/>
    <cellStyle name="Hyperlink" xfId="1148" builtinId="8" hidden="1"/>
    <cellStyle name="Hyperlink" xfId="4782" builtinId="8" hidden="1"/>
    <cellStyle name="Hyperlink" xfId="2576" builtinId="8" hidden="1"/>
    <cellStyle name="Hyperlink" xfId="704" builtinId="8" hidden="1"/>
    <cellStyle name="Hyperlink" xfId="6282" builtinId="8" hidden="1"/>
    <cellStyle name="Hyperlink" xfId="6632" builtinId="8" hidden="1"/>
    <cellStyle name="Hyperlink" xfId="5512" builtinId="8" hidden="1"/>
    <cellStyle name="Hyperlink" xfId="7098" builtinId="8" hidden="1"/>
    <cellStyle name="Hyperlink" xfId="6758" builtinId="8" hidden="1"/>
    <cellStyle name="Hyperlink" xfId="1558" builtinId="8" hidden="1"/>
    <cellStyle name="Hyperlink" xfId="2466" builtinId="8" hidden="1"/>
    <cellStyle name="Hyperlink" xfId="6774" builtinId="8" hidden="1"/>
    <cellStyle name="Hyperlink" xfId="2738" builtinId="8" hidden="1"/>
    <cellStyle name="Hyperlink" xfId="3778" builtinId="8" hidden="1"/>
    <cellStyle name="Hyperlink" xfId="7140" builtinId="8" hidden="1"/>
    <cellStyle name="Hyperlink" xfId="203" builtinId="8" hidden="1"/>
    <cellStyle name="Hyperlink" xfId="2510" builtinId="8" hidden="1"/>
    <cellStyle name="Hyperlink" xfId="2924" builtinId="8" hidden="1"/>
    <cellStyle name="Hyperlink" xfId="4900" builtinId="8" hidden="1"/>
    <cellStyle name="Hyperlink" xfId="4340" builtinId="8" hidden="1"/>
    <cellStyle name="Hyperlink" xfId="6558" builtinId="8" hidden="1"/>
    <cellStyle name="Hyperlink" xfId="2068" builtinId="8" hidden="1"/>
    <cellStyle name="Hyperlink" xfId="6654" builtinId="8" hidden="1"/>
    <cellStyle name="Hyperlink" xfId="7178" builtinId="8" hidden="1"/>
    <cellStyle name="Hyperlink" xfId="5734" builtinId="8" hidden="1"/>
    <cellStyle name="Hyperlink" xfId="5438" builtinId="8" hidden="1"/>
    <cellStyle name="Hyperlink" xfId="6102" builtinId="8" hidden="1"/>
    <cellStyle name="Hyperlink" xfId="1050" builtinId="8" hidden="1"/>
    <cellStyle name="Hyperlink" xfId="431" builtinId="8" hidden="1"/>
    <cellStyle name="Hyperlink" xfId="5616" builtinId="8" hidden="1"/>
    <cellStyle name="Hyperlink" xfId="3026" builtinId="8" hidden="1"/>
    <cellStyle name="Hyperlink" xfId="2312" builtinId="8" hidden="1"/>
    <cellStyle name="Hyperlink" xfId="4500" builtinId="8" hidden="1"/>
    <cellStyle name="Hyperlink" xfId="7812" builtinId="8" hidden="1"/>
    <cellStyle name="Hyperlink" xfId="690" builtinId="8" hidden="1"/>
    <cellStyle name="Hyperlink" xfId="6568" builtinId="8" hidden="1"/>
    <cellStyle name="Hyperlink" xfId="2518" builtinId="8" hidden="1"/>
    <cellStyle name="Hyperlink" xfId="7664" builtinId="8" hidden="1"/>
    <cellStyle name="Hyperlink" xfId="7792" builtinId="8" hidden="1"/>
    <cellStyle name="Hyperlink" xfId="4088" builtinId="8" hidden="1"/>
    <cellStyle name="Hyperlink" xfId="692" builtinId="8" hidden="1"/>
    <cellStyle name="Hyperlink" xfId="7446" builtinId="8" hidden="1"/>
    <cellStyle name="Hyperlink" xfId="6406" builtinId="8" hidden="1"/>
    <cellStyle name="Hyperlink" xfId="7506" builtinId="8" hidden="1"/>
    <cellStyle name="Hyperlink" xfId="3444" builtinId="8" hidden="1"/>
    <cellStyle name="Hyperlink" xfId="6590" builtinId="8" hidden="1"/>
    <cellStyle name="Hyperlink" xfId="2714" builtinId="8" hidden="1"/>
    <cellStyle name="Hyperlink" xfId="5928" builtinId="8" hidden="1"/>
    <cellStyle name="Hyperlink" xfId="8044" builtinId="8" hidden="1"/>
    <cellStyle name="Hyperlink" xfId="1294" builtinId="8" hidden="1"/>
    <cellStyle name="Hyperlink" xfId="6042" builtinId="8" hidden="1"/>
    <cellStyle name="Hyperlink" xfId="3800" builtinId="8" hidden="1"/>
    <cellStyle name="Hyperlink" xfId="5680" builtinId="8" hidden="1"/>
    <cellStyle name="Hyperlink" xfId="1226" builtinId="8" hidden="1"/>
    <cellStyle name="Hyperlink" xfId="4832" builtinId="8" hidden="1"/>
    <cellStyle name="Hyperlink" xfId="3934" builtinId="8" hidden="1"/>
    <cellStyle name="Hyperlink" xfId="5592" builtinId="8" hidden="1"/>
    <cellStyle name="Hyperlink" xfId="2002" builtinId="8" hidden="1"/>
    <cellStyle name="Hyperlink" xfId="2696" builtinId="8" hidden="1"/>
    <cellStyle name="Hyperlink" xfId="2228" builtinId="8" hidden="1"/>
    <cellStyle name="Hyperlink" xfId="3646" builtinId="8" hidden="1"/>
    <cellStyle name="Hyperlink" xfId="8127" builtinId="8" hidden="1"/>
    <cellStyle name="Hyperlink" xfId="646" builtinId="8" hidden="1"/>
    <cellStyle name="Hyperlink" xfId="7900" builtinId="8" hidden="1"/>
    <cellStyle name="Hyperlink" xfId="7562" builtinId="8" hidden="1"/>
    <cellStyle name="Hyperlink" xfId="5644" builtinId="8" hidden="1"/>
    <cellStyle name="Hyperlink" xfId="1272" builtinId="8" hidden="1"/>
    <cellStyle name="Hyperlink" xfId="2568" builtinId="8" hidden="1"/>
    <cellStyle name="Hyperlink" xfId="4406" builtinId="8" hidden="1"/>
    <cellStyle name="Hyperlink" xfId="4836" builtinId="8" hidden="1"/>
    <cellStyle name="Hyperlink" xfId="2552" builtinId="8" hidden="1"/>
    <cellStyle name="Hyperlink" xfId="3998" builtinId="8" hidden="1"/>
    <cellStyle name="Hyperlink" xfId="1512" builtinId="8" hidden="1"/>
    <cellStyle name="Hyperlink" xfId="5116" builtinId="8" hidden="1"/>
    <cellStyle name="Hyperlink" xfId="2152" builtinId="8" hidden="1"/>
    <cellStyle name="Hyperlink" xfId="2180" builtinId="8" hidden="1"/>
    <cellStyle name="Hyperlink" xfId="6366" builtinId="8" hidden="1"/>
    <cellStyle name="Hyperlink" xfId="2412" builtinId="8" hidden="1"/>
    <cellStyle name="Hyperlink" xfId="3694" builtinId="8" hidden="1"/>
    <cellStyle name="Hyperlink" xfId="7124" builtinId="8" hidden="1"/>
    <cellStyle name="Hyperlink" xfId="6726" builtinId="8" hidden="1"/>
    <cellStyle name="Hyperlink" xfId="6202" builtinId="8" hidden="1"/>
    <cellStyle name="Hyperlink" xfId="6190" builtinId="8" hidden="1"/>
    <cellStyle name="Hyperlink" xfId="6078" builtinId="8" hidden="1"/>
    <cellStyle name="Hyperlink" xfId="6960" builtinId="8" hidden="1"/>
    <cellStyle name="Hyperlink" xfId="4904" builtinId="8" hidden="1"/>
    <cellStyle name="Hyperlink" xfId="5372" builtinId="8" hidden="1"/>
    <cellStyle name="Hyperlink" xfId="5322" builtinId="8" hidden="1"/>
    <cellStyle name="Hyperlink" xfId="7610" builtinId="8" hidden="1"/>
    <cellStyle name="Hyperlink" xfId="6640" builtinId="8" hidden="1"/>
    <cellStyle name="Hyperlink" xfId="4286" builtinId="8" hidden="1"/>
    <cellStyle name="Hyperlink" xfId="6066" builtinId="8" hidden="1"/>
    <cellStyle name="Hyperlink" xfId="4802" builtinId="8" hidden="1"/>
    <cellStyle name="Hyperlink" xfId="6996" builtinId="8" hidden="1"/>
    <cellStyle name="Hyperlink" xfId="3628" builtinId="8" hidden="1"/>
    <cellStyle name="Hyperlink" xfId="359" builtinId="8" hidden="1"/>
    <cellStyle name="Hyperlink" xfId="5778" builtinId="8" hidden="1"/>
    <cellStyle name="Hyperlink" xfId="3686" builtinId="8" hidden="1"/>
    <cellStyle name="Hyperlink" xfId="3730" builtinId="8" hidden="1"/>
    <cellStyle name="Hyperlink" xfId="608" builtinId="8" hidden="1"/>
    <cellStyle name="Hyperlink" xfId="7560" builtinId="8" hidden="1"/>
    <cellStyle name="Hyperlink" xfId="1632" builtinId="8" hidden="1"/>
    <cellStyle name="Hyperlink" xfId="7166" builtinId="8" hidden="1"/>
    <cellStyle name="Hyperlink" xfId="1052" builtinId="8" hidden="1"/>
    <cellStyle name="Hyperlink" xfId="7782" builtinId="8" hidden="1"/>
    <cellStyle name="Hyperlink" xfId="537" builtinId="8" hidden="1"/>
    <cellStyle name="Hyperlink" xfId="3028" builtinId="8" hidden="1"/>
    <cellStyle name="Hyperlink" xfId="7378" builtinId="8" hidden="1"/>
    <cellStyle name="Hyperlink" xfId="533" builtinId="8" hidden="1"/>
    <cellStyle name="Hyperlink" xfId="6834" builtinId="8" hidden="1"/>
    <cellStyle name="Hyperlink" xfId="6410" builtinId="8" hidden="1"/>
    <cellStyle name="Hyperlink" xfId="8054" builtinId="8" hidden="1"/>
    <cellStyle name="Hyperlink" xfId="6474" builtinId="8" hidden="1"/>
    <cellStyle name="Hyperlink" xfId="5968" builtinId="8" hidden="1"/>
    <cellStyle name="Hyperlink" xfId="4790" builtinId="8" hidden="1"/>
    <cellStyle name="Hyperlink" xfId="5920" builtinId="8" hidden="1"/>
    <cellStyle name="Hyperlink" xfId="5134" builtinId="8" hidden="1"/>
    <cellStyle name="Hyperlink" xfId="1522" builtinId="8" hidden="1"/>
    <cellStyle name="Hyperlink" xfId="6464" builtinId="8" hidden="1"/>
    <cellStyle name="Hyperlink" xfId="2116" builtinId="8" hidden="1"/>
    <cellStyle name="Hyperlink" xfId="4596" builtinId="8" hidden="1"/>
    <cellStyle name="Hyperlink" xfId="3080" builtinId="8" hidden="1"/>
    <cellStyle name="Hyperlink" xfId="543" builtinId="8" hidden="1"/>
    <cellStyle name="Hyperlink" xfId="1306" builtinId="8" hidden="1"/>
    <cellStyle name="Hyperlink" xfId="3750" builtinId="8" hidden="1"/>
    <cellStyle name="Hyperlink" xfId="892" builtinId="8" hidden="1"/>
    <cellStyle name="Hyperlink" xfId="3022" builtinId="8" hidden="1"/>
    <cellStyle name="Hyperlink" xfId="4482" builtinId="8" hidden="1"/>
    <cellStyle name="Hyperlink" xfId="5716" builtinId="8" hidden="1"/>
    <cellStyle name="Hyperlink" xfId="5140" builtinId="8" hidden="1"/>
    <cellStyle name="Hyperlink" xfId="4336" builtinId="8" hidden="1"/>
    <cellStyle name="Hyperlink" xfId="7238" builtinId="8" hidden="1"/>
    <cellStyle name="Hyperlink" xfId="3388" builtinId="8" hidden="1"/>
    <cellStyle name="Hyperlink" xfId="1484" builtinId="8" hidden="1"/>
    <cellStyle name="Hyperlink" xfId="5922" builtinId="8" hidden="1"/>
    <cellStyle name="Hyperlink" xfId="2290" builtinId="8" hidden="1"/>
    <cellStyle name="Hyperlink" xfId="3486" builtinId="8" hidden="1"/>
    <cellStyle name="Hyperlink" xfId="4466" builtinId="8" hidden="1"/>
    <cellStyle name="Hyperlink" xfId="3416" builtinId="8" hidden="1"/>
    <cellStyle name="Hyperlink" xfId="4356" builtinId="8" hidden="1"/>
    <cellStyle name="Hyperlink" xfId="6970" builtinId="8" hidden="1"/>
    <cellStyle name="Hyperlink" xfId="7750" builtinId="8" hidden="1"/>
    <cellStyle name="Hyperlink" xfId="7018" builtinId="8" hidden="1"/>
    <cellStyle name="Hyperlink" xfId="6196" builtinId="8" hidden="1"/>
    <cellStyle name="Hyperlink" xfId="3398" builtinId="8" hidden="1"/>
    <cellStyle name="Hyperlink" xfId="3084" builtinId="8" hidden="1"/>
    <cellStyle name="Hyperlink" xfId="5350" builtinId="8" hidden="1"/>
    <cellStyle name="Hyperlink" xfId="7074" builtinId="8" hidden="1"/>
    <cellStyle name="Hyperlink" xfId="4558" builtinId="8" hidden="1"/>
    <cellStyle name="Hyperlink" xfId="5706" builtinId="8" hidden="1"/>
    <cellStyle name="Hyperlink" xfId="3156" builtinId="8" hidden="1"/>
    <cellStyle name="Hyperlink" xfId="4544" builtinId="8" hidden="1"/>
    <cellStyle name="Hyperlink" xfId="1042" builtinId="8" hidden="1"/>
    <cellStyle name="Hyperlink" xfId="5498" builtinId="8" hidden="1"/>
    <cellStyle name="Hyperlink" xfId="4066" builtinId="8" hidden="1"/>
    <cellStyle name="Hyperlink" xfId="329" builtinId="8" hidden="1"/>
    <cellStyle name="Hyperlink" xfId="1458" builtinId="8" hidden="1"/>
    <cellStyle name="Hyperlink" xfId="5654" builtinId="8" hidden="1"/>
    <cellStyle name="Hyperlink" xfId="3878" builtinId="8" hidden="1"/>
    <cellStyle name="Hyperlink" xfId="7078" builtinId="8" hidden="1"/>
    <cellStyle name="Hyperlink" xfId="65" builtinId="8" hidden="1"/>
    <cellStyle name="Hyperlink" xfId="3334" builtinId="8" hidden="1"/>
    <cellStyle name="Hyperlink" xfId="7884" builtinId="8" hidden="1"/>
    <cellStyle name="Hyperlink" xfId="8012" builtinId="8" hidden="1"/>
    <cellStyle name="Hyperlink" xfId="2238" builtinId="8" hidden="1"/>
    <cellStyle name="Hyperlink" xfId="2678" builtinId="8" hidden="1"/>
    <cellStyle name="Hyperlink" xfId="35" builtinId="8" hidden="1"/>
    <cellStyle name="Hyperlink" xfId="6008" builtinId="8" hidden="1"/>
    <cellStyle name="Hyperlink" xfId="5702" builtinId="8" hidden="1"/>
    <cellStyle name="Hyperlink" xfId="7088" builtinId="8" hidden="1"/>
    <cellStyle name="Hyperlink" xfId="3950" builtinId="8" hidden="1"/>
    <cellStyle name="Hyperlink" xfId="6702" builtinId="8" hidden="1"/>
    <cellStyle name="Hyperlink" xfId="3704" builtinId="8" hidden="1"/>
    <cellStyle name="Hyperlink" xfId="1778" builtinId="8" hidden="1"/>
    <cellStyle name="Hyperlink" xfId="4226" builtinId="8" hidden="1"/>
    <cellStyle name="Hyperlink" xfId="21" builtinId="8" hidden="1"/>
    <cellStyle name="Hyperlink" xfId="6722" builtinId="8" hidden="1"/>
    <cellStyle name="Hyperlink" xfId="4730" builtinId="8" hidden="1"/>
    <cellStyle name="Hyperlink" xfId="7194" builtinId="8" hidden="1"/>
    <cellStyle name="Hyperlink" xfId="798" builtinId="8" hidden="1"/>
    <cellStyle name="Hyperlink" xfId="5086" builtinId="8" hidden="1"/>
    <cellStyle name="Hyperlink" xfId="4190" builtinId="8" hidden="1"/>
    <cellStyle name="Hyperlink" xfId="1336" builtinId="8" hidden="1"/>
    <cellStyle name="Hyperlink" xfId="7830" builtinId="8" hidden="1"/>
    <cellStyle name="Hyperlink" xfId="7972" builtinId="8" hidden="1"/>
    <cellStyle name="Hyperlink" xfId="325" builtinId="8" hidden="1"/>
    <cellStyle name="Hyperlink" xfId="4858" builtinId="8" hidden="1"/>
    <cellStyle name="Hyperlink" xfId="3498" builtinId="8" hidden="1"/>
    <cellStyle name="Hyperlink" xfId="135" builtinId="8" hidden="1"/>
    <cellStyle name="Hyperlink" xfId="4864" builtinId="8" hidden="1"/>
    <cellStyle name="Hyperlink" xfId="1196" builtinId="8" hidden="1"/>
    <cellStyle name="Hyperlink" xfId="3214" builtinId="8" hidden="1"/>
    <cellStyle name="Hyperlink" xfId="1454" builtinId="8" hidden="1"/>
    <cellStyle name="Hyperlink" xfId="3592" builtinId="8" hidden="1"/>
    <cellStyle name="Hyperlink" xfId="4608" builtinId="8" hidden="1"/>
    <cellStyle name="Hyperlink" xfId="4612" builtinId="8" hidden="1"/>
    <cellStyle name="Hyperlink" xfId="6416" builtinId="8" hidden="1"/>
    <cellStyle name="Hyperlink" xfId="3644" builtinId="8" hidden="1"/>
    <cellStyle name="Hyperlink" xfId="7460" builtinId="8" hidden="1"/>
    <cellStyle name="Hyperlink" xfId="6674" builtinId="8" hidden="1"/>
    <cellStyle name="Hyperlink" xfId="964" builtinId="8" hidden="1"/>
    <cellStyle name="Hyperlink" xfId="1656" builtinId="8" hidden="1"/>
    <cellStyle name="Hyperlink" xfId="7932" builtinId="8" hidden="1"/>
    <cellStyle name="Hyperlink" xfId="3180" builtinId="8" hidden="1"/>
    <cellStyle name="Hyperlink" xfId="471" builtinId="8" hidden="1"/>
    <cellStyle name="Hyperlink" xfId="2332" builtinId="8" hidden="1"/>
    <cellStyle name="Hyperlink" xfId="1968" builtinId="8" hidden="1"/>
    <cellStyle name="Hyperlink" xfId="2612" builtinId="8" hidden="1"/>
    <cellStyle name="Hyperlink" xfId="4034" builtinId="8" hidden="1"/>
    <cellStyle name="Hyperlink" xfId="3912" builtinId="8" hidden="1"/>
    <cellStyle name="Hyperlink" xfId="2732" builtinId="8" hidden="1"/>
    <cellStyle name="Hyperlink" xfId="5382" builtinId="8" hidden="1"/>
    <cellStyle name="Hyperlink" xfId="3532" builtinId="8" hidden="1"/>
    <cellStyle name="Hyperlink" xfId="1994" builtinId="8" hidden="1"/>
    <cellStyle name="Hyperlink" xfId="5882" builtinId="8" hidden="1"/>
    <cellStyle name="Hyperlink" xfId="4992" builtinId="8" hidden="1"/>
    <cellStyle name="Hyperlink" xfId="269" builtinId="8" hidden="1"/>
    <cellStyle name="Hyperlink" xfId="706" builtinId="8" hidden="1"/>
    <cellStyle name="Hyperlink" xfId="4786" builtinId="8" hidden="1"/>
    <cellStyle name="Hyperlink" xfId="6266" builtinId="8" hidden="1"/>
    <cellStyle name="Hyperlink" xfId="6040" builtinId="8" hidden="1"/>
    <cellStyle name="Hyperlink" xfId="2476" builtinId="8" hidden="1"/>
    <cellStyle name="Hyperlink" xfId="3290" builtinId="8" hidden="1"/>
    <cellStyle name="Hyperlink" xfId="4410" builtinId="8" hidden="1"/>
    <cellStyle name="Hyperlink" xfId="6730" builtinId="8" hidden="1"/>
    <cellStyle name="Hyperlink" xfId="1636" builtinId="8" hidden="1"/>
    <cellStyle name="Hyperlink" xfId="1644" builtinId="8" hidden="1"/>
    <cellStyle name="Hyperlink" xfId="7910" builtinId="8" hidden="1"/>
    <cellStyle name="Hyperlink" xfId="2694" builtinId="8" hidden="1"/>
    <cellStyle name="Hyperlink" xfId="6800" builtinId="8" hidden="1"/>
    <cellStyle name="Hyperlink" xfId="7034" builtinId="8" hidden="1"/>
    <cellStyle name="Hyperlink" xfId="8036" builtinId="8" hidden="1"/>
    <cellStyle name="Hyperlink" xfId="3966" builtinId="8" hidden="1"/>
    <cellStyle name="Hyperlink" xfId="7010" builtinId="8" hidden="1"/>
    <cellStyle name="Hyperlink" xfId="173" builtinId="8" hidden="1"/>
    <cellStyle name="Hyperlink" xfId="5334" builtinId="8" hidden="1"/>
    <cellStyle name="Hyperlink" xfId="974" builtinId="8" hidden="1"/>
    <cellStyle name="Hyperlink" xfId="5426" builtinId="8" hidden="1"/>
    <cellStyle name="Hyperlink" xfId="6020" builtinId="8" hidden="1"/>
    <cellStyle name="Hyperlink" xfId="4434" builtinId="8" hidden="1"/>
    <cellStyle name="Hyperlink" xfId="4800" builtinId="8" hidden="1"/>
    <cellStyle name="Hyperlink" xfId="7584" builtinId="8" hidden="1"/>
    <cellStyle name="Hyperlink" xfId="2400" builtinId="8" hidden="1"/>
    <cellStyle name="Hyperlink" xfId="6096" builtinId="8" hidden="1"/>
    <cellStyle name="Hyperlink" xfId="6138" builtinId="8" hidden="1"/>
    <cellStyle name="Hyperlink" xfId="1440" builtinId="8" hidden="1"/>
    <cellStyle name="Hyperlink" xfId="6694" builtinId="8" hidden="1"/>
    <cellStyle name="Hyperlink" xfId="3844" builtinId="8" hidden="1"/>
    <cellStyle name="Hyperlink" xfId="6890" builtinId="8" hidden="1"/>
    <cellStyle name="Hyperlink" xfId="6804" builtinId="8" hidden="1"/>
    <cellStyle name="Hyperlink" xfId="255" builtinId="8" hidden="1"/>
    <cellStyle name="Hyperlink" xfId="4898" builtinId="8" hidden="1"/>
    <cellStyle name="Hyperlink" xfId="7108" builtinId="8" hidden="1"/>
    <cellStyle name="Hyperlink" xfId="2080" builtinId="8" hidden="1"/>
    <cellStyle name="Hyperlink" xfId="4140" builtinId="8" hidden="1"/>
    <cellStyle name="Hyperlink" xfId="4552" builtinId="8" hidden="1"/>
    <cellStyle name="Hyperlink" xfId="850" builtinId="8" hidden="1"/>
    <cellStyle name="Hyperlink" xfId="157" builtinId="8" hidden="1"/>
    <cellStyle name="Hyperlink" xfId="3350" builtinId="8" hidden="1"/>
    <cellStyle name="Hyperlink" xfId="6184" builtinId="8" hidden="1"/>
    <cellStyle name="Hyperlink" xfId="5492" builtinId="8" hidden="1"/>
    <cellStyle name="Hyperlink" xfId="880" builtinId="8" hidden="1"/>
    <cellStyle name="Hyperlink" xfId="7854" builtinId="8" hidden="1"/>
    <cellStyle name="Hyperlink" xfId="3956" builtinId="8" hidden="1"/>
    <cellStyle name="Hyperlink" xfId="3764" builtinId="8" hidden="1"/>
    <cellStyle name="Hyperlink" xfId="1862" builtinId="8" hidden="1"/>
    <cellStyle name="Hyperlink" xfId="3282" builtinId="8" hidden="1"/>
    <cellStyle name="Hyperlink" xfId="7840" builtinId="8" hidden="1"/>
    <cellStyle name="Hyperlink" xfId="3220" builtinId="8" hidden="1"/>
    <cellStyle name="Hyperlink" xfId="5274" builtinId="8" hidden="1"/>
    <cellStyle name="Hyperlink" xfId="6884" builtinId="8" hidden="1"/>
    <cellStyle name="Hyperlink" xfId="836" builtinId="8" hidden="1"/>
    <cellStyle name="Hyperlink" xfId="5128" builtinId="8" hidden="1"/>
    <cellStyle name="Hyperlink" xfId="4160" builtinId="8" hidden="1"/>
    <cellStyle name="Hyperlink" xfId="7654" builtinId="8" hidden="1"/>
    <cellStyle name="Hyperlink" xfId="5816" builtinId="8" hidden="1"/>
    <cellStyle name="Hyperlink" xfId="4180" builtinId="8" hidden="1"/>
    <cellStyle name="Hyperlink" xfId="2394" builtinId="8" hidden="1"/>
    <cellStyle name="Hyperlink" xfId="7180" builtinId="8" hidden="1"/>
    <cellStyle name="Hyperlink" xfId="5976" builtinId="8" hidden="1"/>
    <cellStyle name="Hyperlink" xfId="3782" builtinId="8" hidden="1"/>
    <cellStyle name="Hyperlink" xfId="6844" builtinId="8" hidden="1"/>
    <cellStyle name="Hyperlink" xfId="4182" builtinId="8" hidden="1"/>
    <cellStyle name="Hyperlink" xfId="5856" builtinId="8" hidden="1"/>
    <cellStyle name="Hyperlink" xfId="5664" builtinId="8" hidden="1"/>
    <cellStyle name="Hyperlink" xfId="7904" builtinId="8" hidden="1"/>
    <cellStyle name="Hyperlink" xfId="4074" builtinId="8" hidden="1"/>
    <cellStyle name="Hyperlink" xfId="2818" builtinId="8" hidden="1"/>
    <cellStyle name="Hyperlink" xfId="5862" builtinId="8" hidden="1"/>
    <cellStyle name="Hyperlink" xfId="449" builtinId="8" hidden="1"/>
    <cellStyle name="Hyperlink" xfId="6058" builtinId="8" hidden="1"/>
    <cellStyle name="Hyperlink" xfId="3382" builtinId="8" hidden="1"/>
    <cellStyle name="Hyperlink" xfId="6530" builtinId="8" hidden="1"/>
    <cellStyle name="Hyperlink" xfId="7426" builtinId="8" hidden="1"/>
    <cellStyle name="Hyperlink" xfId="2690" builtinId="8" hidden="1"/>
    <cellStyle name="Hyperlink" xfId="3550" builtinId="8" hidden="1"/>
    <cellStyle name="Hyperlink" xfId="2946" builtinId="8" hidden="1"/>
    <cellStyle name="Hyperlink" xfId="5840" builtinId="8" hidden="1"/>
    <cellStyle name="Hyperlink" xfId="6668" builtinId="8" hidden="1"/>
    <cellStyle name="Hyperlink" xfId="457" builtinId="8" hidden="1"/>
    <cellStyle name="Hyperlink" xfId="4820" builtinId="8" hidden="1"/>
    <cellStyle name="Hyperlink" xfId="1518" builtinId="8" hidden="1"/>
    <cellStyle name="Hyperlink" xfId="1538" builtinId="8" hidden="1"/>
    <cellStyle name="Hyperlink" xfId="2910" builtinId="8" hidden="1"/>
    <cellStyle name="Hyperlink" xfId="517" builtinId="8" hidden="1"/>
    <cellStyle name="Hyperlink" xfId="4460" builtinId="8" hidden="1"/>
    <cellStyle name="Hyperlink" xfId="1958" builtinId="8" hidden="1"/>
    <cellStyle name="Hyperlink" xfId="6194" builtinId="8" hidden="1"/>
    <cellStyle name="Hyperlink" xfId="7706" builtinId="8" hidden="1"/>
    <cellStyle name="Hyperlink" xfId="7828" builtinId="8" hidden="1"/>
    <cellStyle name="Hyperlink" xfId="123" builtinId="8" hidden="1"/>
    <cellStyle name="Hyperlink" xfId="6426" builtinId="8" hidden="1"/>
    <cellStyle name="Hyperlink" xfId="1566" builtinId="8" hidden="1"/>
    <cellStyle name="Hyperlink" xfId="197" builtinId="8" hidden="1"/>
    <cellStyle name="Hyperlink" xfId="4104" builtinId="8" hidden="1"/>
    <cellStyle name="Hyperlink" xfId="6014" builtinId="8" hidden="1"/>
    <cellStyle name="Hyperlink" xfId="7806" builtinId="8" hidden="1"/>
    <cellStyle name="Hyperlink" xfId="2408" builtinId="8" hidden="1"/>
    <cellStyle name="Hyperlink" xfId="2724" builtinId="8" hidden="1"/>
    <cellStyle name="Hyperlink" xfId="3774" builtinId="8" hidden="1"/>
    <cellStyle name="Hyperlink" xfId="5560" builtinId="8" hidden="1"/>
    <cellStyle name="Hyperlink" xfId="3690" builtinId="8" hidden="1"/>
    <cellStyle name="Hyperlink" xfId="3144" builtinId="8" hidden="1"/>
    <cellStyle name="Hyperlink" xfId="4712" builtinId="8" hidden="1"/>
    <cellStyle name="Hyperlink" xfId="3512" builtinId="8" hidden="1"/>
    <cellStyle name="Hyperlink" xfId="1206" builtinId="8" hidden="1"/>
    <cellStyle name="Hyperlink" xfId="5562" builtinId="8" hidden="1"/>
    <cellStyle name="Hyperlink" xfId="5396" builtinId="8" hidden="1"/>
    <cellStyle name="Hyperlink" xfId="6902" builtinId="8" hidden="1"/>
    <cellStyle name="Hyperlink" xfId="1898" builtinId="8" hidden="1"/>
    <cellStyle name="Hyperlink" xfId="4874" builtinId="8" hidden="1"/>
    <cellStyle name="Hyperlink" xfId="7278" builtinId="8" hidden="1"/>
    <cellStyle name="Hyperlink" xfId="2780" builtinId="8" hidden="1"/>
    <cellStyle name="Hyperlink" xfId="6002" builtinId="8" hidden="1"/>
    <cellStyle name="Hyperlink" xfId="3410" builtinId="8" hidden="1"/>
    <cellStyle name="Hyperlink" xfId="4012" builtinId="8" hidden="1"/>
    <cellStyle name="Hyperlink" xfId="4886" builtinId="8" hidden="1"/>
    <cellStyle name="Hyperlink" xfId="2994" builtinId="8" hidden="1"/>
    <cellStyle name="Hyperlink" xfId="3320" builtinId="8" hidden="1"/>
    <cellStyle name="Hyperlink" xfId="2956" builtinId="8" hidden="1"/>
    <cellStyle name="Hyperlink" xfId="6006" builtinId="8" hidden="1"/>
    <cellStyle name="Hyperlink" xfId="2126" builtinId="8" hidden="1"/>
    <cellStyle name="Hyperlink" xfId="3492" builtinId="8" hidden="1"/>
    <cellStyle name="Hyperlink" xfId="4174" builtinId="8" hidden="1"/>
    <cellStyle name="Hyperlink" xfId="7348" builtinId="8" hidden="1"/>
    <cellStyle name="Hyperlink" xfId="6824" builtinId="8" hidden="1"/>
    <cellStyle name="Hyperlink" xfId="3206" builtinId="8" hidden="1"/>
    <cellStyle name="Hyperlink" xfId="682" builtinId="8" hidden="1"/>
    <cellStyle name="Hyperlink" xfId="7952" builtinId="8" hidden="1"/>
    <cellStyle name="Hyperlink" xfId="3420" builtinId="8" hidden="1"/>
    <cellStyle name="Hyperlink" xfId="7742" builtinId="8" hidden="1"/>
    <cellStyle name="Hyperlink" xfId="8112" builtinId="8" hidden="1"/>
    <cellStyle name="Hyperlink" xfId="6376" builtinId="8" hidden="1"/>
    <cellStyle name="Hyperlink" xfId="5210" builtinId="8" hidden="1"/>
    <cellStyle name="Hyperlink" xfId="55" builtinId="8" hidden="1"/>
    <cellStyle name="Hyperlink" xfId="79" builtinId="8" hidden="1"/>
    <cellStyle name="Hyperlink" xfId="4960" builtinId="8" hidden="1"/>
    <cellStyle name="Hyperlink" xfId="2588" builtinId="8" hidden="1"/>
    <cellStyle name="Hyperlink" xfId="4574" builtinId="8" hidden="1"/>
    <cellStyle name="Hyperlink" xfId="2728" builtinId="8" hidden="1"/>
    <cellStyle name="Hyperlink" xfId="6218" builtinId="8" hidden="1"/>
    <cellStyle name="Hyperlink" xfId="6130" builtinId="8" hidden="1"/>
    <cellStyle name="Hyperlink" xfId="5222" builtinId="8" hidden="1"/>
    <cellStyle name="Hyperlink" xfId="6612" builtinId="8" hidden="1"/>
    <cellStyle name="Hyperlink" xfId="6630" builtinId="8" hidden="1"/>
    <cellStyle name="Hyperlink" xfId="8159" builtinId="8" hidden="1"/>
    <cellStyle name="Hyperlink" xfId="415" builtinId="8" hidden="1"/>
    <cellStyle name="Hyperlink" xfId="7288" builtinId="8" hidden="1"/>
    <cellStyle name="Hyperlink" xfId="5988" builtinId="8" hidden="1"/>
    <cellStyle name="Hyperlink" xfId="4878" builtinId="8" hidden="1"/>
    <cellStyle name="Hyperlink" xfId="7658" builtinId="8" hidden="1"/>
    <cellStyle name="Hyperlink" xfId="2150" builtinId="8" hidden="1"/>
    <cellStyle name="Hyperlink" xfId="4684" builtinId="8" hidden="1"/>
    <cellStyle name="Hyperlink" xfId="5310" builtinId="8" hidden="1"/>
    <cellStyle name="Hyperlink" xfId="5612" builtinId="8" hidden="1"/>
    <cellStyle name="Hyperlink" xfId="2578" builtinId="8" hidden="1"/>
    <cellStyle name="Hyperlink" xfId="3284" builtinId="8" hidden="1"/>
    <cellStyle name="Hyperlink" xfId="6986" builtinId="8" hidden="1"/>
    <cellStyle name="Hyperlink" xfId="2530" builtinId="8" hidden="1"/>
    <cellStyle name="Hyperlink" xfId="1928" builtinId="8" hidden="1"/>
    <cellStyle name="Hyperlink" xfId="5850" builtinId="8" hidden="1"/>
    <cellStyle name="Hyperlink" xfId="4438" builtinId="8" hidden="1"/>
    <cellStyle name="Hyperlink" xfId="7218" builtinId="8" hidden="1"/>
    <cellStyle name="Hyperlink" xfId="2996" builtinId="8" hidden="1"/>
    <cellStyle name="Hyperlink" xfId="1812" builtinId="8" hidden="1"/>
    <cellStyle name="Hyperlink" xfId="7690" builtinId="8" hidden="1"/>
    <cellStyle name="Hyperlink" xfId="4112" builtinId="8" hidden="1"/>
    <cellStyle name="Hyperlink" xfId="5544" builtinId="8" hidden="1"/>
    <cellStyle name="Hyperlink" xfId="6952" builtinId="8" hidden="1"/>
    <cellStyle name="Hyperlink" xfId="6930" builtinId="8" hidden="1"/>
    <cellStyle name="Hyperlink" xfId="1194" builtinId="8" hidden="1"/>
    <cellStyle name="Hyperlink" xfId="4870" builtinId="8" hidden="1"/>
    <cellStyle name="Hyperlink" xfId="7892" builtinId="8" hidden="1"/>
    <cellStyle name="Hyperlink" xfId="4440" builtinId="8" hidden="1"/>
    <cellStyle name="Hyperlink" xfId="3116" builtinId="8" hidden="1"/>
    <cellStyle name="Hyperlink" xfId="3280" builtinId="8" hidden="1"/>
    <cellStyle name="Hyperlink" xfId="3346" builtinId="8" hidden="1"/>
    <cellStyle name="Hyperlink" xfId="2044" builtinId="8" hidden="1"/>
    <cellStyle name="Hyperlink" xfId="5876" builtinId="8" hidden="1"/>
    <cellStyle name="Hyperlink" xfId="3766" builtinId="8" hidden="1"/>
    <cellStyle name="Hyperlink" xfId="4296" builtinId="8" hidden="1"/>
    <cellStyle name="Hyperlink" xfId="6024" builtinId="8" hidden="1"/>
    <cellStyle name="Hyperlink" xfId="5814" builtinId="8" hidden="1"/>
    <cellStyle name="Hyperlink" xfId="4218" builtinId="8" hidden="1"/>
    <cellStyle name="Hyperlink" xfId="6456" builtinId="8" hidden="1"/>
    <cellStyle name="Hyperlink" xfId="4572" builtinId="8" hidden="1"/>
    <cellStyle name="Hyperlink" xfId="890" builtinId="8" hidden="1"/>
    <cellStyle name="Hyperlink" xfId="5610" builtinId="8" hidden="1"/>
    <cellStyle name="Hyperlink" xfId="5268" builtinId="8" hidden="1"/>
    <cellStyle name="Hyperlink" xfId="5648" builtinId="8" hidden="1"/>
    <cellStyle name="Hyperlink" xfId="6100" builtinId="8" hidden="1"/>
    <cellStyle name="Hyperlink" xfId="4934" builtinId="8" hidden="1"/>
    <cellStyle name="Hyperlink" xfId="1900" builtinId="8" hidden="1"/>
    <cellStyle name="Hyperlink" xfId="103" builtinId="8" hidden="1"/>
    <cellStyle name="Hyperlink" xfId="5182" builtinId="8" hidden="1"/>
    <cellStyle name="Hyperlink" xfId="2448" builtinId="8" hidden="1"/>
    <cellStyle name="Hyperlink" xfId="4378" builtinId="8" hidden="1"/>
    <cellStyle name="Hyperlink" xfId="1826" builtinId="8" hidden="1"/>
    <cellStyle name="Hyperlink" xfId="4198" builtinId="8" hidden="1"/>
    <cellStyle name="Hyperlink" xfId="4922" builtinId="8" hidden="1"/>
    <cellStyle name="Hyperlink" xfId="3828" builtinId="8" hidden="1"/>
    <cellStyle name="Hyperlink" xfId="2616" builtinId="8" hidden="1"/>
    <cellStyle name="Hyperlink" xfId="219" builtinId="8" hidden="1"/>
    <cellStyle name="Hyperlink" xfId="4222" builtinId="8" hidden="1"/>
    <cellStyle name="Hyperlink" xfId="950" builtinId="8" hidden="1"/>
    <cellStyle name="Hyperlink" xfId="6878" builtinId="8" hidden="1"/>
    <cellStyle name="Hyperlink" xfId="5518" builtinId="8" hidden="1"/>
    <cellStyle name="Hyperlink" xfId="183" builtinId="8" hidden="1"/>
    <cellStyle name="Hyperlink" xfId="3556" builtinId="8" hidden="1"/>
    <cellStyle name="Hyperlink" xfId="7600" builtinId="8" hidden="1"/>
    <cellStyle name="Hyperlink" xfId="1702" builtinId="8" hidden="1"/>
    <cellStyle name="Hyperlink" xfId="4184" builtinId="8" hidden="1"/>
    <cellStyle name="Hyperlink" xfId="7244" builtinId="8" hidden="1"/>
    <cellStyle name="Hyperlink" xfId="5932" builtinId="8" hidden="1"/>
    <cellStyle name="Hyperlink" xfId="910" builtinId="8" hidden="1"/>
    <cellStyle name="Hyperlink" xfId="1662" builtinId="8" hidden="1"/>
    <cellStyle name="Hyperlink" xfId="5148" builtinId="8" hidden="1"/>
    <cellStyle name="Hyperlink" xfId="7712" builtinId="8" hidden="1"/>
    <cellStyle name="Hyperlink" xfId="3762" builtinId="8" hidden="1"/>
    <cellStyle name="Hyperlink" xfId="3160" builtinId="8" hidden="1"/>
    <cellStyle name="Hyperlink" xfId="4512" builtinId="8" hidden="1"/>
    <cellStyle name="Hyperlink" xfId="6610" builtinId="8" hidden="1"/>
    <cellStyle name="Hyperlink" xfId="4860" builtinId="8" hidden="1"/>
    <cellStyle name="Hyperlink" xfId="6166" builtinId="8" hidden="1"/>
    <cellStyle name="Hyperlink" xfId="4680" builtinId="8" hidden="1"/>
    <cellStyle name="Hyperlink" xfId="6246" builtinId="8" hidden="1"/>
    <cellStyle name="Hyperlink" xfId="3580" builtinId="8" hidden="1"/>
    <cellStyle name="Hyperlink" xfId="4292" builtinId="8" hidden="1"/>
    <cellStyle name="Hyperlink" xfId="956" builtinId="8" hidden="1"/>
    <cellStyle name="Hyperlink" xfId="3494" builtinId="8" hidden="1"/>
    <cellStyle name="Hyperlink" xfId="6094" builtinId="8" hidden="1"/>
    <cellStyle name="Hyperlink" xfId="7702" builtinId="8" hidden="1"/>
    <cellStyle name="Hyperlink" xfId="3830" builtinId="8" hidden="1"/>
    <cellStyle name="Hyperlink" xfId="2792" builtinId="8" hidden="1"/>
    <cellStyle name="Hyperlink" xfId="3926" builtinId="8" hidden="1"/>
    <cellStyle name="Hyperlink" xfId="5088" builtinId="8" hidden="1"/>
    <cellStyle name="Hyperlink" xfId="3032" builtinId="8" hidden="1"/>
    <cellStyle name="Hyperlink" xfId="6114" builtinId="8" hidden="1"/>
    <cellStyle name="Hyperlink" xfId="1908" builtinId="8" hidden="1"/>
    <cellStyle name="Hyperlink" xfId="6016" builtinId="8" hidden="1"/>
    <cellStyle name="Hyperlink" xfId="3610" builtinId="8" hidden="1"/>
    <cellStyle name="Hyperlink" xfId="5730" builtinId="8" hidden="1"/>
    <cellStyle name="Hyperlink" xfId="3298" builtinId="8" hidden="1"/>
    <cellStyle name="Hyperlink" xfId="5398" builtinId="8" hidden="1"/>
    <cellStyle name="Hyperlink" xfId="377" builtinId="8" hidden="1"/>
    <cellStyle name="Hyperlink" xfId="185" builtinId="8" hidden="1"/>
    <cellStyle name="Hyperlink" xfId="2256" builtinId="8" hidden="1"/>
    <cellStyle name="Hyperlink" xfId="193" builtinId="8" hidden="1"/>
    <cellStyle name="Hyperlink" xfId="4426" builtinId="8" hidden="1"/>
    <cellStyle name="Hyperlink" xfId="7212" builtinId="8" hidden="1"/>
    <cellStyle name="Hyperlink" xfId="4476" builtinId="8" hidden="1"/>
    <cellStyle name="Hyperlink" xfId="1980" builtinId="8" hidden="1"/>
    <cellStyle name="Hyperlink" xfId="1714" builtinId="8" hidden="1"/>
    <cellStyle name="Hyperlink" xfId="5412" builtinId="8" hidden="1"/>
    <cellStyle name="Hyperlink" xfId="4400" builtinId="8" hidden="1"/>
    <cellStyle name="Hyperlink" xfId="421" builtinId="8" hidden="1"/>
    <cellStyle name="Hyperlink" xfId="6354" builtinId="8" hidden="1"/>
    <cellStyle name="Hyperlink" xfId="4256" builtinId="8" hidden="1"/>
    <cellStyle name="Hyperlink" xfId="3784" builtinId="8" hidden="1"/>
    <cellStyle name="Hyperlink" xfId="6278" builtinId="8" hidden="1"/>
    <cellStyle name="Hyperlink" xfId="2750" builtinId="8" hidden="1"/>
    <cellStyle name="Hyperlink" xfId="1684" builtinId="8" hidden="1"/>
    <cellStyle name="Hyperlink" xfId="5082" builtinId="8" hidden="1"/>
    <cellStyle name="Hyperlink" xfId="5410" builtinId="8" hidden="1"/>
    <cellStyle name="Hyperlink" xfId="696" builtinId="8" hidden="1"/>
    <cellStyle name="Hyperlink" xfId="7430" builtinId="8" hidden="1"/>
    <cellStyle name="Hyperlink" xfId="3658" builtinId="8" hidden="1"/>
    <cellStyle name="Hyperlink" xfId="571" builtinId="8" hidden="1"/>
    <cellStyle name="Hyperlink" xfId="5234" builtinId="8" hidden="1"/>
    <cellStyle name="Hyperlink" xfId="1882" builtinId="8" hidden="1"/>
    <cellStyle name="Hyperlink" xfId="5406" builtinId="8" hidden="1"/>
    <cellStyle name="Hyperlink" xfId="1020" builtinId="8" hidden="1"/>
    <cellStyle name="Hyperlink" xfId="4742" builtinId="8" hidden="1"/>
    <cellStyle name="Hyperlink" xfId="7228" builtinId="8" hidden="1"/>
    <cellStyle name="Hyperlink" xfId="6320" builtinId="8" hidden="1"/>
    <cellStyle name="Hyperlink" xfId="2038" builtinId="8" hidden="1"/>
    <cellStyle name="Hyperlink" xfId="7620" builtinId="8" hidden="1"/>
    <cellStyle name="Hyperlink" xfId="6262" builtinId="8" hidden="1"/>
    <cellStyle name="Hyperlink" xfId="3094" builtinId="8" hidden="1"/>
    <cellStyle name="Hyperlink" xfId="7118" builtinId="8" hidden="1"/>
    <cellStyle name="Hyperlink" xfId="954" builtinId="8" hidden="1"/>
    <cellStyle name="Hyperlink" xfId="1046" builtinId="8" hidden="1"/>
    <cellStyle name="Hyperlink" xfId="638" builtinId="8" hidden="1"/>
    <cellStyle name="Hyperlink" xfId="1470" builtinId="8" hidden="1"/>
    <cellStyle name="Hyperlink" xfId="2918" builtinId="8" hidden="1"/>
    <cellStyle name="Hyperlink" xfId="4896" builtinId="8" hidden="1"/>
    <cellStyle name="Hyperlink" xfId="7366" builtinId="8" hidden="1"/>
    <cellStyle name="Hyperlink" xfId="2226" builtinId="8" hidden="1"/>
    <cellStyle name="Hyperlink" xfId="1568" builtinId="8" hidden="1"/>
    <cellStyle name="Hyperlink" xfId="3098" builtinId="8" hidden="1"/>
    <cellStyle name="Hyperlink" xfId="6820" builtinId="8" hidden="1"/>
    <cellStyle name="Hyperlink" xfId="2816" builtinId="8" hidden="1"/>
    <cellStyle name="Hyperlink" xfId="167" builtinId="8" hidden="1"/>
    <cellStyle name="Hyperlink" xfId="6662" builtinId="8" hidden="1"/>
    <cellStyle name="Hyperlink" xfId="6580" builtinId="8" hidden="1"/>
    <cellStyle name="Hyperlink" xfId="299" builtinId="8" hidden="1"/>
    <cellStyle name="Hyperlink" xfId="5810" builtinId="8" hidden="1"/>
    <cellStyle name="Hyperlink" xfId="6084" builtinId="8" hidden="1"/>
    <cellStyle name="Hyperlink" xfId="666" builtinId="8" hidden="1"/>
    <cellStyle name="Hyperlink" xfId="6848" builtinId="8" hidden="1"/>
    <cellStyle name="Hyperlink" xfId="5744" builtinId="8" hidden="1"/>
    <cellStyle name="Hyperlink" xfId="1216" builtinId="8" hidden="1"/>
    <cellStyle name="Hyperlink" xfId="3732" builtinId="8" hidden="1"/>
    <cellStyle name="Hyperlink" xfId="6384" builtinId="8" hidden="1"/>
    <cellStyle name="Hyperlink" xfId="7146" builtinId="8" hidden="1"/>
    <cellStyle name="Hyperlink" xfId="3230" builtinId="8" hidden="1"/>
    <cellStyle name="Hyperlink" xfId="4668" builtinId="8" hidden="1"/>
    <cellStyle name="Hyperlink" xfId="3542" builtinId="8" hidden="1"/>
    <cellStyle name="Hyperlink" xfId="762" builtinId="8" hidden="1"/>
    <cellStyle name="Hyperlink" xfId="3860" builtinId="8" hidden="1"/>
    <cellStyle name="Hyperlink" xfId="5258" builtinId="8" hidden="1"/>
    <cellStyle name="Hyperlink" xfId="3858" builtinId="8" hidden="1"/>
    <cellStyle name="Hyperlink" xfId="5360" builtinId="8" hidden="1"/>
    <cellStyle name="Hyperlink" xfId="25" builtinId="8" hidden="1"/>
    <cellStyle name="Hyperlink" xfId="6508" builtinId="8" hidden="1"/>
    <cellStyle name="Hyperlink" xfId="6476" builtinId="8" hidden="1"/>
    <cellStyle name="Hyperlink" xfId="5960" builtinId="8" hidden="1"/>
    <cellStyle name="Hyperlink" xfId="4692" builtinId="8" hidden="1"/>
    <cellStyle name="Hyperlink" xfId="3104" builtinId="8" hidden="1"/>
    <cellStyle name="Hyperlink" xfId="1666" builtinId="8" hidden="1"/>
    <cellStyle name="Hyperlink" xfId="2090" builtinId="8" hidden="1"/>
    <cellStyle name="Hyperlink" xfId="7192" builtinId="8" hidden="1"/>
    <cellStyle name="Hyperlink" xfId="3430" builtinId="8" hidden="1"/>
    <cellStyle name="Hyperlink" xfId="5534" builtinId="8" hidden="1"/>
    <cellStyle name="Hyperlink" xfId="1456" builtinId="8" hidden="1"/>
    <cellStyle name="Hyperlink" xfId="1564" builtinId="8" hidden="1"/>
    <cellStyle name="Hyperlink" xfId="455" builtinId="8" hidden="1"/>
    <cellStyle name="Hyperlink" xfId="2208" builtinId="8" hidden="1"/>
    <cellStyle name="Hyperlink" xfId="4524" builtinId="8" hidden="1"/>
    <cellStyle name="Hyperlink" xfId="7912" builtinId="8" hidden="1"/>
    <cellStyle name="Hyperlink" xfId="6998" builtinId="8" hidden="1"/>
    <cellStyle name="Hyperlink" xfId="4866" builtinId="8" hidden="1"/>
    <cellStyle name="Hyperlink" xfId="305" builtinId="8" hidden="1"/>
    <cellStyle name="Hyperlink" xfId="744" builtinId="8" hidden="1"/>
    <cellStyle name="Hyperlink" xfId="7848" builtinId="8" hidden="1"/>
    <cellStyle name="Hyperlink" xfId="1950" builtinId="8" hidden="1"/>
    <cellStyle name="Hyperlink" xfId="363" builtinId="8" hidden="1"/>
    <cellStyle name="Hyperlink" xfId="5582" builtinId="8" hidden="1"/>
    <cellStyle name="Hyperlink" xfId="6336" builtinId="8" hidden="1"/>
    <cellStyle name="Hyperlink" xfId="5574" builtinId="8" hidden="1"/>
    <cellStyle name="Hyperlink" xfId="3536" builtinId="8" hidden="1"/>
    <cellStyle name="Hyperlink" xfId="4200" builtinId="8" hidden="1"/>
    <cellStyle name="Hyperlink" xfId="4706" builtinId="8" hidden="1"/>
    <cellStyle name="Hyperlink" xfId="6302" builtinId="8" hidden="1"/>
    <cellStyle name="Hyperlink" xfId="365" builtinId="8" hidden="1"/>
    <cellStyle name="Hyperlink" xfId="4052" builtinId="8" hidden="1"/>
    <cellStyle name="Hyperlink" xfId="7802" builtinId="8" hidden="1"/>
    <cellStyle name="Hyperlink" xfId="1026" builtinId="8" hidden="1"/>
    <cellStyle name="Hyperlink" xfId="2990" builtinId="8" hidden="1"/>
    <cellStyle name="Hyperlink" xfId="6534" builtinId="8" hidden="1"/>
    <cellStyle name="Hyperlink" xfId="6334" builtinId="8" hidden="1"/>
    <cellStyle name="Hyperlink" xfId="371" builtinId="8" hidden="1"/>
    <cellStyle name="Hyperlink" xfId="153" builtinId="8" hidden="1"/>
    <cellStyle name="Hyperlink" xfId="7160" builtinId="8" hidden="1"/>
    <cellStyle name="Hyperlink" xfId="4636" builtinId="8" hidden="1"/>
    <cellStyle name="Hyperlink" xfId="165" builtinId="8" hidden="1"/>
    <cellStyle name="Hyperlink" xfId="5696" builtinId="8" hidden="1"/>
    <cellStyle name="Hyperlink" xfId="3364" builtinId="8" hidden="1"/>
    <cellStyle name="Hyperlink" xfId="6940" builtinId="8" hidden="1"/>
    <cellStyle name="Hyperlink" xfId="7608" builtinId="8" hidden="1"/>
    <cellStyle name="Hyperlink" xfId="788" builtinId="8" hidden="1"/>
    <cellStyle name="Hyperlink" xfId="5092" builtinId="8" hidden="1"/>
    <cellStyle name="Hyperlink" xfId="7016" builtinId="8" hidden="1"/>
    <cellStyle name="Hyperlink" xfId="3880" builtinId="8" hidden="1"/>
    <cellStyle name="Hyperlink" xfId="5784" builtinId="8" hidden="1"/>
    <cellStyle name="Hyperlink" xfId="7714" builtinId="8" hidden="1"/>
    <cellStyle name="Hyperlink" xfId="2188" builtinId="8" hidden="1"/>
    <cellStyle name="Hyperlink" xfId="7636" builtinId="8" hidden="1"/>
    <cellStyle name="Hyperlink" xfId="4882" builtinId="8" hidden="1"/>
    <cellStyle name="Hyperlink" xfId="1844" builtinId="8" hidden="1"/>
    <cellStyle name="Hyperlink" xfId="5390" builtinId="8" hidden="1"/>
    <cellStyle name="Hyperlink" xfId="4276" builtinId="8" hidden="1"/>
    <cellStyle name="Hyperlink" xfId="2320" builtinId="8" hidden="1"/>
    <cellStyle name="Hyperlink" xfId="1932" builtinId="8" hidden="1"/>
    <cellStyle name="Hyperlink" xfId="3812" builtinId="8" hidden="1"/>
    <cellStyle name="Hyperlink" xfId="2764" builtinId="8" hidden="1"/>
    <cellStyle name="Hyperlink" xfId="7392" builtinId="8" hidden="1"/>
    <cellStyle name="Hyperlink" xfId="7306" builtinId="8" hidden="1"/>
    <cellStyle name="Hyperlink" xfId="6124" builtinId="8" hidden="1"/>
    <cellStyle name="Hyperlink" xfId="1866" builtinId="8" hidden="1"/>
    <cellStyle name="Hyperlink" xfId="2542" builtinId="8" hidden="1"/>
    <cellStyle name="Hyperlink" xfId="5868" builtinId="8" hidden="1"/>
    <cellStyle name="Hyperlink" xfId="3666" builtinId="8" hidden="1"/>
    <cellStyle name="Hyperlink" xfId="6704" builtinId="8" hidden="1"/>
    <cellStyle name="Hyperlink" xfId="6556" builtinId="8" hidden="1"/>
    <cellStyle name="Hyperlink" xfId="2858" builtinId="8" hidden="1"/>
    <cellStyle name="Hyperlink" xfId="5486" builtinId="8" hidden="1"/>
    <cellStyle name="Hyperlink" xfId="169" builtinId="8" hidden="1"/>
    <cellStyle name="Hyperlink" xfId="3150" builtinId="8" hidden="1"/>
    <cellStyle name="Hyperlink" xfId="834" builtinId="8" hidden="1"/>
    <cellStyle name="Hyperlink" xfId="209" builtinId="8" hidden="1"/>
    <cellStyle name="Hyperlink" xfId="5096" builtinId="8" hidden="1"/>
    <cellStyle name="Hyperlink" xfId="7344" builtinId="8" hidden="1"/>
    <cellStyle name="Hyperlink" xfId="327" builtinId="8" hidden="1"/>
    <cellStyle name="Hyperlink" xfId="6092" builtinId="8" hidden="1"/>
    <cellStyle name="Hyperlink" xfId="3488" builtinId="8" hidden="1"/>
    <cellStyle name="Hyperlink" xfId="6908" builtinId="8" hidden="1"/>
    <cellStyle name="Hyperlink" xfId="5742" builtinId="8" hidden="1"/>
    <cellStyle name="Hyperlink" xfId="650" builtinId="8" hidden="1"/>
    <cellStyle name="Hyperlink" xfId="6592" builtinId="8" hidden="1"/>
    <cellStyle name="Hyperlink" xfId="6620" builtinId="8" hidden="1"/>
    <cellStyle name="Hyperlink" xfId="4710" builtinId="8" hidden="1"/>
    <cellStyle name="Hyperlink" xfId="4834" builtinId="8" hidden="1"/>
    <cellStyle name="Hyperlink" xfId="259" builtinId="8" hidden="1"/>
    <cellStyle name="Hyperlink" xfId="5806" builtinId="8" hidden="1"/>
    <cellStyle name="Hyperlink" xfId="5038" builtinId="8" hidden="1"/>
    <cellStyle name="Hyperlink" xfId="4570" builtinId="8" hidden="1"/>
    <cellStyle name="Hyperlink" xfId="6990" builtinId="8" hidden="1"/>
    <cellStyle name="Hyperlink" xfId="3402" builtinId="8" hidden="1"/>
    <cellStyle name="Hyperlink" xfId="3896" builtinId="8" hidden="1"/>
    <cellStyle name="Hyperlink" xfId="6650" builtinId="8" hidden="1"/>
    <cellStyle name="Hyperlink" xfId="3422" builtinId="8" hidden="1"/>
    <cellStyle name="Hyperlink" xfId="1786" builtinId="8" hidden="1"/>
    <cellStyle name="Hyperlink" xfId="1822" builtinId="8" hidden="1"/>
    <cellStyle name="Hyperlink" xfId="4618" builtinId="8" hidden="1"/>
    <cellStyle name="Hyperlink" xfId="794" builtinId="8" hidden="1"/>
    <cellStyle name="Hyperlink" xfId="1924" builtinId="8" hidden="1"/>
    <cellStyle name="Hyperlink" xfId="6054" builtinId="8" hidden="1"/>
    <cellStyle name="Hyperlink" xfId="6936" builtinId="8" hidden="1"/>
    <cellStyle name="Hyperlink" xfId="7480" builtinId="8" hidden="1"/>
    <cellStyle name="Hyperlink" xfId="6408" builtinId="8" hidden="1"/>
    <cellStyle name="Hyperlink" xfId="1744" builtinId="8" hidden="1"/>
    <cellStyle name="Hyperlink" xfId="2804" builtinId="8" hidden="1"/>
    <cellStyle name="Hyperlink" xfId="6514" builtinId="8" hidden="1"/>
    <cellStyle name="Hyperlink" xfId="7214" builtinId="8" hidden="1"/>
    <cellStyle name="Hyperlink" xfId="6434" builtinId="8" hidden="1"/>
    <cellStyle name="Hyperlink" xfId="6308" builtinId="8" hidden="1"/>
    <cellStyle name="Hyperlink" xfId="830" builtinId="8" hidden="1"/>
    <cellStyle name="Hyperlink" xfId="8145" builtinId="8" hidden="1"/>
    <cellStyle name="Hyperlink" xfId="6438" builtinId="8" hidden="1"/>
    <cellStyle name="Hyperlink" xfId="3796" builtinId="8" hidden="1"/>
    <cellStyle name="Hyperlink" xfId="7836" builtinId="8" hidden="1"/>
    <cellStyle name="Hyperlink" xfId="561" builtinId="8" hidden="1"/>
    <cellStyle name="Hyperlink" xfId="7638" builtinId="8" hidden="1"/>
    <cellStyle name="Hyperlink" xfId="7936" builtinId="8" hidden="1"/>
    <cellStyle name="Hyperlink" xfId="6424" builtinId="8" hidden="1"/>
    <cellStyle name="Hyperlink" xfId="3802" builtinId="8" hidden="1"/>
    <cellStyle name="Hyperlink" xfId="1624" builtinId="8" hidden="1"/>
    <cellStyle name="Hyperlink" xfId="2230" builtinId="8" hidden="1"/>
    <cellStyle name="Hyperlink" xfId="3846" builtinId="8" hidden="1"/>
    <cellStyle name="Hyperlink" xfId="1692" builtinId="8" hidden="1"/>
    <cellStyle name="Hyperlink" xfId="6836" builtinId="8" hidden="1"/>
    <cellStyle name="Hyperlink" xfId="720" builtinId="8" hidden="1"/>
    <cellStyle name="Hyperlink" xfId="1060" builtinId="8" hidden="1"/>
    <cellStyle name="Hyperlink" xfId="6810" builtinId="8" hidden="1"/>
    <cellStyle name="Hyperlink" xfId="2262" builtinId="8" hidden="1"/>
    <cellStyle name="Hyperlink" xfId="6538" builtinId="8" hidden="1"/>
    <cellStyle name="Hyperlink" xfId="5178" builtinId="8" hidden="1"/>
    <cellStyle name="Hyperlink" xfId="2814" builtinId="8" hidden="1"/>
    <cellStyle name="Hyperlink" xfId="7208" builtinId="8" hidden="1"/>
    <cellStyle name="Hyperlink" xfId="6240" builtinId="8" hidden="1"/>
    <cellStyle name="Hyperlink" xfId="7150" builtinId="8" hidden="1"/>
    <cellStyle name="Hyperlink" xfId="5684" builtinId="8" hidden="1"/>
    <cellStyle name="Hyperlink" xfId="2024" builtinId="8" hidden="1"/>
    <cellStyle name="Hyperlink" xfId="1516" builtinId="8" hidden="1"/>
    <cellStyle name="Hyperlink" xfId="265" builtinId="8" hidden="1"/>
    <cellStyle name="Hyperlink" xfId="4610" builtinId="8" hidden="1"/>
    <cellStyle name="Hyperlink" xfId="477" builtinId="8" hidden="1"/>
    <cellStyle name="Hyperlink" xfId="2006" builtinId="8" hidden="1"/>
    <cellStyle name="Hyperlink" xfId="6854" builtinId="8" hidden="1"/>
    <cellStyle name="Hyperlink" xfId="5798" builtinId="8" hidden="1"/>
    <cellStyle name="Hyperlink" xfId="8060" builtinId="8" hidden="1"/>
    <cellStyle name="Hyperlink" xfId="1974" builtinId="8" hidden="1"/>
    <cellStyle name="Hyperlink" xfId="6532" builtinId="8" hidden="1"/>
    <cellStyle name="Hyperlink" xfId="4560" builtinId="8" hidden="1"/>
    <cellStyle name="Hyperlink" xfId="7490" builtinId="8" hidden="1"/>
    <cellStyle name="Hyperlink" xfId="1150" builtinId="8" hidden="1"/>
    <cellStyle name="Hyperlink" xfId="4342" builtinId="8" hidden="1"/>
    <cellStyle name="Hyperlink" xfId="858" builtinId="8" hidden="1"/>
    <cellStyle name="Hyperlink" xfId="1886" builtinId="8" hidden="1"/>
    <cellStyle name="Hyperlink" xfId="948" builtinId="8" hidden="1"/>
    <cellStyle name="Hyperlink" xfId="6776" builtinId="8" hidden="1"/>
    <cellStyle name="Hyperlink" xfId="6012" builtinId="8" hidden="1"/>
    <cellStyle name="Hyperlink" xfId="3990" builtinId="8" hidden="1"/>
    <cellStyle name="Hyperlink" xfId="2932" builtinId="8" hidden="1"/>
    <cellStyle name="Hyperlink" xfId="3024" builtinId="8" hidden="1"/>
    <cellStyle name="Hyperlink" xfId="6672" builtinId="8" hidden="1"/>
    <cellStyle name="Hyperlink" xfId="6842" builtinId="8" hidden="1"/>
    <cellStyle name="Hyperlink" xfId="1288" builtinId="8" hidden="1"/>
    <cellStyle name="Hyperlink" xfId="113" builtinId="8" hidden="1"/>
    <cellStyle name="Hyperlink" xfId="972" builtinId="8" hidden="1"/>
    <cellStyle name="Hyperlink" xfId="4968" builtinId="8" hidden="1"/>
    <cellStyle name="Hyperlink" xfId="5792" builtinId="8" hidden="1"/>
    <cellStyle name="Hyperlink" xfId="2644" builtinId="8" hidden="1"/>
    <cellStyle name="Hyperlink" xfId="1650" builtinId="8" hidden="1"/>
    <cellStyle name="Hyperlink" xfId="6076" builtinId="8" hidden="1"/>
    <cellStyle name="Hyperlink" xfId="2926" builtinId="8" hidden="1"/>
    <cellStyle name="Hyperlink" xfId="1912" builtinId="8" hidden="1"/>
    <cellStyle name="Hyperlink" xfId="2498" builtinId="8" hidden="1"/>
    <cellStyle name="Hyperlink" xfId="6432" builtinId="8" hidden="1"/>
    <cellStyle name="Hyperlink" xfId="5504" builtinId="8" hidden="1"/>
    <cellStyle name="Hyperlink" xfId="1966" builtinId="8" hidden="1"/>
    <cellStyle name="Hyperlink" xfId="4392" builtinId="8" hidden="1"/>
    <cellStyle name="Hyperlink" xfId="710" builtinId="8" hidden="1"/>
    <cellStyle name="Hyperlink" xfId="6230" builtinId="8" hidden="1"/>
    <cellStyle name="Hyperlink" xfId="5342" builtinId="8" hidden="1"/>
    <cellStyle name="Hyperlink" xfId="5788" builtinId="8" hidden="1"/>
    <cellStyle name="Hyperlink" xfId="1048" builtinId="8" hidden="1"/>
    <cellStyle name="Hyperlink" xfId="5506" builtinId="8" hidden="1"/>
    <cellStyle name="Hyperlink" xfId="7762" builtinId="8" hidden="1"/>
    <cellStyle name="Hyperlink" xfId="7810" builtinId="8" hidden="1"/>
    <cellStyle name="Hyperlink" xfId="4578" builtinId="8" hidden="1"/>
    <cellStyle name="Hyperlink" xfId="7576" builtinId="8" hidden="1"/>
    <cellStyle name="Hyperlink" xfId="6852" builtinId="8" hidden="1"/>
    <cellStyle name="Hyperlink" xfId="7522" builtinId="8" hidden="1"/>
    <cellStyle name="Hyperlink" xfId="15" builtinId="8" hidden="1"/>
    <cellStyle name="Hyperlink" xfId="1670" builtinId="8" hidden="1"/>
    <cellStyle name="Hyperlink" xfId="6274" builtinId="8" hidden="1"/>
    <cellStyle name="Hyperlink" xfId="1540" builtinId="8" hidden="1"/>
    <cellStyle name="Hyperlink" xfId="5830" builtinId="8" hidden="1"/>
    <cellStyle name="Hyperlink" xfId="2480" builtinId="8" hidden="1"/>
    <cellStyle name="Hyperlink" xfId="4008" builtinId="8" hidden="1"/>
    <cellStyle name="Hyperlink" xfId="2840" builtinId="8" hidden="1"/>
    <cellStyle name="Hyperlink" xfId="5466" builtinId="8" hidden="1"/>
    <cellStyle name="Hyperlink" xfId="2432" builtinId="8" hidden="1"/>
    <cellStyle name="Hyperlink" xfId="5822" builtinId="8" hidden="1"/>
    <cellStyle name="Hyperlink" xfId="2950" builtinId="8" hidden="1"/>
    <cellStyle name="Hyperlink" xfId="7524" builtinId="8" hidden="1"/>
    <cellStyle name="Hyperlink" xfId="3470" builtinId="8" hidden="1"/>
    <cellStyle name="Hyperlink" xfId="5352" builtinId="8" hidden="1"/>
    <cellStyle name="Hyperlink" xfId="3914" builtinId="8" hidden="1"/>
    <cellStyle name="Hyperlink" xfId="4816" builtinId="8" hidden="1"/>
    <cellStyle name="Hyperlink" xfId="660" builtinId="8" hidden="1"/>
    <cellStyle name="Hyperlink" xfId="1170" builtinId="8" hidden="1"/>
    <cellStyle name="Hyperlink" xfId="1416" builtinId="8" hidden="1"/>
    <cellStyle name="Hyperlink" xfId="2324" builtinId="8" hidden="1"/>
    <cellStyle name="Hyperlink" xfId="1562" builtinId="8" hidden="1"/>
    <cellStyle name="Hyperlink" xfId="722" builtinId="8" hidden="1"/>
    <cellStyle name="Hyperlink" xfId="7676" builtinId="8" hidden="1"/>
    <cellStyle name="Hyperlink" xfId="5552" builtinId="8" hidden="1"/>
    <cellStyle name="Hyperlink" xfId="6638" builtinId="8" hidden="1"/>
    <cellStyle name="Hyperlink" xfId="6978" builtinId="8" hidden="1"/>
    <cellStyle name="Hyperlink" xfId="6690" builtinId="8" hidden="1"/>
    <cellStyle name="Hyperlink" xfId="4862" builtinId="8" hidden="1"/>
    <cellStyle name="Hyperlink" xfId="4278" builtinId="8" hidden="1"/>
    <cellStyle name="Hyperlink" xfId="7012" builtinId="8" hidden="1"/>
    <cellStyle name="Hyperlink" xfId="716" builtinId="8" hidden="1"/>
    <cellStyle name="Hyperlink" xfId="8173" builtinId="8" hidden="1"/>
    <cellStyle name="Hyperlink" xfId="5930" builtinId="8" hidden="1"/>
    <cellStyle name="Hyperlink" xfId="7998" builtinId="8" hidden="1"/>
    <cellStyle name="Hyperlink" xfId="6604" builtinId="8" hidden="1"/>
    <cellStyle name="Hyperlink" xfId="6540" builtinId="8" hidden="1"/>
    <cellStyle name="Hyperlink" xfId="7094" builtinId="8" hidden="1"/>
    <cellStyle name="Hyperlink" xfId="6352" builtinId="8" hidden="1"/>
    <cellStyle name="Hyperlink" xfId="3744" builtinId="8" hidden="1"/>
    <cellStyle name="Hyperlink" xfId="3916" builtinId="8" hidden="1"/>
    <cellStyle name="Hyperlink" xfId="3922" builtinId="8" hidden="1"/>
    <cellStyle name="Hyperlink" xfId="5496" builtinId="8" hidden="1"/>
    <cellStyle name="Hyperlink" xfId="1176" builtinId="8" hidden="1"/>
    <cellStyle name="Hyperlink" xfId="4592" builtinId="8" hidden="1"/>
    <cellStyle name="Hyperlink" xfId="4650" builtinId="8" hidden="1"/>
    <cellStyle name="Hyperlink" xfId="3776" builtinId="8" hidden="1"/>
    <cellStyle name="Hyperlink" xfId="6762" builtinId="8" hidden="1"/>
    <cellStyle name="Hyperlink" xfId="7548" builtinId="8" hidden="1"/>
    <cellStyle name="Hyperlink" xfId="6712" builtinId="8" hidden="1"/>
    <cellStyle name="Hyperlink" xfId="3038" builtinId="8" hidden="1"/>
    <cellStyle name="Hyperlink" xfId="4388" builtinId="8" hidden="1"/>
    <cellStyle name="Hyperlink" xfId="6142" builtinId="8" hidden="1"/>
    <cellStyle name="Hyperlink" xfId="563" builtinId="8" hidden="1"/>
    <cellStyle name="Hyperlink" xfId="4368" builtinId="8" hidden="1"/>
    <cellStyle name="Hyperlink" xfId="6926" builtinId="8" hidden="1"/>
    <cellStyle name="Hyperlink" xfId="2468" builtinId="8" hidden="1"/>
    <cellStyle name="Hyperlink" xfId="3520" builtinId="8" hidden="1"/>
    <cellStyle name="Hyperlink" xfId="5704" builtinId="8" hidden="1"/>
    <cellStyle name="Hyperlink" xfId="1172" builtinId="8" hidden="1"/>
    <cellStyle name="Hyperlink" xfId="5070" builtinId="8" hidden="1"/>
    <cellStyle name="Hyperlink" xfId="6700" builtinId="8" hidden="1"/>
    <cellStyle name="Hyperlink" xfId="387" builtinId="8" hidden="1"/>
    <cellStyle name="Hyperlink" xfId="3474" builtinId="8" hidden="1"/>
    <cellStyle name="Hyperlink" xfId="3538" builtinId="8" hidden="1"/>
    <cellStyle name="Hyperlink" xfId="2198" builtinId="8" hidden="1"/>
    <cellStyle name="Hyperlink" xfId="8116" builtinId="8" hidden="1"/>
    <cellStyle name="Hyperlink" xfId="4538" builtinId="8" hidden="1"/>
    <cellStyle name="Hyperlink" xfId="4682" builtinId="8" hidden="1"/>
    <cellStyle name="Hyperlink" xfId="8048" builtinId="8" hidden="1"/>
    <cellStyle name="Hyperlink" xfId="8143" builtinId="8" hidden="1"/>
    <cellStyle name="Hyperlink" xfId="3904" builtinId="8" hidden="1"/>
    <cellStyle name="Hyperlink" xfId="131" builtinId="8" hidden="1"/>
    <cellStyle name="Hyperlink" xfId="3688" builtinId="8" hidden="1"/>
    <cellStyle name="Hyperlink" xfId="4974" builtinId="8" hidden="1"/>
    <cellStyle name="Hyperlink" xfId="235" builtinId="8" hidden="1"/>
    <cellStyle name="Hyperlink" xfId="6362" builtinId="8" hidden="1"/>
    <cellStyle name="Hyperlink" xfId="2032" builtinId="8" hidden="1"/>
    <cellStyle name="Hyperlink" xfId="6782" builtinId="8" hidden="1"/>
    <cellStyle name="Hyperlink" xfId="403" builtinId="8" hidden="1"/>
    <cellStyle name="Hyperlink" xfId="7726" builtinId="8" hidden="1"/>
    <cellStyle name="Hyperlink" xfId="3338" builtinId="8" hidden="1"/>
    <cellStyle name="Hyperlink" xfId="1804" builtinId="8" hidden="1"/>
    <cellStyle name="Hyperlink" xfId="7268" builtinId="8" hidden="1"/>
    <cellStyle name="Hyperlink" xfId="6110" builtinId="8" hidden="1"/>
    <cellStyle name="Hyperlink" xfId="4058" builtinId="8" hidden="1"/>
    <cellStyle name="Hyperlink" xfId="1314" builtinId="8" hidden="1"/>
    <cellStyle name="Hyperlink" xfId="6858" builtinId="8" hidden="1"/>
    <cellStyle name="Hyperlink" xfId="2328" builtinId="8" hidden="1"/>
    <cellStyle name="Hyperlink" xfId="4568" builtinId="8" hidden="1"/>
    <cellStyle name="Hyperlink" xfId="429" builtinId="8" hidden="1"/>
    <cellStyle name="Hyperlink" xfId="6898" builtinId="8" hidden="1"/>
    <cellStyle name="Hyperlink" xfId="2190" builtinId="8" hidden="1"/>
    <cellStyle name="Hyperlink" xfId="2260" builtinId="8" hidden="1"/>
    <cellStyle name="Hyperlink" xfId="4542" builtinId="8" hidden="1"/>
    <cellStyle name="Hyperlink" xfId="5158" builtinId="8" hidden="1"/>
    <cellStyle name="Hyperlink" xfId="5786" builtinId="8" hidden="1"/>
    <cellStyle name="Hyperlink" xfId="3692" builtinId="8" hidden="1"/>
    <cellStyle name="Hyperlink" xfId="3326" builtinId="8" hidden="1"/>
    <cellStyle name="Hyperlink" xfId="2514" builtinId="8" hidden="1"/>
    <cellStyle name="Hyperlink" xfId="3734" builtinId="8" hidden="1"/>
    <cellStyle name="Hyperlink" xfId="6254" builtinId="8" hidden="1"/>
    <cellStyle name="Hyperlink" xfId="7042" builtinId="8" hidden="1"/>
    <cellStyle name="Hyperlink" xfId="7508" builtinId="8" hidden="1"/>
    <cellStyle name="Hyperlink" xfId="6826" builtinId="8" hidden="1"/>
    <cellStyle name="Hyperlink" xfId="3736" builtinId="8" hidden="1"/>
    <cellStyle name="Hyperlink" xfId="1768" builtinId="8" hidden="1"/>
    <cellStyle name="Hyperlink" xfId="3524" builtinId="8" hidden="1"/>
    <cellStyle name="Hyperlink" xfId="7968" builtinId="8" hidden="1"/>
    <cellStyle name="Hyperlink" xfId="3876" builtinId="8" hidden="1"/>
    <cellStyle name="Hyperlink" xfId="3894" builtinId="8" hidden="1"/>
    <cellStyle name="Hyperlink" xfId="411" builtinId="8" hidden="1"/>
    <cellStyle name="Hyperlink" xfId="3902" builtinId="8" hidden="1"/>
    <cellStyle name="Hyperlink" xfId="6330" builtinId="8" hidden="1"/>
    <cellStyle name="Hyperlink" xfId="4804" builtinId="8" hidden="1"/>
    <cellStyle name="Hyperlink" xfId="664" builtinId="8" hidden="1"/>
    <cellStyle name="Hyperlink" xfId="4912" builtinId="8" hidden="1"/>
    <cellStyle name="Hyperlink" xfId="7284" builtinId="8" hidden="1"/>
    <cellStyle name="Hyperlink" xfId="6388" builtinId="8" hidden="1"/>
    <cellStyle name="Hyperlink" xfId="724" builtinId="8" hidden="1"/>
    <cellStyle name="Hyperlink" xfId="1096" builtinId="8" hidden="1"/>
    <cellStyle name="Hyperlink" xfId="5796" builtinId="8" hidden="1"/>
    <cellStyle name="Hyperlink" xfId="3130" builtinId="8" hidden="1"/>
    <cellStyle name="Hyperlink" xfId="2756" builtinId="8" hidden="1"/>
    <cellStyle name="Hyperlink" xfId="2502" builtinId="8" hidden="1"/>
    <cellStyle name="Hyperlink" xfId="2010" builtinId="8" hidden="1"/>
    <cellStyle name="Hyperlink" xfId="541" builtinId="8" hidden="1"/>
    <cellStyle name="Hyperlink" xfId="493" builtinId="8" hidden="1"/>
    <cellStyle name="Hyperlink" xfId="2458" builtinId="8" hidden="1"/>
    <cellStyle name="Hyperlink" xfId="2902" builtinId="8" hidden="1"/>
    <cellStyle name="Hyperlink" xfId="155" builtinId="8" hidden="1"/>
    <cellStyle name="Hyperlink" xfId="1298" builtinId="8" hidden="1"/>
    <cellStyle name="Hyperlink" xfId="8072" builtinId="8" hidden="1"/>
    <cellStyle name="Hyperlink" xfId="3906" builtinId="8" hidden="1"/>
    <cellStyle name="Hyperlink" xfId="7668" builtinId="8" hidden="1"/>
    <cellStyle name="Hyperlink" xfId="3390" builtinId="8" hidden="1"/>
    <cellStyle name="Hyperlink" xfId="5936" builtinId="8" hidden="1"/>
    <cellStyle name="Hyperlink" xfId="3708" builtinId="8" hidden="1"/>
    <cellStyle name="Hyperlink" xfId="7914" builtinId="8" hidden="1"/>
    <cellStyle name="Hyperlink" xfId="1232" builtinId="8" hidden="1"/>
    <cellStyle name="Hyperlink" xfId="6360" builtinId="8" hidden="1"/>
    <cellStyle name="Hyperlink" xfId="91" builtinId="8" hidden="1"/>
    <cellStyle name="Hyperlink" xfId="1286" builtinId="8" hidden="1"/>
    <cellStyle name="Hyperlink" xfId="5682" builtinId="8" hidden="1"/>
    <cellStyle name="Hyperlink" xfId="6402" builtinId="8" hidden="1"/>
    <cellStyle name="Hyperlink" xfId="5898" builtinId="8" hidden="1"/>
    <cellStyle name="Hyperlink" xfId="315" builtinId="8" hidden="1"/>
    <cellStyle name="Hyperlink" xfId="7852" builtinId="8" hidden="1"/>
    <cellStyle name="Hyperlink" xfId="7294" builtinId="8" hidden="1"/>
    <cellStyle name="Hyperlink" xfId="7918" builtinId="8" hidden="1"/>
    <cellStyle name="Hyperlink" xfId="2406" builtinId="8" hidden="1"/>
    <cellStyle name="Hyperlink" xfId="4316" builtinId="8" hidden="1"/>
    <cellStyle name="Hyperlink" xfId="3122" builtinId="8" hidden="1"/>
    <cellStyle name="Hyperlink" xfId="6564" builtinId="8" hidden="1"/>
    <cellStyle name="Hyperlink" xfId="592" builtinId="8" hidden="1"/>
    <cellStyle name="Hyperlink" xfId="6816" builtinId="8" hidden="1"/>
    <cellStyle name="Hyperlink" xfId="2378" builtinId="8" hidden="1"/>
    <cellStyle name="Hyperlink" xfId="5420" builtinId="8" hidden="1"/>
    <cellStyle name="Hyperlink" xfId="3" builtinId="8" hidden="1"/>
    <cellStyle name="Hyperlink" xfId="3386" builtinId="8" hidden="1"/>
    <cellStyle name="Hyperlink" xfId="1002" builtinId="8" hidden="1"/>
    <cellStyle name="Hyperlink" xfId="5" builtinId="8" hidden="1"/>
    <cellStyle name="Hyperlink" xfId="1058" builtinId="8" hidden="1"/>
    <cellStyle name="Hyperlink" xfId="4370" builtinId="8" hidden="1"/>
    <cellStyle name="Hyperlink" xfId="680" builtinId="8" hidden="1"/>
    <cellStyle name="Hyperlink" xfId="7230" builtinId="8" hidden="1"/>
    <cellStyle name="Hyperlink" xfId="4670" builtinId="8" hidden="1"/>
    <cellStyle name="Hyperlink" xfId="7260" builtinId="8" hidden="1"/>
    <cellStyle name="Hyperlink" xfId="2344" builtinId="8" hidden="1"/>
    <cellStyle name="Hyperlink" xfId="1246" builtinId="8" hidden="1"/>
    <cellStyle name="Hyperlink" xfId="3548" builtinId="8" hidden="1"/>
    <cellStyle name="Hyperlink" xfId="215" builtinId="8" hidden="1"/>
    <cellStyle name="Hyperlink" xfId="5990" builtinId="8" hidden="1"/>
    <cellStyle name="Hyperlink" xfId="8141" builtinId="8" hidden="1"/>
    <cellStyle name="Hyperlink" xfId="5290" builtinId="8" hidden="1"/>
    <cellStyle name="Hyperlink" xfId="405" builtinId="8" hidden="1"/>
    <cellStyle name="Hyperlink" xfId="1462" builtinId="8" hidden="1"/>
    <cellStyle name="Hyperlink" xfId="2562" builtinId="8" hidden="1"/>
    <cellStyle name="Hyperlink" xfId="3976" builtinId="8" hidden="1"/>
    <cellStyle name="Hyperlink" xfId="4164" builtinId="8" hidden="1"/>
    <cellStyle name="Hyperlink" xfId="239" builtinId="8" hidden="1"/>
    <cellStyle name="Hyperlink" xfId="6396" builtinId="8" hidden="1"/>
    <cellStyle name="Hyperlink" xfId="1016" builtinId="8" hidden="1"/>
    <cellStyle name="Hyperlink" xfId="5002" builtinId="8" hidden="1"/>
    <cellStyle name="Hyperlink" xfId="5584" builtinId="8" hidden="1"/>
    <cellStyle name="Hyperlink" xfId="598" builtinId="8" hidden="1"/>
    <cellStyle name="Hyperlink" xfId="3406" builtinId="8" hidden="1"/>
    <cellStyle name="Hyperlink" xfId="2472" builtinId="8" hidden="1"/>
    <cellStyle name="Hyperlink" xfId="195" builtinId="8" hidden="1"/>
    <cellStyle name="Hyperlink" xfId="1400" builtinId="8" hidden="1"/>
    <cellStyle name="Hyperlink" xfId="7360" builtinId="8" hidden="1"/>
    <cellStyle name="Hyperlink" xfId="7992" builtinId="8" hidden="1"/>
    <cellStyle name="Hyperlink" xfId="137" builtinId="8" hidden="1"/>
    <cellStyle name="Hyperlink" xfId="4098" builtinId="8" hidden="1"/>
    <cellStyle name="Hyperlink" xfId="4274" builtinId="8" hidden="1"/>
    <cellStyle name="Hyperlink" xfId="5852" builtinId="8" hidden="1"/>
    <cellStyle name="Hyperlink" xfId="4418" builtinId="8" hidden="1"/>
    <cellStyle name="Hyperlink" xfId="4664" builtinId="8" hidden="1"/>
    <cellStyle name="Hyperlink" xfId="1388" builtinId="8" hidden="1"/>
    <cellStyle name="Hyperlink" xfId="2488" builtinId="8" hidden="1"/>
    <cellStyle name="Hyperlink" xfId="6812" builtinId="8" hidden="1"/>
    <cellStyle name="Hyperlink" xfId="2524" builtinId="8" hidden="1"/>
    <cellStyle name="Hyperlink" xfId="5474" builtinId="8" hidden="1"/>
    <cellStyle name="Hyperlink" xfId="3302" builtinId="8" hidden="1"/>
    <cellStyle name="Hyperlink" xfId="6916" builtinId="8" hidden="1"/>
    <cellStyle name="Hyperlink" xfId="1442" builtinId="8" hidden="1"/>
    <cellStyle name="Hyperlink" xfId="3540" builtinId="8" hidden="1"/>
    <cellStyle name="Hyperlink" xfId="778" builtinId="8" hidden="1"/>
    <cellStyle name="Hyperlink" xfId="5596" builtinId="8" hidden="1"/>
    <cellStyle name="Hyperlink" xfId="5022" builtinId="8" hidden="1"/>
    <cellStyle name="Hyperlink" xfId="616" builtinId="8" hidden="1"/>
    <cellStyle name="Hyperlink" xfId="4080" builtinId="8" hidden="1"/>
    <cellStyle name="Hyperlink" xfId="6710" builtinId="8" hidden="1"/>
    <cellStyle name="Hyperlink" xfId="3158" builtinId="8" hidden="1"/>
    <cellStyle name="Hyperlink" xfId="7374" builtinId="8" hidden="1"/>
    <cellStyle name="Hyperlink" xfId="8161" builtinId="8" hidden="1"/>
    <cellStyle name="Hyperlink" xfId="6180" builtinId="8" hidden="1"/>
    <cellStyle name="Hyperlink" xfId="6412" builtinId="8" hidden="1"/>
    <cellStyle name="Hyperlink" xfId="7938" builtinId="8" hidden="1"/>
    <cellStyle name="Hyperlink" xfId="5064" builtinId="8" hidden="1"/>
    <cellStyle name="Hyperlink" xfId="6104" builtinId="8" hidden="1"/>
    <cellStyle name="Hyperlink" xfId="5752" builtinId="8" hidden="1"/>
    <cellStyle name="Hyperlink" xfId="3626" builtinId="8" hidden="1"/>
    <cellStyle name="Hyperlink" xfId="2162" builtinId="8" hidden="1"/>
    <cellStyle name="Hyperlink" xfId="4408" builtinId="8" hidden="1"/>
    <cellStyle name="Hyperlink" xfId="3312" builtinId="8" hidden="1"/>
    <cellStyle name="Hyperlink" xfId="1088" builtinId="8" hidden="1"/>
    <cellStyle name="Hyperlink" xfId="6236" builtinId="8" hidden="1"/>
    <cellStyle name="Hyperlink" xfId="147" builtinId="8" hidden="1"/>
    <cellStyle name="Hyperlink" xfId="5782" builtinId="8" hidden="1"/>
    <cellStyle name="Hyperlink" xfId="5032" builtinId="8" hidden="1"/>
    <cellStyle name="Hyperlink" xfId="4334" builtinId="8" hidden="1"/>
    <cellStyle name="Hyperlink" xfId="5110" builtinId="8" hidden="1"/>
    <cellStyle name="Hyperlink" xfId="5142" builtinId="8" hidden="1"/>
    <cellStyle name="Hyperlink" xfId="1290" builtinId="8" hidden="1"/>
    <cellStyle name="Hyperlink" xfId="6760" builtinId="8" hidden="1"/>
    <cellStyle name="Hyperlink" xfId="7188" builtinId="8" hidden="1"/>
    <cellStyle name="Hyperlink" xfId="1794" builtinId="8" hidden="1"/>
    <cellStyle name="Hyperlink" xfId="6198" builtinId="8" hidden="1"/>
    <cellStyle name="Hyperlink" xfId="3630" builtinId="8" hidden="1"/>
    <cellStyle name="Hyperlink" xfId="5606" builtinId="8" hidden="1"/>
    <cellStyle name="Hyperlink" xfId="7210" builtinId="8" hidden="1"/>
    <cellStyle name="Hyperlink" xfId="1112" builtinId="8" hidden="1"/>
    <cellStyle name="Hyperlink" xfId="8002" builtinId="8" hidden="1"/>
    <cellStyle name="Hyperlink" xfId="4868" builtinId="8" hidden="1"/>
    <cellStyle name="Hyperlink" xfId="6622" builtinId="8" hidden="1"/>
    <cellStyle name="Hyperlink" xfId="5458" builtinId="8" hidden="1"/>
    <cellStyle name="Hyperlink" xfId="279" builtinId="8" hidden="1"/>
    <cellStyle name="Hyperlink" xfId="3072" builtinId="8" hidden="1"/>
    <cellStyle name="Hyperlink" xfId="3636" builtinId="8" hidden="1"/>
    <cellStyle name="Hyperlink" xfId="6882" builtinId="8" hidden="1"/>
    <cellStyle name="Hyperlink" xfId="187" builtinId="8" hidden="1"/>
    <cellStyle name="Hyperlink" xfId="1302" builtinId="8" hidden="1"/>
    <cellStyle name="Hyperlink" xfId="309" builtinId="8" hidden="1"/>
    <cellStyle name="Hyperlink" xfId="7308" builtinId="8" hidden="1"/>
    <cellStyle name="Hyperlink" xfId="6418" builtinId="8" hidden="1"/>
    <cellStyle name="Hyperlink" xfId="5186" builtinId="8" hidden="1"/>
    <cellStyle name="Hyperlink" xfId="2874" builtinId="8" hidden="1"/>
    <cellStyle name="Hyperlink" xfId="233" builtinId="8" hidden="1"/>
    <cellStyle name="Hyperlink" xfId="5440" builtinId="8" hidden="1"/>
    <cellStyle name="Hyperlink" xfId="5618" builtinId="8" hidden="1"/>
    <cellStyle name="Hyperlink" xfId="2718" builtinId="8" hidden="1"/>
    <cellStyle name="Hyperlink" xfId="6808" builtinId="8" hidden="1"/>
    <cellStyle name="Hyperlink" xfId="441" builtinId="8" hidden="1"/>
    <cellStyle name="Hyperlink" xfId="2430" builtinId="8" hidden="1"/>
    <cellStyle name="Hyperlink" xfId="3972" builtinId="8" hidden="1"/>
    <cellStyle name="Hyperlink" xfId="515" builtinId="8" hidden="1"/>
    <cellStyle name="Hyperlink" xfId="1428" builtinId="8" hidden="1"/>
    <cellStyle name="Hyperlink" xfId="1726" builtinId="8" hidden="1"/>
    <cellStyle name="Hyperlink" xfId="3654" builtinId="8" hidden="1"/>
    <cellStyle name="Hyperlink" xfId="59" builtinId="8" hidden="1"/>
    <cellStyle name="Hyperlink" xfId="6250" builtinId="8" hidden="1"/>
    <cellStyle name="Hyperlink" xfId="1680" builtinId="8" hidden="1"/>
    <cellStyle name="Hyperlink" xfId="1648" builtinId="8" hidden="1"/>
    <cellStyle name="Hyperlink" xfId="7046" builtinId="8" hidden="1"/>
    <cellStyle name="Hyperlink" xfId="6872" builtinId="8" hidden="1"/>
    <cellStyle name="Hyperlink" xfId="5804" builtinId="8" hidden="1"/>
    <cellStyle name="Hyperlink" xfId="2570" builtinId="8" hidden="1"/>
    <cellStyle name="Hyperlink" xfId="3292" builtinId="8" hidden="1"/>
    <cellStyle name="Hyperlink" xfId="4932" builtinId="8" hidden="1"/>
    <cellStyle name="Hyperlink" xfId="6134" builtinId="8" hidden="1"/>
    <cellStyle name="Hyperlink" xfId="7248" builtinId="8" hidden="1"/>
    <cellStyle name="Hyperlink" xfId="5402" builtinId="8" hidden="1"/>
    <cellStyle name="Hyperlink" xfId="7498" builtinId="8" hidden="1"/>
    <cellStyle name="Hyperlink" xfId="1810" builtinId="8" hidden="1"/>
    <cellStyle name="Hyperlink" xfId="6298" builtinId="8" hidden="1"/>
    <cellStyle name="Hyperlink" xfId="7202" builtinId="8" hidden="1"/>
    <cellStyle name="Hyperlink" xfId="5338" builtinId="8" hidden="1"/>
    <cellStyle name="Hyperlink" xfId="313" builtinId="8" hidden="1"/>
    <cellStyle name="Hyperlink" xfId="483" builtinId="8" hidden="1"/>
    <cellStyle name="Hyperlink" xfId="5846" builtinId="8" hidden="1"/>
    <cellStyle name="Hyperlink" xfId="5362" builtinId="8" hidden="1"/>
    <cellStyle name="Hyperlink" xfId="1776" builtinId="8" hidden="1"/>
    <cellStyle name="Hyperlink" xfId="7024" builtinId="8" hidden="1"/>
    <cellStyle name="Hyperlink" xfId="4128" builtinId="8" hidden="1"/>
    <cellStyle name="Hyperlink" xfId="8110" builtinId="8" hidden="1"/>
    <cellStyle name="Hyperlink" xfId="57" builtinId="8" hidden="1"/>
    <cellStyle name="Hyperlink" xfId="1244" builtinId="8" hidden="1"/>
    <cellStyle name="Hyperlink" xfId="4306" builtinId="8" hidden="1"/>
    <cellStyle name="Hyperlink" xfId="1498" builtinId="8" hidden="1"/>
    <cellStyle name="Hyperlink" xfId="1252" builtinId="8" hidden="1"/>
    <cellStyle name="Hyperlink" xfId="5502" builtinId="8" hidden="1"/>
    <cellStyle name="Hyperlink" xfId="4436" builtinId="8" hidden="1"/>
    <cellStyle name="Hyperlink" xfId="3300" builtinId="8" hidden="1"/>
    <cellStyle name="Hyperlink" xfId="3058" builtinId="8" hidden="1"/>
    <cellStyle name="Hyperlink" xfId="6802" builtinId="8" hidden="1"/>
    <cellStyle name="Hyperlink" xfId="3706" builtinId="8" hidden="1"/>
    <cellStyle name="Hyperlink" xfId="4056" builtinId="8" hidden="1"/>
    <cellStyle name="Hyperlink" xfId="2702" builtinId="8" hidden="1"/>
    <cellStyle name="Hyperlink" xfId="6200" builtinId="8" hidden="1"/>
    <cellStyle name="Hyperlink" xfId="1366" builtinId="8" hidden="1"/>
    <cellStyle name="Hyperlink" xfId="1892" builtinId="8" hidden="1"/>
    <cellStyle name="Hyperlink" xfId="8034" builtinId="8" hidden="1"/>
    <cellStyle name="Hyperlink" xfId="914" builtinId="8" hidden="1"/>
    <cellStyle name="Hyperlink" xfId="5224" builtinId="8" hidden="1"/>
    <cellStyle name="Hyperlink" xfId="119" builtinId="8" hidden="1"/>
    <cellStyle name="Hyperlink" xfId="1192" builtinId="8" hidden="1"/>
    <cellStyle name="Hyperlink" xfId="5482" builtinId="8" hidden="1"/>
    <cellStyle name="Hyperlink" xfId="2548" builtinId="8" hidden="1"/>
    <cellStyle name="Hyperlink" xfId="6482" builtinId="8" hidden="1"/>
    <cellStyle name="Hyperlink" xfId="2886" builtinId="8" hidden="1"/>
    <cellStyle name="Hyperlink" xfId="6160" builtinId="8" hidden="1"/>
    <cellStyle name="Hyperlink" xfId="3930" builtinId="8" hidden="1"/>
    <cellStyle name="Hyperlink" xfId="6714" builtinId="8" hidden="1"/>
    <cellStyle name="Hyperlink" xfId="8165" builtinId="8" hidden="1"/>
    <cellStyle name="Hyperlink" xfId="3396" builtinId="8" hidden="1"/>
    <cellStyle name="Hyperlink" xfId="7468" builtinId="8" hidden="1"/>
    <cellStyle name="Hyperlink" xfId="7942" builtinId="8" hidden="1"/>
    <cellStyle name="Hyperlink" xfId="4270" builtinId="8" hidden="1"/>
    <cellStyle name="Hyperlink" xfId="2276" builtinId="8" hidden="1"/>
    <cellStyle name="Hyperlink" xfId="6974" builtinId="8" hidden="1"/>
    <cellStyle name="Hyperlink" xfId="2428" builtinId="8" hidden="1"/>
    <cellStyle name="Hyperlink" xfId="5344" builtinId="8" hidden="1"/>
    <cellStyle name="Hyperlink" xfId="5312" builtinId="8" hidden="1"/>
    <cellStyle name="Hyperlink" xfId="3836" builtinId="8" hidden="1"/>
    <cellStyle name="Hyperlink" xfId="6736" builtinId="8" hidden="1"/>
    <cellStyle name="Hyperlink" xfId="8125" builtinId="8" hidden="1"/>
    <cellStyle name="Hyperlink" xfId="2948" builtinId="8" hidden="1"/>
    <cellStyle name="Hyperlink" xfId="2944" builtinId="8" hidden="1"/>
    <cellStyle name="Hyperlink" xfId="4504" builtinId="8" hidden="1"/>
    <cellStyle name="Hyperlink" xfId="4338" builtinId="8" hidden="1"/>
    <cellStyle name="Hyperlink" xfId="7582" builtinId="8" hidden="1"/>
    <cellStyle name="Hyperlink" xfId="992" builtinId="8" hidden="1"/>
    <cellStyle name="Hyperlink" xfId="101" builtinId="8" hidden="1"/>
    <cellStyle name="Hyperlink" xfId="1984" builtinId="8" hidden="1"/>
    <cellStyle name="Hyperlink" xfId="800" builtinId="8" hidden="1"/>
    <cellStyle name="Hyperlink" xfId="251" builtinId="8" hidden="1"/>
    <cellStyle name="Hyperlink" xfId="3086" builtinId="8" hidden="1"/>
    <cellStyle name="Hyperlink" xfId="283" builtinId="8" hidden="1"/>
    <cellStyle name="Hyperlink" xfId="4872" builtinId="8" hidden="1"/>
    <cellStyle name="Hyperlink" xfId="37" builtinId="8" hidden="1"/>
    <cellStyle name="Hyperlink" xfId="3082" builtinId="8" hidden="1"/>
    <cellStyle name="Hyperlink" xfId="4508" builtinId="8" hidden="1"/>
    <cellStyle name="Hyperlink" xfId="2070" builtinId="8" hidden="1"/>
    <cellStyle name="Hyperlink" xfId="5948" builtinId="8" hidden="1"/>
    <cellStyle name="Hyperlink" xfId="4210" builtinId="8" hidden="1"/>
    <cellStyle name="Hyperlink" xfId="3526" builtinId="8" hidden="1"/>
    <cellStyle name="Hyperlink" xfId="4700" builtinId="8" hidden="1"/>
    <cellStyle name="Hyperlink" xfId="7504" builtinId="8" hidden="1"/>
    <cellStyle name="Hyperlink" xfId="1762" builtinId="8" hidden="1"/>
    <cellStyle name="Hyperlink" xfId="3118" builtinId="8" hidden="1"/>
    <cellStyle name="Hyperlink" xfId="6232" builtinId="8" hidden="1"/>
    <cellStyle name="Hyperlink" xfId="6414" builtinId="8" hidden="1"/>
    <cellStyle name="Hyperlink" xfId="2118" builtinId="8" hidden="1"/>
    <cellStyle name="Hyperlink" xfId="5802" builtinId="8" hidden="1"/>
    <cellStyle name="Hyperlink" xfId="4964" builtinId="8" hidden="1"/>
    <cellStyle name="Hyperlink" xfId="632" builtinId="8" hidden="1"/>
    <cellStyle name="Hyperlink" xfId="2224" builtinId="8" hidden="1"/>
    <cellStyle name="Hyperlink" xfId="4720" builtinId="8" hidden="1"/>
    <cellStyle name="Hyperlink" xfId="4170" builtinId="8" hidden="1"/>
    <cellStyle name="Hyperlink" xfId="4178" builtinId="8" hidden="1"/>
    <cellStyle name="Hyperlink" xfId="6310" builtinId="8" hidden="1"/>
    <cellStyle name="Hyperlink" xfId="3482" builtinId="8" hidden="1"/>
    <cellStyle name="Hyperlink" xfId="5832" builtinId="8" hidden="1"/>
    <cellStyle name="Hyperlink" xfId="640" builtinId="8" hidden="1"/>
    <cellStyle name="Hyperlink" xfId="1914" builtinId="8" hidden="1"/>
    <cellStyle name="Hyperlink" xfId="3204" builtinId="8" hidden="1"/>
    <cellStyle name="Hyperlink" xfId="5714" builtinId="8" hidden="1"/>
    <cellStyle name="Hyperlink" xfId="4716" builtinId="8" hidden="1"/>
    <cellStyle name="Hyperlink" xfId="5986" builtinId="8" hidden="1"/>
    <cellStyle name="Hyperlink" xfId="3560" builtinId="8" hidden="1"/>
    <cellStyle name="Hyperlink" xfId="6770" builtinId="8" hidden="1"/>
    <cellStyle name="Hyperlink" xfId="4798" builtinId="8" hidden="1"/>
    <cellStyle name="Hyperlink" xfId="4756" builtinId="8" hidden="1"/>
    <cellStyle name="Hyperlink" xfId="6708" builtinId="8" hidden="1"/>
    <cellStyle name="Hyperlink" xfId="8177" builtinId="8" hidden="1"/>
    <cellStyle name="Hyperlink" xfId="1698" builtinId="8" hidden="1"/>
    <cellStyle name="Hyperlink" xfId="1418" builtinId="8" hidden="1"/>
    <cellStyle name="Hyperlink" xfId="6306" builtinId="8" hidden="1"/>
    <cellStyle name="Hyperlink" xfId="1830" builtinId="8" hidden="1"/>
    <cellStyle name="Hyperlink" xfId="6344" builtinId="8" hidden="1"/>
    <cellStyle name="Hyperlink" xfId="3716" builtinId="8" hidden="1"/>
    <cellStyle name="Hyperlink" xfId="4844" builtinId="8" hidden="1"/>
    <cellStyle name="Hyperlink" xfId="3854" builtinId="8" hidden="1"/>
    <cellStyle name="Hyperlink" xfId="2388" builtinId="8" hidden="1"/>
    <cellStyle name="Hyperlink" xfId="2904" builtinId="8" hidden="1"/>
    <cellStyle name="Hyperlink" xfId="2156" builtinId="8" hidden="1"/>
    <cellStyle name="Hyperlink" xfId="7038" builtinId="8" hidden="1"/>
    <cellStyle name="Hyperlink" xfId="3978" builtinId="8" hidden="1"/>
    <cellStyle name="Hyperlink" xfId="694" builtinId="8" hidden="1"/>
    <cellStyle name="Hyperlink" xfId="4848" builtinId="8" hidden="1"/>
    <cellStyle name="Hyperlink" xfId="3372" builtinId="8" hidden="1"/>
    <cellStyle name="Hyperlink" xfId="367" builtinId="8" hidden="1"/>
    <cellStyle name="Hyperlink" xfId="2026" builtinId="8" hidden="1"/>
    <cellStyle name="Hyperlink" xfId="1894" builtinId="8" hidden="1"/>
    <cellStyle name="Hyperlink" xfId="782" builtinId="8" hidden="1"/>
    <cellStyle name="Hyperlink" xfId="3056" builtinId="8" hidden="1"/>
    <cellStyle name="Hyperlink" xfId="399" builtinId="8" hidden="1"/>
    <cellStyle name="Hyperlink" xfId="3652" builtinId="8" hidden="1"/>
    <cellStyle name="Hyperlink" xfId="4564" builtinId="8" hidden="1"/>
    <cellStyle name="Hyperlink" xfId="5254" builtinId="8" hidden="1"/>
    <cellStyle name="Hyperlink" xfId="5646" builtinId="8" hidden="1"/>
    <cellStyle name="Hyperlink" xfId="5964" builtinId="8" hidden="1"/>
    <cellStyle name="Hyperlink" xfId="4146" builtinId="8" hidden="1"/>
    <cellStyle name="Hyperlink" xfId="2398" builtinId="8" hidden="1"/>
    <cellStyle name="Hyperlink" xfId="5600" builtinId="8" hidden="1"/>
    <cellStyle name="Hyperlink" xfId="3834" builtinId="8" hidden="1"/>
    <cellStyle name="Hyperlink" xfId="1796" builtinId="8" hidden="1"/>
    <cellStyle name="Hyperlink" xfId="1854" builtinId="8" hidden="1"/>
    <cellStyle name="Hyperlink" xfId="93" builtinId="8" hidden="1"/>
    <cellStyle name="Hyperlink" xfId="3076" builtinId="8" hidden="1"/>
    <cellStyle name="Hyperlink" xfId="5974" builtinId="8" hidden="1"/>
    <cellStyle name="Hyperlink" xfId="2462" builtinId="8" hidden="1"/>
    <cellStyle name="Hyperlink" xfId="8102" builtinId="8" hidden="1"/>
    <cellStyle name="Hyperlink" xfId="3440" builtinId="8" hidden="1"/>
    <cellStyle name="Hyperlink" xfId="2768" builtinId="8" hidden="1"/>
    <cellStyle name="Hyperlink" xfId="7682" builtinId="8" hidden="1"/>
    <cellStyle name="Hyperlink" xfId="4240" builtinId="8" hidden="1"/>
    <cellStyle name="Hyperlink" xfId="3572" builtinId="8" hidden="1"/>
    <cellStyle name="Hyperlink" xfId="6168" builtinId="8" hidden="1"/>
    <cellStyle name="Hyperlink" xfId="3224" builtinId="8" hidden="1"/>
    <cellStyle name="Hyperlink" xfId="6906" builtinId="8" hidden="1"/>
    <cellStyle name="Hyperlink" xfId="1990" builtinId="8" hidden="1"/>
    <cellStyle name="Hyperlink" xfId="6082" builtinId="8" hidden="1"/>
    <cellStyle name="Hyperlink" xfId="2186" builtinId="8" hidden="1"/>
    <cellStyle name="Hyperlink" xfId="2590" builtinId="8" hidden="1"/>
    <cellStyle name="Hyperlink" xfId="6372" builtinId="8" hidden="1"/>
    <cellStyle name="Hyperlink" xfId="5470" builtinId="8" hidden="1"/>
    <cellStyle name="Hyperlink" xfId="7000" builtinId="8" hidden="1"/>
    <cellStyle name="Hyperlink" xfId="1332" builtinId="8" hidden="1"/>
    <cellStyle name="Hyperlink" xfId="6892" builtinId="8" hidden="1"/>
    <cellStyle name="Hyperlink" xfId="3432" builtinId="8" hidden="1"/>
    <cellStyle name="Hyperlink" xfId="5014" builtinId="8" hidden="1"/>
    <cellStyle name="Hyperlink" xfId="2652" builtinId="8" hidden="1"/>
    <cellStyle name="Hyperlink" xfId="5260" builtinId="8" hidden="1"/>
    <cellStyle name="Hyperlink" xfId="922" builtinId="8" hidden="1"/>
    <cellStyle name="Hyperlink" xfId="3378" builtinId="8" hidden="1"/>
    <cellStyle name="Hyperlink" xfId="2844" builtinId="8" hidden="1"/>
    <cellStyle name="Hyperlink" xfId="4944" builtinId="8" hidden="1"/>
    <cellStyle name="Hyperlink" xfId="7964" builtinId="8" hidden="1"/>
    <cellStyle name="Hyperlink" xfId="5200" builtinId="8" hidden="1"/>
    <cellStyle name="Hyperlink" xfId="5462" builtinId="8" hidden="1"/>
    <cellStyle name="Hyperlink" xfId="1036" builtinId="8" hidden="1"/>
    <cellStyle name="Hyperlink" xfId="2154" builtinId="8" hidden="1"/>
    <cellStyle name="Hyperlink" xfId="1282" builtinId="8" hidden="1"/>
    <cellStyle name="Hyperlink" xfId="3794" builtinId="8" hidden="1"/>
    <cellStyle name="Hyperlink" xfId="5500" builtinId="8" hidden="1"/>
    <cellStyle name="Hyperlink" xfId="1420" builtinId="8" hidden="1"/>
    <cellStyle name="Hyperlink" xfId="6718" builtinId="8" hidden="1"/>
    <cellStyle name="Hyperlink" xfId="2252" builtinId="8" hidden="1"/>
    <cellStyle name="Hyperlink" xfId="2848" builtinId="8" hidden="1"/>
    <cellStyle name="Hyperlink" xfId="5294" builtinId="8" hidden="1"/>
    <cellStyle name="Hyperlink" xfId="7364" builtinId="8" hidden="1"/>
    <cellStyle name="Hyperlink" xfId="2284" builtinId="8" hidden="1"/>
    <cellStyle name="Hyperlink" xfId="4632" builtinId="8" hidden="1"/>
    <cellStyle name="Hyperlink" xfId="5162" builtinId="8" hidden="1"/>
    <cellStyle name="Hyperlink" xfId="7416" builtinId="8" hidden="1"/>
    <cellStyle name="Hyperlink" xfId="2334" builtinId="8" hidden="1"/>
    <cellStyle name="Hyperlink" xfId="177" builtinId="8" hidden="1"/>
    <cellStyle name="Hyperlink" xfId="3200" builtinId="8" hidden="1"/>
    <cellStyle name="Hyperlink" xfId="465" builtinId="8" hidden="1"/>
    <cellStyle name="Hyperlink" xfId="7666" builtinId="8" hidden="1"/>
    <cellStyle name="Hyperlink" xfId="3516" builtinId="8" hidden="1"/>
    <cellStyle name="Hyperlink" xfId="2836" builtinId="8" hidden="1"/>
    <cellStyle name="Hyperlink" xfId="41" builtinId="8" hidden="1"/>
    <cellStyle name="Hyperlink" xfId="2500" builtinId="8" hidden="1"/>
    <cellStyle name="Hyperlink" xfId="2342" builtinId="8" hidden="1"/>
    <cellStyle name="Hyperlink" xfId="3332" builtinId="8" hidden="1"/>
    <cellStyle name="Hyperlink" xfId="375" builtinId="8" hidden="1"/>
    <cellStyle name="Hyperlink" xfId="2102" builtinId="8" hidden="1"/>
    <cellStyle name="Hyperlink" xfId="6582" builtinId="8" hidden="1"/>
    <cellStyle name="Hyperlink" xfId="73" builtinId="8" hidden="1"/>
    <cellStyle name="Hyperlink" xfId="4828" builtinId="8" hidden="1"/>
    <cellStyle name="Hyperlink" xfId="5668" builtinId="8" hidden="1"/>
    <cellStyle name="Hyperlink" xfId="2988" builtinId="8" hidden="1"/>
    <cellStyle name="Hyperlink" xfId="3274" builtinId="8" hidden="1"/>
    <cellStyle name="Hyperlink" xfId="6382" builtinId="8" hidden="1"/>
    <cellStyle name="Hyperlink" xfId="151" builtinId="8" hidden="1"/>
    <cellStyle name="Hyperlink" xfId="924" builtinId="8" hidden="1"/>
    <cellStyle name="Hyperlink" xfId="3578" builtinId="8" hidden="1"/>
    <cellStyle name="Hyperlink" xfId="1674" builtinId="8" hidden="1"/>
    <cellStyle name="Hyperlink" xfId="928" builtinId="8" hidden="1"/>
    <cellStyle name="Hyperlink" xfId="6458" builtinId="8" hidden="1"/>
    <cellStyle name="Hyperlink" xfId="4488" builtinId="8" hidden="1"/>
    <cellStyle name="Hyperlink" xfId="6976" builtinId="8" hidden="1"/>
    <cellStyle name="Hyperlink" xfId="7266" builtinId="8" hidden="1"/>
    <cellStyle name="Hyperlink" xfId="1728" builtinId="8" hidden="1"/>
    <cellStyle name="Hyperlink" xfId="4002" builtinId="8" hidden="1"/>
    <cellStyle name="Hyperlink" xfId="2218" builtinId="8" hidden="1"/>
    <cellStyle name="Hyperlink" xfId="5694" builtinId="8" hidden="1"/>
    <cellStyle name="Hyperlink" xfId="1316" builtinId="8" hidden="1"/>
    <cellStyle name="Hyperlink" xfId="6606" builtinId="8" hidden="1"/>
    <cellStyle name="Hyperlink" xfId="7110" builtinId="8" hidden="1"/>
    <cellStyle name="Hyperlink" xfId="4094" builtinId="8" hidden="1"/>
    <cellStyle name="Hyperlink" xfId="229" builtinId="8" hidden="1"/>
    <cellStyle name="Hyperlink" xfId="3522" builtinId="8" hidden="1"/>
    <cellStyle name="Hyperlink" xfId="2942" builtinId="8" hidden="1"/>
    <cellStyle name="Hyperlink" xfId="4718" builtinId="8" hidden="1"/>
    <cellStyle name="Hyperlink" xfId="509" builtinId="8" hidden="1"/>
    <cellStyle name="Hyperlink" xfId="1174" builtinId="8" hidden="1"/>
    <cellStyle name="Hyperlink" xfId="4588" builtinId="8" hidden="1"/>
    <cellStyle name="Hyperlink" xfId="4652" builtinId="8" hidden="1"/>
    <cellStyle name="Hyperlink" xfId="5554" builtinId="8" hidden="1"/>
    <cellStyle name="Hyperlink" xfId="7172" builtinId="8" hidden="1"/>
    <cellStyle name="Hyperlink" xfId="2864" builtinId="8" hidden="1"/>
    <cellStyle name="Hyperlink" xfId="4100" builtinId="8" hidden="1"/>
    <cellStyle name="Hyperlink" xfId="8147" builtinId="8" hidden="1"/>
    <cellStyle name="Hyperlink" xfId="7280" builtinId="8" hidden="1"/>
    <cellStyle name="Hyperlink" xfId="3668" builtinId="8" hidden="1"/>
    <cellStyle name="Hyperlink" xfId="7564" builtinId="8" hidden="1"/>
    <cellStyle name="Hyperlink" xfId="391" builtinId="8" hidden="1"/>
    <cellStyle name="Hyperlink" xfId="1202" builtinId="8" hidden="1"/>
    <cellStyle name="Hyperlink" xfId="6222" builtinId="8" hidden="1"/>
    <cellStyle name="Hyperlink" xfId="5130" builtinId="8" hidden="1"/>
    <cellStyle name="Hyperlink" xfId="4456" builtinId="8" hidden="1"/>
    <cellStyle name="Hyperlink" xfId="7066" builtinId="8" hidden="1"/>
    <cellStyle name="Hyperlink" xfId="4462" builtinId="8" hidden="1"/>
    <cellStyle name="Hyperlink" xfId="4130" builtinId="8" hidden="1"/>
    <cellStyle name="Hyperlink" xfId="1220" builtinId="8" hidden="1"/>
    <cellStyle name="Hyperlink" xfId="7050" builtinId="8" hidden="1"/>
    <cellStyle name="Hyperlink" xfId="2546" builtinId="8" hidden="1"/>
    <cellStyle name="Hyperlink" xfId="3286" builtinId="8" hidden="1"/>
    <cellStyle name="Hyperlink" xfId="980" builtinId="8" hidden="1"/>
    <cellStyle name="Hyperlink" xfId="4616" builtinId="8" hidden="1"/>
    <cellStyle name="Hyperlink" xfId="7104" builtinId="8" hidden="1"/>
    <cellStyle name="Hyperlink" xfId="4586" builtinId="8" hidden="1"/>
    <cellStyle name="Hyperlink" xfId="1154" builtinId="8" hidden="1"/>
    <cellStyle name="Hyperlink" xfId="1614" builtinId="8" hidden="1"/>
    <cellStyle name="Hyperlink" xfId="5826" builtinId="8" hidden="1"/>
    <cellStyle name="Hyperlink" xfId="5834" builtinId="8" hidden="1"/>
    <cellStyle name="Hyperlink" xfId="4252" builtinId="8" hidden="1"/>
    <cellStyle name="Hyperlink" xfId="4856" builtinId="8" hidden="1"/>
    <cellStyle name="Hyperlink" xfId="7080" builtinId="8" hidden="1"/>
    <cellStyle name="Hyperlink" xfId="1888" builtinId="8" hidden="1"/>
    <cellStyle name="Hyperlink" xfId="4230" builtinId="8" hidden="1"/>
    <cellStyle name="Hyperlink" xfId="3826" builtinId="8" hidden="1"/>
    <cellStyle name="Hyperlink" xfId="5266" builtinId="8" hidden="1"/>
    <cellStyle name="Hyperlink" xfId="3920" builtinId="8" hidden="1"/>
    <cellStyle name="Hyperlink" xfId="1906" builtinId="8" hidden="1"/>
    <cellStyle name="Hyperlink" xfId="7338" builtinId="8" hidden="1"/>
    <cellStyle name="Hyperlink" xfId="6692" builtinId="8" hidden="1"/>
    <cellStyle name="Hyperlink" xfId="2396" builtinId="8" hidden="1"/>
    <cellStyle name="Hyperlink" xfId="5896" builtinId="8" hidden="1"/>
    <cellStyle name="Hyperlink" xfId="7556" builtinId="8" hidden="1"/>
    <cellStyle name="Hyperlink" xfId="1122" builtinId="8" hidden="1"/>
    <cellStyle name="Hyperlink" xfId="5906" builtinId="8" hidden="1"/>
    <cellStyle name="Hyperlink" xfId="4454" builtinId="8" hidden="1"/>
    <cellStyle name="Hyperlink" xfId="297" builtinId="8" hidden="1"/>
    <cellStyle name="Hyperlink" xfId="6364" builtinId="8" hidden="1"/>
    <cellStyle name="Hyperlink" xfId="5724" builtinId="8" hidden="1"/>
    <cellStyle name="Hyperlink" xfId="4044" builtinId="8" hidden="1"/>
    <cellStyle name="Hyperlink" xfId="6728" builtinId="8" hidden="1"/>
    <cellStyle name="Hyperlink" xfId="3138" builtinId="8" hidden="1"/>
    <cellStyle name="Hyperlink" xfId="4126" builtinId="8" hidden="1"/>
    <cellStyle name="Hyperlink" xfId="584" builtinId="8" hidden="1"/>
    <cellStyle name="Hyperlink" xfId="2280" builtinId="8" hidden="1"/>
    <cellStyle name="Hyperlink" xfId="4736" builtinId="8" hidden="1"/>
    <cellStyle name="Hyperlink" xfId="7724" builtinId="8" hidden="1"/>
    <cellStyle name="Hyperlink" xfId="8169" builtinId="8" hidden="1"/>
    <cellStyle name="Hyperlink" xfId="1754" builtinId="8" hidden="1"/>
    <cellStyle name="Hyperlink" xfId="7100" builtinId="8" hidden="1"/>
    <cellStyle name="Hyperlink" xfId="5384" builtinId="8" hidden="1"/>
    <cellStyle name="Hyperlink" xfId="1310" builtinId="8" hidden="1"/>
    <cellStyle name="Hyperlink" xfId="357" builtinId="8" hidden="1"/>
    <cellStyle name="Hyperlink" xfId="1628" builtinId="8" hidden="1"/>
    <cellStyle name="Hyperlink" xfId="4324" builtinId="8" hidden="1"/>
    <cellStyle name="Hyperlink" xfId="4550" builtinId="8" hidden="1"/>
    <cellStyle name="Hyperlink" xfId="634" builtinId="8" hidden="1"/>
    <cellStyle name="Hyperlink" xfId="4940" builtinId="8" hidden="1"/>
    <cellStyle name="Hyperlink" xfId="1742" builtinId="8" hidden="1"/>
    <cellStyle name="Hyperlink" xfId="6670" builtinId="8" hidden="1"/>
    <cellStyle name="Hyperlink" xfId="7538" builtinId="8" hidden="1"/>
    <cellStyle name="Hyperlink" xfId="1130" builtinId="8" hidden="1"/>
    <cellStyle name="Hyperlink" xfId="4768" builtinId="8" hidden="1"/>
    <cellStyle name="Hyperlink" xfId="4614" builtinId="8" hidden="1"/>
    <cellStyle name="Hyperlink" xfId="4598" builtinId="8" hidden="1"/>
    <cellStyle name="Hyperlink" xfId="988" builtinId="8" hidden="1"/>
    <cellStyle name="Hyperlink" xfId="3450" builtinId="8" hidden="1"/>
    <cellStyle name="Hyperlink" xfId="3360" builtinId="8" hidden="1"/>
    <cellStyle name="Hyperlink" xfId="7510" builtinId="8" hidden="1"/>
    <cellStyle name="Hyperlink" xfId="3314" builtinId="8" hidden="1"/>
    <cellStyle name="Hyperlink" xfId="4228" builtinId="8" hidden="1"/>
    <cellStyle name="Hyperlink" xfId="1448" builtinId="8" hidden="1"/>
    <cellStyle name="Hyperlink" xfId="425" builtinId="8" hidden="1"/>
    <cellStyle name="Hyperlink" xfId="4042" builtinId="8" hidden="1"/>
    <cellStyle name="Hyperlink" xfId="4748" builtinId="8" hidden="1"/>
    <cellStyle name="Hyperlink" xfId="7008" builtinId="8" hidden="1"/>
    <cellStyle name="Hyperlink" xfId="5256" builtinId="8" hidden="1"/>
    <cellStyle name="Hyperlink" xfId="1146" builtinId="8" hidden="1"/>
    <cellStyle name="Hyperlink" xfId="7122" builtinId="8" hidden="1"/>
    <cellStyle name="Hyperlink" xfId="3514" builtinId="8" hidden="1"/>
    <cellStyle name="Hyperlink" xfId="7572" builtinId="8" hidden="1"/>
    <cellStyle name="Hyperlink" xfId="2998" builtinId="8" hidden="1"/>
    <cellStyle name="Hyperlink" xfId="5468" builtinId="8" hidden="1"/>
    <cellStyle name="Hyperlink" xfId="4640" builtinId="8" hidden="1"/>
    <cellStyle name="Hyperlink" xfId="4272" builtinId="8" hidden="1"/>
    <cellStyle name="Hyperlink" xfId="3804" builtinId="8" hidden="1"/>
    <cellStyle name="Hyperlink" xfId="3374" builtinId="8" hidden="1"/>
    <cellStyle name="Hyperlink" xfId="4192" builtinId="8" hidden="1"/>
    <cellStyle name="Hyperlink" xfId="1528" builtinId="8" hidden="1"/>
    <cellStyle name="Hyperlink" xfId="2250" builtinId="8" hidden="1"/>
    <cellStyle name="Hyperlink" xfId="7112" builtinId="8" hidden="1"/>
    <cellStyle name="Hyperlink" xfId="6356" builtinId="8" hidden="1"/>
    <cellStyle name="Hyperlink" xfId="7606" builtinId="8" hidden="1"/>
    <cellStyle name="Hyperlink" xfId="4394" builtinId="8" hidden="1"/>
    <cellStyle name="Hyperlink" xfId="5180" builtinId="8" hidden="1"/>
    <cellStyle name="Hyperlink" xfId="2140" builtinId="8" hidden="1"/>
    <cellStyle name="Hyperlink" xfId="4818" builtinId="8" hidden="1"/>
    <cellStyle name="Hyperlink" xfId="369" builtinId="8" hidden="1"/>
    <cellStyle name="Hyperlink" xfId="6486" builtinId="8" hidden="1"/>
    <cellStyle name="Hyperlink" xfId="6788" builtinId="8" hidden="1"/>
    <cellStyle name="Hyperlink" xfId="4780" builtinId="8" hidden="1"/>
    <cellStyle name="Hyperlink" xfId="1734" builtinId="8" hidden="1"/>
    <cellStyle name="Hyperlink" xfId="7876" builtinId="8" hidden="1"/>
    <cellStyle name="Hyperlink" xfId="1438" builtinId="8" hidden="1"/>
    <cellStyle name="Hyperlink" xfId="3172" builtinId="8" hidden="1"/>
    <cellStyle name="Hyperlink" xfId="7720" builtinId="8" hidden="1"/>
    <cellStyle name="Hyperlink" xfId="1506" builtinId="8" hidden="1"/>
    <cellStyle name="Hyperlink" xfId="7846" builtinId="8" hidden="1"/>
    <cellStyle name="Hyperlink" xfId="1716" builtinId="8" hidden="1"/>
    <cellStyle name="Hyperlink" xfId="3208" builtinId="8" hidden="1"/>
    <cellStyle name="Hyperlink" xfId="8094" builtinId="8" hidden="1"/>
    <cellStyle name="Hyperlink" xfId="3462" builtinId="8" hidden="1"/>
    <cellStyle name="Hyperlink" xfId="3238" builtinId="8" hidden="1"/>
    <cellStyle name="Hyperlink" xfId="3752" builtinId="8" hidden="1"/>
    <cellStyle name="Hyperlink" xfId="5098" builtinId="8" hidden="1"/>
    <cellStyle name="Hyperlink" xfId="6146" builtinId="8" hidden="1"/>
    <cellStyle name="Hyperlink" xfId="3712" builtinId="8" hidden="1"/>
    <cellStyle name="Hyperlink" xfId="4630" builtinId="8" hidden="1"/>
    <cellStyle name="Hyperlink" xfId="1350" builtinId="8" hidden="1"/>
    <cellStyle name="Hyperlink" xfId="7462" builtinId="8" hidden="1"/>
    <cellStyle name="Hyperlink" xfId="3838" builtinId="8" hidden="1"/>
    <cellStyle name="Hyperlink" xfId="3112" builtinId="8" hidden="1"/>
    <cellStyle name="Hyperlink" xfId="2872" builtinId="8" hidden="1"/>
    <cellStyle name="Hyperlink" xfId="6294" builtinId="8" hidden="1"/>
    <cellStyle name="Hyperlink" xfId="3368" builtinId="8" hidden="1"/>
    <cellStyle name="Hyperlink" xfId="289" builtinId="8" hidden="1"/>
    <cellStyle name="Hyperlink" xfId="8183" builtinId="8" hidden="1"/>
    <cellStyle name="Hyperlink" xfId="3832" builtinId="8" hidden="1"/>
    <cellStyle name="Hyperlink" xfId="4064" builtinId="8" hidden="1"/>
    <cellStyle name="Hyperlink" xfId="6466" builtinId="8" hidden="1"/>
    <cellStyle name="Hyperlink" xfId="630" builtinId="8" hidden="1"/>
    <cellStyle name="Hyperlink" xfId="4366" builtinId="8" hidden="1"/>
    <cellStyle name="Hyperlink" xfId="7868" builtinId="8" hidden="1"/>
    <cellStyle name="Hyperlink" xfId="7262" builtinId="8" hidden="1"/>
    <cellStyle name="Hyperlink" xfId="1178" builtinId="8" hidden="1"/>
    <cellStyle name="Hyperlink" xfId="451" builtinId="8" hidden="1"/>
    <cellStyle name="Hyperlink" xfId="5102" builtinId="8" hidden="1"/>
    <cellStyle name="Hyperlink" xfId="6258" builtinId="8" hidden="1"/>
    <cellStyle name="Hyperlink" xfId="688" builtinId="8" hidden="1"/>
    <cellStyle name="Hyperlink" xfId="3996" builtinId="8" hidden="1"/>
    <cellStyle name="Hyperlink" xfId="6964" builtinId="8" hidden="1"/>
    <cellStyle name="Hyperlink" xfId="3848" builtinId="8" hidden="1"/>
    <cellStyle name="Hyperlink" xfId="5566" builtinId="8" hidden="1"/>
    <cellStyle name="Hyperlink" xfId="968" builtinId="8" hidden="1"/>
    <cellStyle name="Hyperlink" xfId="6338" builtinId="8" hidden="1"/>
    <cellStyle name="Hyperlink" xfId="323" builtinId="8" hidden="1"/>
    <cellStyle name="Hyperlink" xfId="5884" builtinId="8" hidden="1"/>
    <cellStyle name="Hyperlink" xfId="3948" builtinId="8" hidden="1"/>
    <cellStyle name="Hyperlink" xfId="3306" builtinId="8" hidden="1"/>
    <cellStyle name="Hyperlink" xfId="3490" builtinId="8" hidden="1"/>
    <cellStyle name="Hyperlink" xfId="6264" builtinId="8" hidden="1"/>
    <cellStyle name="Hyperlink" xfId="277" builtinId="8" hidden="1"/>
    <cellStyle name="Hyperlink" xfId="7340" builtinId="8" hidden="1"/>
    <cellStyle name="Hyperlink" xfId="5120" builtinId="8" hidden="1"/>
    <cellStyle name="Hyperlink" xfId="6164" builtinId="8" hidden="1"/>
    <cellStyle name="Hyperlink" xfId="231" builtinId="8" hidden="1"/>
    <cellStyle name="Hyperlink" xfId="4102" builtinId="8" hidden="1"/>
    <cellStyle name="Hyperlink" xfId="3424" builtinId="8" hidden="1"/>
    <cellStyle name="Hyperlink" xfId="7954" builtinId="8" hidden="1"/>
    <cellStyle name="Hyperlink" xfId="7550" builtinId="8" hidden="1"/>
    <cellStyle name="Hyperlink" xfId="7622" builtinId="8" hidden="1"/>
    <cellStyle name="Hyperlink" xfId="3602" builtinId="8" hidden="1"/>
    <cellStyle name="Hyperlink" xfId="2508" builtinId="8" hidden="1"/>
    <cellStyle name="Hyperlink" xfId="5982" builtinId="8" hidden="1"/>
    <cellStyle name="Hyperlink" xfId="7384" builtinId="8" hidden="1"/>
    <cellStyle name="Hyperlink" xfId="3884" builtinId="8" hidden="1"/>
    <cellStyle name="Hyperlink" xfId="4738" builtinId="8" hidden="1"/>
    <cellStyle name="Hyperlink" xfId="5250" builtinId="8" hidden="1"/>
    <cellStyle name="Hyperlink" xfId="938" builtinId="8" hidden="1"/>
    <cellStyle name="Hyperlink" xfId="6618" builtinId="8" hidden="1"/>
    <cellStyle name="Hyperlink" xfId="3962" builtinId="8" hidden="1"/>
    <cellStyle name="Hyperlink" xfId="5206" builtinId="8" hidden="1"/>
    <cellStyle name="Hyperlink" xfId="958" builtinId="8" hidden="1"/>
    <cellStyle name="Hyperlink" xfId="5872" builtinId="8" hidden="1"/>
    <cellStyle name="Hyperlink" xfId="6982" builtinId="8" hidden="1"/>
    <cellStyle name="Hyperlink" xfId="4246" builtinId="8" hidden="1"/>
    <cellStyle name="Hyperlink" xfId="7060" builtinId="8" hidden="1"/>
    <cellStyle name="Hyperlink" xfId="6490" builtinId="8" hidden="1"/>
    <cellStyle name="Hyperlink" xfId="4214" builtinId="8" hidden="1"/>
    <cellStyle name="Hyperlink" xfId="1356" builtinId="8" hidden="1"/>
    <cellStyle name="Hyperlink" xfId="2734" builtinId="8" hidden="1"/>
    <cellStyle name="Hyperlink" xfId="1200" builtinId="8" hidden="1"/>
    <cellStyle name="Hyperlink" xfId="2202" builtinId="8" hidden="1"/>
    <cellStyle name="Hyperlink" xfId="3554" builtinId="8" hidden="1"/>
    <cellStyle name="Hyperlink" xfId="4442" builtinId="8" hidden="1"/>
    <cellStyle name="Hyperlink" xfId="1198" builtinId="8" hidden="1"/>
    <cellStyle name="Hyperlink" xfId="6578" builtinId="8" hidden="1"/>
    <cellStyle name="Hyperlink" xfId="1530" builtinId="8" hidden="1"/>
    <cellStyle name="Hyperlink" xfId="2824" builtinId="8" hidden="1"/>
    <cellStyle name="Hyperlink" xfId="3228" builtinId="8" hidden="1"/>
    <cellStyle name="Hyperlink" xfId="4690" builtinId="8" hidden="1"/>
    <cellStyle name="Hyperlink" xfId="5510" builtinId="8" hidden="1"/>
    <cellStyle name="Hyperlink" xfId="6454" builtinId="8" hidden="1"/>
    <cellStyle name="Hyperlink" xfId="3050" builtinId="8" hidden="1"/>
    <cellStyle name="Hyperlink" xfId="1554" builtinId="8" hidden="1"/>
    <cellStyle name="Hyperlink" xfId="6956" builtinId="8" hidden="1"/>
    <cellStyle name="Hyperlink" xfId="4014" builtinId="8" hidden="1"/>
    <cellStyle name="Hyperlink" xfId="6716" builtinId="8" hidden="1"/>
    <cellStyle name="Hyperlink" xfId="3448" builtinId="8" hidden="1"/>
    <cellStyle name="Hyperlink" xfId="2264" builtinId="8" hidden="1"/>
    <cellStyle name="Hyperlink" xfId="738" builtinId="8" hidden="1"/>
    <cellStyle name="Hyperlink" xfId="1370" builtinId="8" hidden="1"/>
    <cellStyle name="Hyperlink" xfId="3946" builtinId="8" hidden="1"/>
    <cellStyle name="Hyperlink" xfId="754" builtinId="8" hidden="1"/>
    <cellStyle name="Hyperlink" xfId="1550" builtinId="8" hidden="1"/>
    <cellStyle name="Hyperlink" xfId="2656" builtinId="8" hidden="1"/>
    <cellStyle name="Hyperlink" xfId="5634" builtinId="8" hidden="1"/>
    <cellStyle name="Hyperlink" xfId="39" builtinId="8" hidden="1"/>
    <cellStyle name="Hyperlink" xfId="4312" builtinId="8" hidden="1"/>
    <cellStyle name="Hyperlink" xfId="6544" builtinId="8" hidden="1"/>
    <cellStyle name="Hyperlink" xfId="934" builtinId="8" hidden="1"/>
    <cellStyle name="Hyperlink" xfId="71" builtinId="8" hidden="1"/>
    <cellStyle name="Hyperlink" xfId="7376" builtinId="8" hidden="1"/>
    <cellStyle name="Hyperlink" xfId="3842" builtinId="8" hidden="1"/>
    <cellStyle name="Hyperlink" xfId="3586" builtinId="8" hidden="1"/>
    <cellStyle name="Hyperlink" xfId="6026" builtinId="8" hidden="1"/>
    <cellStyle name="Hyperlink" xfId="3726" builtinId="8" hidden="1"/>
    <cellStyle name="Hyperlink" xfId="1376" builtinId="8" hidden="1"/>
    <cellStyle name="Hyperlink" xfId="6734" builtinId="8" hidden="1"/>
    <cellStyle name="Hyperlink" xfId="133" builtinId="8" hidden="1"/>
    <cellStyle name="Hyperlink" xfId="7692" builtinId="8" hidden="1"/>
    <cellStyle name="Hyperlink" xfId="317" builtinId="8" hidden="1"/>
    <cellStyle name="Hyperlink" xfId="7004" builtinId="8" hidden="1"/>
    <cellStyle name="Hyperlink" xfId="163" builtinId="8" hidden="1"/>
    <cellStyle name="Hyperlink" xfId="3810" builtinId="8" hidden="1"/>
    <cellStyle name="Hyperlink" xfId="4666" builtinId="8" hidden="1"/>
    <cellStyle name="Hyperlink" xfId="4624" builtinId="8" hidden="1"/>
    <cellStyle name="Hyperlink" xfId="2566" builtinId="8" hidden="1"/>
    <cellStyle name="Hyperlink" xfId="6216" builtinId="8" hidden="1"/>
    <cellStyle name="Hyperlink" xfId="3352" builtinId="8" hidden="1"/>
    <cellStyle name="Hyperlink" xfId="5708" builtinId="8" hidden="1"/>
    <cellStyle name="Hyperlink" xfId="6772" builtinId="8" hidden="1"/>
    <cellStyle name="Hyperlink" xfId="3982" builtinId="8" hidden="1"/>
    <cellStyle name="Hyperlink" xfId="1724" builtinId="8" hidden="1"/>
    <cellStyle name="Hyperlink" xfId="2158" builtinId="8" hidden="1"/>
    <cellStyle name="Hyperlink" xfId="7014" builtinId="8" hidden="1"/>
    <cellStyle name="Hyperlink" xfId="7" builtinId="8" hidden="1"/>
    <cellStyle name="Hyperlink" xfId="790" builtinId="8" hidden="1"/>
    <cellStyle name="Hyperlink" xfId="4824" builtinId="8" hidden="1"/>
    <cellStyle name="Hyperlink" xfId="6034" builtinId="8" hidden="1"/>
    <cellStyle name="Hyperlink" xfId="5358" builtinId="8" hidden="1"/>
    <cellStyle name="Hyperlink" xfId="11" builtinId="8" hidden="1"/>
    <cellStyle name="Hyperlink" xfId="740" builtinId="8" hidden="1"/>
    <cellStyle name="Hyperlink" xfId="8080" builtinId="8" hidden="1"/>
    <cellStyle name="Hyperlink" xfId="5818" builtinId="8" hidden="1"/>
    <cellStyle name="Hyperlink" xfId="4888" builtinId="8" hidden="1"/>
    <cellStyle name="Hyperlink" xfId="4430" builtinId="8" hidden="1"/>
    <cellStyle name="Hyperlink" xfId="5152" builtinId="8" hidden="1"/>
    <cellStyle name="Hyperlink" xfId="5262" builtinId="8" hidden="1"/>
    <cellStyle name="Hyperlink" xfId="525" builtinId="8" hidden="1"/>
    <cellStyle name="Hyperlink" xfId="8187" builtinId="8" hidden="1"/>
    <cellStyle name="Hyperlink" xfId="7924" builtinId="8" hidden="1"/>
    <cellStyle name="Hyperlink" xfId="6472" builtinId="8" hidden="1"/>
    <cellStyle name="Hyperlink" xfId="4990" builtinId="8" hidden="1"/>
    <cellStyle name="Hyperlink" xfId="2680" builtinId="8" hidden="1"/>
    <cellStyle name="Hyperlink" xfId="3510" builtinId="8" hidden="1"/>
    <cellStyle name="Hyperlink" xfId="1024" builtinId="8" hidden="1"/>
    <cellStyle name="Hyperlink" xfId="2200" builtinId="8" hidden="1"/>
    <cellStyle name="Hyperlink" xfId="814" builtinId="8" hidden="1"/>
    <cellStyle name="Hyperlink" xfId="6950" builtinId="8" hidden="1"/>
    <cellStyle name="Hyperlink" xfId="3106" builtinId="8" hidden="1"/>
    <cellStyle name="Hyperlink" xfId="4106" builtinId="8" hidden="1"/>
    <cellStyle name="Hyperlink" xfId="1572" builtinId="8" hidden="1"/>
    <cellStyle name="Hyperlink" xfId="6010" builtinId="8" hidden="1"/>
    <cellStyle name="Hyperlink" xfId="7532" builtinId="8" hidden="1"/>
    <cellStyle name="Hyperlink" xfId="750" builtinId="8" hidden="1"/>
    <cellStyle name="Hyperlink" xfId="2402" builtinId="8" hidden="1"/>
    <cellStyle name="Hyperlink" xfId="4746" builtinId="8" hidden="1"/>
    <cellStyle name="Hyperlink" xfId="2074" builtinId="8" hidden="1"/>
    <cellStyle name="Hyperlink" xfId="5328" builtinId="8" hidden="1"/>
    <cellStyle name="Hyperlink" xfId="5008" builtinId="8" hidden="1"/>
    <cellStyle name="Hyperlink" xfId="3758" builtinId="8" hidden="1"/>
    <cellStyle name="Hyperlink" xfId="7748" builtinId="8" hidden="1"/>
    <cellStyle name="Hyperlink" xfId="2136" builtinId="8" hidden="1"/>
    <cellStyle name="Hyperlink" xfId="644" builtinId="8" hidden="1"/>
    <cellStyle name="Hyperlink" xfId="4520" builtinId="8" hidden="1"/>
    <cellStyle name="Hyperlink" xfId="5914" builtinId="8" hidden="1"/>
    <cellStyle name="Hyperlink" xfId="1920" builtinId="8" hidden="1"/>
    <cellStyle name="Hyperlink" xfId="3582" builtinId="8" hidden="1"/>
    <cellStyle name="Hyperlink" xfId="2470" builtinId="8" hidden="1"/>
    <cellStyle name="Hyperlink" xfId="3418" builtinId="8" hidden="1"/>
    <cellStyle name="Hyperlink" xfId="7752" builtinId="8" hidden="1"/>
    <cellStyle name="Hyperlink" xfId="5748" builtinId="8" hidden="1"/>
    <cellStyle name="Hyperlink" xfId="6888" builtinId="8" hidden="1"/>
    <cellStyle name="Hyperlink" xfId="1304" builtinId="8" hidden="1"/>
    <cellStyle name="Hyperlink" xfId="6318" builtinId="8" hidden="1"/>
    <cellStyle name="Hyperlink" xfId="3648" builtinId="8" hidden="1"/>
    <cellStyle name="Hyperlink" xfId="1574" builtinId="8" hidden="1"/>
    <cellStyle name="Hyperlink" xfId="1132" builtinId="8" hidden="1"/>
    <cellStyle name="Hyperlink" xfId="2340" builtinId="8" hidden="1"/>
    <cellStyle name="Hyperlink" xfId="2626" builtinId="8" hidden="1"/>
    <cellStyle name="Hyperlink" xfId="75" builtinId="8" hidden="1"/>
    <cellStyle name="Hyperlink" xfId="5144" builtinId="8" hidden="1"/>
    <cellStyle name="Hyperlink" xfId="7888" builtinId="8" hidden="1"/>
    <cellStyle name="Hyperlink" xfId="846" builtinId="8" hidden="1"/>
    <cellStyle name="Hyperlink" xfId="4224" builtinId="8" hidden="1"/>
    <cellStyle name="Hyperlink" xfId="5650" builtinId="8" hidden="1"/>
    <cellStyle name="Hyperlink" xfId="6276" builtinId="8" hidden="1"/>
    <cellStyle name="Hyperlink" xfId="83" builtinId="8" hidden="1"/>
    <cellStyle name="Hyperlink" xfId="5494" builtinId="8" hidden="1"/>
    <cellStyle name="Hyperlink" xfId="3768" builtinId="8" hidden="1"/>
    <cellStyle name="Hyperlink" xfId="1704" builtinId="8" hidden="1"/>
    <cellStyle name="Hyperlink" xfId="6030" builtinId="8" hidden="1"/>
    <cellStyle name="Hyperlink" xfId="5692" builtinId="8" hidden="1"/>
    <cellStyle name="Hyperlink" xfId="5316" builtinId="8" hidden="1"/>
    <cellStyle name="Hyperlink" xfId="3502" builtinId="8" hidden="1"/>
    <cellStyle name="Hyperlink" xfId="7896" builtinId="8" hidden="1"/>
    <cellStyle name="Hyperlink" xfId="7428" builtinId="8" hidden="1"/>
    <cellStyle name="Hyperlink" xfId="3140" builtinId="8" hidden="1"/>
    <cellStyle name="Hyperlink" xfId="2882" builtinId="8" hidden="1"/>
    <cellStyle name="Hyperlink" xfId="3264" builtinId="8" hidden="1"/>
    <cellStyle name="Hyperlink" xfId="4754" builtinId="8" hidden="1"/>
    <cellStyle name="Hyperlink" xfId="610" builtinId="8" hidden="1"/>
    <cellStyle name="Hyperlink" xfId="5588" builtinId="8" hidden="1"/>
    <cellStyle name="Hyperlink" xfId="2354" builtinId="8" hidden="1"/>
    <cellStyle name="Hyperlink" xfId="4766" builtinId="8" hidden="1"/>
    <cellStyle name="Hyperlink" xfId="2392" builtinId="8" hidden="1"/>
    <cellStyle name="Hyperlink" xfId="1964" builtinId="8" hidden="1"/>
    <cellStyle name="Hyperlink" xfId="7598" builtinId="8" hidden="1"/>
    <cellStyle name="Hyperlink" xfId="2928" builtinId="8" hidden="1"/>
    <cellStyle name="Hyperlink" xfId="2636" builtinId="8" hidden="1"/>
    <cellStyle name="Hyperlink" xfId="622" builtinId="8" hidden="1"/>
    <cellStyle name="Hyperlink" xfId="7322" builtinId="8" hidden="1"/>
    <cellStyle name="Hyperlink" xfId="2564" builtinId="8" hidden="1"/>
    <cellStyle name="Hyperlink" xfId="5072" builtinId="8" hidden="1"/>
    <cellStyle name="Hyperlink" xfId="4118" builtinId="8" hidden="1"/>
    <cellStyle name="Hyperlink" xfId="872" builtinId="8" hidden="1"/>
    <cellStyle name="Hyperlink" xfId="6226" builtinId="8" hidden="1"/>
    <cellStyle name="Hyperlink" xfId="7578" builtinId="8" hidden="1"/>
    <cellStyle name="Hyperlink" xfId="4626" builtinId="8" hidden="1"/>
    <cellStyle name="Hyperlink" xfId="898" builtinId="8" hidden="1"/>
    <cellStyle name="Hyperlink" xfId="2556" builtinId="8" hidden="1"/>
    <cellStyle name="Hyperlink" xfId="8004" builtinId="8" hidden="1"/>
    <cellStyle name="Hyperlink" xfId="776" builtinId="8" hidden="1"/>
    <cellStyle name="Hyperlink" xfId="5418" builtinId="8" hidden="1"/>
    <cellStyle name="Hyperlink" xfId="5030" builtinId="8" hidden="1"/>
    <cellStyle name="Hyperlink" xfId="6470" builtinId="8" hidden="1"/>
    <cellStyle name="Hyperlink" xfId="970" builtinId="8" hidden="1"/>
    <cellStyle name="Hyperlink" xfId="6444" builtinId="8" hidden="1"/>
    <cellStyle name="Hyperlink" xfId="7718" builtinId="8" hidden="1"/>
    <cellStyle name="Hyperlink" xfId="8040" builtinId="8" hidden="1"/>
    <cellStyle name="Hyperlink" xfId="6070" builtinId="8" hidden="1"/>
    <cellStyle name="Hyperlink" xfId="1610" builtinId="8" hidden="1"/>
    <cellStyle name="Hyperlink" xfId="2896" builtinId="8" hidden="1"/>
    <cellStyle name="Hyperlink" xfId="7056" builtinId="8" hidden="1"/>
    <cellStyle name="Hyperlink" xfId="6518" builtinId="8" hidden="1"/>
    <cellStyle name="Hyperlink" xfId="7920" builtinId="8" hidden="1"/>
    <cellStyle name="Hyperlink" xfId="5074" builtinId="8" hidden="1"/>
    <cellStyle name="Hyperlink" xfId="4518" builtinId="8" hidden="1"/>
    <cellStyle name="Hyperlink" xfId="3120" builtinId="8" hidden="1"/>
    <cellStyle name="Hyperlink" xfId="3528" builtinId="8" hidden="1"/>
    <cellStyle name="Hyperlink" xfId="7380" builtinId="8" hidden="1"/>
    <cellStyle name="Hyperlink" xfId="4880" builtinId="8" hidden="1"/>
    <cellStyle name="Hyperlink" xfId="5564" builtinId="8" hidden="1"/>
    <cellStyle name="Hyperlink" xfId="676" builtinId="8" hidden="1"/>
    <cellStyle name="Hyperlink" xfId="614" builtinId="8" hidden="1"/>
    <cellStyle name="Hyperlink" xfId="5364" builtinId="8" hidden="1"/>
    <cellStyle name="Hyperlink" xfId="1292" builtinId="8" hidden="1"/>
    <cellStyle name="Hyperlink" xfId="832" builtinId="8" hidden="1"/>
    <cellStyle name="Hyperlink" xfId="67" builtinId="8" hidden="1"/>
    <cellStyle name="Hyperlink" xfId="1038" builtinId="8" hidden="1"/>
    <cellStyle name="Hyperlink" xfId="6224" builtinId="8" hidden="1"/>
    <cellStyle name="Hyperlink" xfId="7514" builtinId="8" hidden="1"/>
    <cellStyle name="Hyperlink" xfId="3816" builtinId="8" hidden="1"/>
    <cellStyle name="Hyperlink" xfId="2800" builtinId="8" hidden="1"/>
    <cellStyle name="Hyperlink" xfId="6186" builtinId="8" hidden="1"/>
    <cellStyle name="Hyperlink" xfId="3008" builtinId="8" hidden="1"/>
    <cellStyle name="Hyperlink" xfId="1492" builtinId="8" hidden="1"/>
    <cellStyle name="Hyperlink" xfId="3030" builtinId="8" hidden="1"/>
    <cellStyle name="Hyperlink" xfId="708" builtinId="8" hidden="1"/>
    <cellStyle name="Hyperlink" xfId="7482" builtinId="8" hidden="1"/>
    <cellStyle name="Hyperlink" xfId="5422" builtinId="8" hidden="1"/>
    <cellStyle name="Hyperlink" xfId="5902" builtinId="8" hidden="1"/>
    <cellStyle name="Hyperlink" xfId="3670" builtinId="8" hidden="1"/>
    <cellStyle name="Hyperlink" xfId="8008" builtinId="8" hidden="1"/>
    <cellStyle name="Hyperlink" xfId="29" builtinId="8" hidden="1"/>
    <cellStyle name="Hyperlink" xfId="5106" builtinId="8" hidden="1"/>
    <cellStyle name="Hyperlink" xfId="5248" builtinId="8" hidden="1"/>
    <cellStyle name="Hyperlink" xfId="1124" builtinId="8" hidden="1"/>
    <cellStyle name="Hyperlink" xfId="4760" builtinId="8" hidden="1"/>
    <cellStyle name="Hyperlink" xfId="2176" builtinId="8" hidden="1"/>
    <cellStyle name="Hyperlink" xfId="7586" builtinId="8" hidden="1"/>
    <cellStyle name="Hyperlink" xfId="5432" builtinId="8" hidden="1"/>
    <cellStyle name="Hyperlink" xfId="888" builtinId="8" hidden="1"/>
    <cellStyle name="Hyperlink" xfId="2826" builtinId="8" hidden="1"/>
    <cellStyle name="Hyperlink" xfId="2482" builtinId="8" hidden="1"/>
    <cellStyle name="Hyperlink" xfId="4996" builtinId="8" hidden="1"/>
    <cellStyle name="Hyperlink" xfId="4788" builtinId="8" hidden="1"/>
    <cellStyle name="Hyperlink" xfId="1344" builtinId="8" hidden="1"/>
    <cellStyle name="Hyperlink" xfId="4732" builtinId="8" hidden="1"/>
    <cellStyle name="Hyperlink" xfId="2726" builtinId="8" hidden="1"/>
    <cellStyle name="Hyperlink" xfId="4176" builtinId="8" hidden="1"/>
    <cellStyle name="Hyperlink" xfId="5404" builtinId="8" hidden="1"/>
    <cellStyle name="Hyperlink" xfId="7716" builtinId="8" hidden="1"/>
    <cellStyle name="Hyperlink" xfId="7542" builtinId="8" hidden="1"/>
    <cellStyle name="Hyperlink" xfId="8014" builtinId="8" hidden="1"/>
    <cellStyle name="Hyperlink" xfId="1544" builtinId="8" hidden="1"/>
    <cellStyle name="Hyperlink" xfId="7304" builtinId="8" hidden="1"/>
    <cellStyle name="Hyperlink" xfId="4302" builtinId="8" hidden="1"/>
    <cellStyle name="Hyperlink" xfId="3408" builtinId="8" hidden="1"/>
    <cellStyle name="Hyperlink" xfId="1604" builtinId="8" hidden="1"/>
    <cellStyle name="Hyperlink" xfId="385" builtinId="8" hidden="1"/>
    <cellStyle name="Hyperlink" xfId="900" builtinId="8" hidden="1"/>
    <cellStyle name="Hyperlink" xfId="3010" builtinId="8" hidden="1"/>
    <cellStyle name="Hyperlink" xfId="1962" builtinId="8" hidden="1"/>
    <cellStyle name="Hyperlink" xfId="7176" builtinId="8" hidden="1"/>
    <cellStyle name="Hyperlink" xfId="6516" builtinId="8" hidden="1"/>
    <cellStyle name="Hyperlink" xfId="1720" builtinId="8" hidden="1"/>
    <cellStyle name="Hyperlink" xfId="6234" builtinId="8" hidden="1"/>
    <cellStyle name="Hyperlink" xfId="8032" builtinId="8" hidden="1"/>
    <cellStyle name="Hyperlink" xfId="2112" builtinId="8" hidden="1"/>
    <cellStyle name="Hyperlink" xfId="7394" builtinId="8" hidden="1"/>
    <cellStyle name="Hyperlink" xfId="4300" builtinId="8" hidden="1"/>
    <cellStyle name="Hyperlink" xfId="5118" builtinId="8" hidden="1"/>
    <cellStyle name="Hyperlink" xfId="4364" builtinId="8" hidden="1"/>
    <cellStyle name="Hyperlink" xfId="7436" builtinId="8" hidden="1"/>
    <cellStyle name="Hyperlink" xfId="1074" builtinId="8" hidden="1"/>
    <cellStyle name="Hyperlink" xfId="2372" builtinId="8" hidden="1"/>
    <cellStyle name="Normal" xfId="0" builtinId="0"/>
    <cellStyle name="Normal 2" xfId="1" xr:uid="{00000000-0005-0000-0000-000000200000}"/>
    <cellStyle name="Normal 2 2" xfId="8198" xr:uid="{61919BD0-789F-4240-A697-6482582D3C14}"/>
    <cellStyle name="Normal 2 3" xfId="8200" xr:uid="{80200477-69C6-C540-91C9-066C8CD28381}"/>
    <cellStyle name="Normal 3" xfId="8122" xr:uid="{00000000-0005-0000-0000-000001200000}"/>
    <cellStyle name="Normal 4" xfId="2" xr:uid="{00000000-0005-0000-0000-000002200000}"/>
    <cellStyle name="Normal 5" xfId="8197" xr:uid="{77A1A3FA-1E96-1545-8589-79003B763583}"/>
    <cellStyle name="Normal 5 2" xfId="8201" xr:uid="{94C97FD6-9313-F049-A5D9-EB648AAD410F}"/>
    <cellStyle name="Normal 6" xfId="8199" xr:uid="{BEE16C50-C1FA-7B48-808A-51D178C4482F}"/>
    <cellStyle name="Normal_Sheet1 2" xfId="581" xr:uid="{00000000-0005-0000-0000-000003200000}"/>
    <cellStyle name="Normal_Sheet2" xfId="8120" xr:uid="{00000000-0005-0000-0000-000004200000}"/>
    <cellStyle name="Percent 2" xfId="8123" xr:uid="{00000000-0005-0000-0000-000006200000}"/>
  </cellStyles>
  <dxfs count="220">
    <dxf>
      <font>
        <color auto="1"/>
      </font>
      <fill>
        <patternFill>
          <bgColor theme="9" tint="0.59996337778862885"/>
        </patternFill>
      </fill>
    </dxf>
    <dxf>
      <font>
        <b/>
        <i val="0"/>
        <color rgb="FFFFFF00"/>
      </font>
      <fill>
        <patternFill>
          <bgColor rgb="FF7030A0"/>
        </patternFill>
      </fill>
    </dxf>
    <dxf>
      <font>
        <color auto="1"/>
      </font>
      <fill>
        <patternFill>
          <fgColor auto="1"/>
          <bgColor rgb="FFFFFF00"/>
        </patternFill>
      </fill>
    </dxf>
    <dxf>
      <font>
        <strike val="0"/>
        <outline val="0"/>
        <shadow val="0"/>
        <u val="none"/>
        <vertAlign val="baseline"/>
        <sz val="1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auto="1"/>
        </right>
        <top style="thin">
          <color auto="1"/>
        </top>
        <bottom style="thin">
          <color auto="1"/>
        </bottom>
      </border>
    </dxf>
    <dxf>
      <font>
        <b val="0"/>
        <i val="0"/>
        <strike val="0"/>
        <condense val="0"/>
        <extend val="0"/>
        <outline val="0"/>
        <shadow val="0"/>
        <u val="none"/>
        <vertAlign val="baseline"/>
        <sz val="11"/>
        <color rgb="FFFF0000"/>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medium">
          <color indexed="64"/>
        </right>
        <top style="thin">
          <color auto="1"/>
        </top>
        <bottom style="thin">
          <color auto="1"/>
        </bottom>
      </border>
    </dxf>
    <dxf>
      <font>
        <b val="0"/>
        <i val="0"/>
        <strike val="0"/>
        <condense val="0"/>
        <extend val="0"/>
        <outline val="0"/>
        <shadow val="0"/>
        <u val="none"/>
        <vertAlign val="baseline"/>
        <sz val="11"/>
        <color rgb="FFFF0000"/>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rgb="FFFF0000"/>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color rgb="FFFF0000"/>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auto="1"/>
        </right>
        <top style="thin">
          <color auto="1"/>
        </top>
        <bottom style="thin">
          <color auto="1"/>
        </bottom>
      </border>
    </dxf>
    <dxf>
      <font>
        <strike val="0"/>
        <outline val="0"/>
        <shadow val="0"/>
        <u val="none"/>
        <vertAlign val="baseline"/>
        <sz val="1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2" formatCode="0.00"/>
      <fill>
        <patternFill patternType="none">
          <fgColor indexed="64"/>
          <bgColor indexed="65"/>
        </patternFill>
      </fill>
      <alignment horizontal="center" vertical="center" textRotation="0" wrapText="0" indent="0" justifyLastLine="0" shrinkToFit="0" readingOrder="0"/>
      <border diagonalUp="0" diagonalDown="0" outline="0">
        <left style="medium">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solid">
          <fgColor indexed="64"/>
          <bgColor rgb="FF92D05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libri"/>
        <family val="2"/>
        <scheme val="minor"/>
      </font>
      <numFmt numFmtId="2" formatCode="0.00"/>
      <fill>
        <patternFill patternType="solid">
          <fgColor indexed="64"/>
          <bgColor theme="6" tint="0.5999938962981048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solid">
          <fgColor indexed="64"/>
          <bgColor rgb="FF00B0F0"/>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1" formatCode="0"/>
      <fill>
        <patternFill patternType="solid">
          <fgColor indexed="64"/>
          <bgColor theme="9"/>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19" formatCode="m/d/yyyy"/>
      <fill>
        <patternFill patternType="solid">
          <fgColor indexed="64"/>
          <bgColor rgb="FFFEFF99"/>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numFmt numFmtId="19" formatCode="m/d/yyyy"/>
      <fill>
        <patternFill patternType="solid">
          <fgColor indexed="64"/>
          <bgColor rgb="FFFEFF99"/>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solid">
          <fgColor indexed="64"/>
          <bgColor theme="9"/>
        </patternFill>
      </fill>
      <alignment horizontal="center" vertical="center" textRotation="0" wrapText="0" indent="0" justifyLastLine="0" shrinkToFit="0" readingOrder="0"/>
      <border diagonalUp="0" diagonalDown="0">
        <left style="medium">
          <color indexed="64"/>
        </left>
        <right style="thin">
          <color auto="1"/>
        </right>
        <top style="thin">
          <color auto="1"/>
        </top>
        <bottom style="thin">
          <color auto="1"/>
        </bottom>
      </border>
    </dxf>
    <dxf>
      <border outline="0">
        <top style="thin">
          <color auto="1"/>
        </top>
      </border>
    </dxf>
    <dxf>
      <border outline="0">
        <left style="thin">
          <color auto="1"/>
        </left>
        <top style="thin">
          <color auto="1"/>
        </top>
        <bottom style="thin">
          <color auto="1"/>
        </bottom>
      </border>
    </dxf>
    <dxf>
      <font>
        <strike val="0"/>
        <outline val="0"/>
        <shadow val="0"/>
        <u val="none"/>
        <vertAlign val="baseline"/>
        <sz val="11"/>
        <name val="Calibri"/>
        <family val="2"/>
        <scheme val="minor"/>
      </font>
      <alignment vertical="center" textRotation="0" indent="0" justifyLastLine="0" shrinkToFit="0" readingOrder="0"/>
    </dxf>
    <dxf>
      <border outline="0">
        <bottom style="thin">
          <color auto="1"/>
        </bottom>
      </border>
    </dxf>
    <dxf>
      <font>
        <b val="0"/>
        <i val="0"/>
        <strike val="0"/>
        <condense val="0"/>
        <extend val="0"/>
        <outline val="0"/>
        <shadow val="0"/>
        <u val="none"/>
        <vertAlign val="baseline"/>
        <sz val="11"/>
        <color indexed="8"/>
        <name val="Calibri"/>
        <family val="2"/>
        <scheme val="minor"/>
      </font>
      <fill>
        <patternFill patternType="solid">
          <fgColor indexed="0"/>
          <bgColor indexed="22"/>
        </patternFill>
      </fill>
      <alignment horizontal="center" vertical="center" textRotation="0" wrapText="0" indent="0" justifyLastLine="0" shrinkToFit="0" readingOrder="0"/>
      <border diagonalUp="0" diagonalDown="0" outline="0">
        <left style="thin">
          <color auto="1"/>
        </left>
        <right style="thin">
          <color auto="1"/>
        </right>
        <top/>
        <bottom/>
      </border>
    </dxf>
    <dxf>
      <fill>
        <patternFill patternType="solid">
          <fgColor indexed="64"/>
          <bgColor theme="9"/>
        </patternFill>
      </fill>
      <alignment horizontal="center" vertical="center" textRotation="0" wrapText="0" indent="0" justifyLastLine="0" shrinkToFit="0" readingOrder="0"/>
      <border diagonalUp="0" diagonalDown="0">
        <left style="medium">
          <color auto="1"/>
        </left>
        <right style="medium">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thin">
          <color auto="1"/>
        </right>
        <top style="thin">
          <color auto="1"/>
        </top>
        <bottom style="thin">
          <color auto="1"/>
        </bottom>
        <vertical/>
        <horizontal style="thin">
          <color auto="1"/>
        </horizontal>
      </border>
    </dxf>
    <dxf>
      <font>
        <b/>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auto="1"/>
        </top>
        <bottom style="thin">
          <color auto="1"/>
        </bottom>
        <vertical style="thin">
          <color indexed="64"/>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1"/>
      </font>
      <fill>
        <patternFill patternType="solid">
          <fgColor indexed="64"/>
          <bgColor theme="9"/>
        </patternFill>
      </fill>
      <alignment horizontal="center" vertical="center" textRotation="0" wrapText="0" indent="0" justifyLastLine="0" shrinkToFit="0" readingOrder="0"/>
      <border diagonalUp="0" diagonalDown="0">
        <left style="medium">
          <color auto="1"/>
        </left>
        <right style="medium">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border>
    </dxf>
    <dxf>
      <font>
        <b/>
        <i val="0"/>
        <strike val="0"/>
        <condense val="0"/>
        <extend val="0"/>
        <outline val="0"/>
        <shadow val="0"/>
        <u val="none"/>
        <vertAlign val="baseline"/>
        <sz val="11"/>
        <color theme="1"/>
        <name val="Calibri"/>
        <family val="2"/>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thin">
          <color auto="1"/>
        </right>
        <top style="thin">
          <color auto="1"/>
        </top>
        <bottom style="thin">
          <color auto="1"/>
        </bottom>
        <vertical style="thin">
          <color auto="1"/>
        </vertical>
        <horizontal/>
      </border>
    </dxf>
    <dxf>
      <font>
        <strike val="0"/>
        <outline val="0"/>
        <shadow val="0"/>
        <u val="none"/>
        <vertAlign val="baseline"/>
        <sz val="11"/>
      </font>
      <fill>
        <patternFill patternType="solid">
          <fgColor indexed="64"/>
          <bgColor theme="9"/>
        </patternFill>
      </fill>
      <alignment horizontal="center" vertical="center"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m/d/yy"/>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minor"/>
      </font>
      <fill>
        <patternFill patternType="solid">
          <fgColor indexed="0"/>
          <bgColor indexed="22"/>
        </patternFill>
      </fill>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wrapText="1"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numFmt numFmtId="2" formatCode="0.00"/>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wrapText="1"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wrapText="1"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numFmt numFmtId="165" formatCode="m/d/yy"/>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ill>
        <patternFill patternType="solid">
          <fgColor rgb="FFFF0000"/>
          <bgColor rgb="FF000000"/>
        </patternFill>
      </fill>
    </dxf>
    <dxf>
      <border outline="0">
        <top style="thin">
          <color indexed="64"/>
        </top>
      </border>
    </dxf>
    <dxf>
      <font>
        <strike val="0"/>
        <outline val="0"/>
        <shadow val="0"/>
        <u val="none"/>
        <vertAlign val="baseline"/>
        <sz val="11"/>
        <color theme="1"/>
        <name val="Calibri"/>
        <family val="2"/>
        <scheme val="minor"/>
      </font>
      <alignment horizontal="center" vertical="center" textRotation="0" indent="0" justifyLastLine="0" shrinkToFit="0" readingOrder="0"/>
    </dxf>
    <dxf>
      <border outline="0">
        <bottom style="thin">
          <color indexed="64"/>
        </bottom>
      </border>
    </dxf>
    <dxf>
      <font>
        <strike val="0"/>
        <outline val="0"/>
        <shadow val="0"/>
        <u val="none"/>
        <vertAlign val="baseline"/>
        <sz val="1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theme="1"/>
        <name val="Calibri"/>
        <family val="2"/>
        <scheme val="minor"/>
      </font>
      <alignment horizontal="center" vertical="center" textRotation="0" wrapText="1"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numFmt numFmtId="2" formatCode="0.00"/>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wrapText="1"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numFmt numFmtId="165" formatCode="m/d/yy"/>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ont>
        <strike val="0"/>
        <outline val="0"/>
        <shadow val="0"/>
        <u val="none"/>
        <vertAlign val="baseline"/>
        <sz val="11"/>
        <color theme="1"/>
        <name val="Calibri"/>
        <family val="2"/>
        <scheme val="minor"/>
      </font>
      <alignment horizontal="center" vertical="center" textRotation="0" indent="0" justifyLastLine="0" shrinkToFit="0" readingOrder="0"/>
    </dxf>
    <dxf>
      <fill>
        <patternFill patternType="solid">
          <fgColor rgb="FFFF0000"/>
          <bgColor rgb="FF000000"/>
        </patternFill>
      </fill>
    </dxf>
    <dxf>
      <border outline="0">
        <top style="thin">
          <color indexed="64"/>
        </top>
      </border>
    </dxf>
    <dxf>
      <font>
        <strike val="0"/>
        <outline val="0"/>
        <shadow val="0"/>
        <u val="none"/>
        <vertAlign val="baseline"/>
        <sz val="11"/>
        <color theme="1"/>
        <name val="Calibri"/>
        <family val="2"/>
        <scheme val="minor"/>
      </font>
      <alignment horizontal="center" vertical="center" textRotation="0" indent="0" justifyLastLine="0" shrinkToFit="0" readingOrder="0"/>
    </dxf>
    <dxf>
      <border outline="0">
        <bottom style="thin">
          <color indexed="64"/>
        </bottom>
      </border>
    </dxf>
    <dxf>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ED7D31"/>
      <color rgb="FFEDB488"/>
      <color rgb="FFB7DEE8"/>
      <color rgb="FFFFFFD7"/>
      <color rgb="FFFEFE99"/>
      <color rgb="FFFF7F82"/>
      <color rgb="FFFF8F93"/>
      <color rgb="FFFFDA81"/>
      <color rgb="FFFEFF99"/>
      <color rgb="FFFF37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260B975-0760-B44F-8166-44996666C6B3}" name="Table212" displayName="Table212" ref="A111:R263" totalsRowShown="0" headerRowDxfId="219" dataDxfId="217" headerRowBorderDxfId="218" tableBorderDxfId="216" headerRowCellStyle="Normal 2">
  <autoFilter ref="A111:R263" xr:uid="{B97EDF38-7614-0949-9A00-125FD2C738A4}"/>
  <sortState xmlns:xlrd2="http://schemas.microsoft.com/office/spreadsheetml/2017/richdata2" ref="A112:R263">
    <sortCondition descending="1" sortBy="cellColor" ref="A112:A263" dxfId="215"/>
  </sortState>
  <tableColumns count="18">
    <tableColumn id="1" xr3:uid="{63DDBE3A-B498-384F-9FB9-2ECB38627799}" name="Study ID" dataDxfId="214"/>
    <tableColumn id="3" xr3:uid="{E758B1E8-5776-7049-B4E0-516EAD0A87D1}" name="Contact Next Season?" dataDxfId="213"/>
    <tableColumn id="2" xr3:uid="{7BEA82B3-12A2-2E4D-9860-F559AE3A98EE}" name="Age" dataDxfId="212" dataCellStyle="Normal 6"/>
    <tableColumn id="4" xr3:uid="{191A14E9-53ED-C14D-B227-5A8BA5AE2052}" name="Date of birth" dataDxfId="211"/>
    <tableColumn id="6" xr3:uid="{065C06E1-789D-D34F-B66C-C31E26A85B61}" name="Gender" dataDxfId="210"/>
    <tableColumn id="7" xr3:uid="{ECA76150-3B18-8741-9EC7-5330CA3BB9CC}" name="Race/ Ethnicity" dataDxfId="209"/>
    <tableColumn id="8" xr3:uid="{F89C01D3-20EA-DA43-8783-6EE8D35136F7}" name="Comorbidity 1" dataDxfId="208"/>
    <tableColumn id="9" xr3:uid="{24E13BB2-5732-C74B-AE5D-CEE98D9C6CFA}" name="Comorbidity 2" dataDxfId="207"/>
    <tableColumn id="10" xr3:uid="{A72DE821-CCC3-EC4A-B8EB-3BA4172B319D}" name="Comorbidity 3" dataDxfId="206"/>
    <tableColumn id="11" xr3:uid="{A3FA5C7F-1982-5443-A3CE-4D317DB393BC}" name="Vaccine last season (fall 2017-spring 2018)" dataDxfId="205"/>
    <tableColumn id="12" xr3:uid="{14FFB754-8701-2F4A-B7B0-7ADA20EF6ABB}" name="Vaccine 2 seasons ago (fall 2016-spring 2017)" dataDxfId="204"/>
    <tableColumn id="13" xr3:uid="{792D507E-F805-2442-AA8F-A5D04DB2CA9B}" name="Vaccine 3 seasons ago (fall 2015-spring 2016)" dataDxfId="203"/>
    <tableColumn id="14" xr3:uid="{47F3964E-999F-B843-BBFB-395EA9ADB5C6}" name="Height (cm)" dataDxfId="202"/>
    <tableColumn id="15" xr3:uid="{14728B3C-A7EC-C84B-8285-BADA0ACD0F67}" name="Weight (kg)" dataDxfId="201"/>
    <tableColumn id="16" xr3:uid="{85BE1881-25ED-464C-9BC7-AE5F89B6E6BB}" name="BMI" dataDxfId="200">
      <calculatedColumnFormula>N112/((M112/100)^2)</calculatedColumnFormula>
    </tableColumn>
    <tableColumn id="17" xr3:uid="{057253FE-FDBE-984B-B06A-A6B50152131B}" name="Visit 1 complete?" dataDxfId="199"/>
    <tableColumn id="18" xr3:uid="{E9629BB3-A0B5-F647-9D65-9851A5F3311D}" name="Visit 2 complete?" dataDxfId="198"/>
    <tableColumn id="19" xr3:uid="{88B54094-3FB7-DF49-A974-B2C5BFD8B30A}" name="Notes" dataDxfId="197"/>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54538E-EF05-CF4D-9531-7F216B01F9CC}" name="Table3" displayName="Table3" ref="A4:AC106" totalsRowShown="0" headerRowDxfId="196" dataDxfId="194" headerRowBorderDxfId="195" tableBorderDxfId="193">
  <autoFilter ref="A4:AC106" xr:uid="{18DA4FD1-CAF6-104E-8A56-58BACF589F29}"/>
  <sortState xmlns:xlrd2="http://schemas.microsoft.com/office/spreadsheetml/2017/richdata2" ref="A5:AC106">
    <sortCondition descending="1" sortBy="cellColor" ref="A5:A106" dxfId="192"/>
  </sortState>
  <tableColumns count="29">
    <tableColumn id="1" xr3:uid="{66B5F0CA-A6D6-5149-B5BB-3B6FDC27AF2A}" name="Study ID" dataDxfId="191"/>
    <tableColumn id="2" xr3:uid="{BB29C70E-29DE-9747-86A1-D33883BF349A}" name="Contact Next Season?" dataDxfId="190"/>
    <tableColumn id="3" xr3:uid="{72890624-1EB6-2948-B3CE-ED815B98684E}" name="Age" dataDxfId="189"/>
    <tableColumn id="4" xr3:uid="{191EE0B0-5C11-E34B-ADB8-0FBE6E263931}" name="DOB" dataDxfId="188"/>
    <tableColumn id="5" xr3:uid="{77C2F1AC-8524-9544-8F8B-E6AE493BFB21}" name="Gender" dataDxfId="187"/>
    <tableColumn id="6" xr3:uid="{9E61BBBE-2578-2B45-80F4-9CC24982536B}" name="Race/ Ethnicity" dataDxfId="186"/>
    <tableColumn id="7" xr3:uid="{46150586-5A82-7942-B178-DDEB08628D59}" name="Smoking History: Current Use" dataDxfId="185"/>
    <tableColumn id="8" xr3:uid="{1A19DB9E-CBF5-D244-A23D-5B8220AAAC65}" name="Smoking History: Qty per day" dataDxfId="184"/>
    <tableColumn id="9" xr3:uid="{C31EDEA3-E2F4-6446-873B-CA6517A0ED71}" name="Smoking History: Ever  Use" dataDxfId="183"/>
    <tableColumn id="10" xr3:uid="{21E76B11-CB4B-9645-8D65-E019CFBEF217}" name="Smoking History: Past  Use" dataDxfId="182"/>
    <tableColumn id="11" xr3:uid="{5276A619-ACBD-7C4D-846F-46EF86F65C8C}" name="Shift work?" dataDxfId="181"/>
    <tableColumn id="12" xr3:uid="{CDEF0DA2-78B9-4D41-867D-7EEB1D118E4B}" name="Shift work: years" dataDxfId="180"/>
    <tableColumn id="13" xr3:uid="{64BF9B3A-4F36-694C-8870-1352FC6FF1FF}" name="Sleep apnea?" dataDxfId="179"/>
    <tableColumn id="14" xr3:uid="{8FBAF2CB-1E01-9F49-920B-C69C7D253B0C}" name="Sleep apnea: Appropriately treated?" dataDxfId="178"/>
    <tableColumn id="15" xr3:uid="{4F0F3054-FE9D-0045-AD6A-548996100B31}" name="Comorbidity 1" dataDxfId="177"/>
    <tableColumn id="16" xr3:uid="{84B5841E-DEAD-C448-B5FB-8B0D35938121}" name="Comorbidity 2" dataDxfId="176"/>
    <tableColumn id="17" xr3:uid="{C6AC5663-40B0-5A4C-B603-8922D88BB77F}" name="Comorbidity 3" dataDxfId="175"/>
    <tableColumn id="18" xr3:uid="{C4009BC3-D555-D64D-A4D6-AB5E0BF348C6}" name="Additional Comorbidities" dataDxfId="174"/>
    <tableColumn id="20" xr3:uid="{4CC0E875-0370-F84D-977C-1F8DBF83421A}" name="Vaccine last season (fall 2017-spring 2018)" dataDxfId="173"/>
    <tableColumn id="21" xr3:uid="{795FDB2B-9E42-8F40-B676-92FC1D4F54F2}" name="Vaccine 2 seasons ago (fall 2016-spring 2017)" dataDxfId="172"/>
    <tableColumn id="22" xr3:uid="{3575FAD8-B6D1-1A42-B73D-D808C7754798}" name="Vaccine 3 seasons ago (fall 2015-spring 2016)" dataDxfId="171"/>
    <tableColumn id="23" xr3:uid="{9A565E53-2DC5-854B-B7E3-BE174325C11B}" name="Height (cm)" dataDxfId="170"/>
    <tableColumn id="24" xr3:uid="{FE25FB61-A531-6B42-B7AC-408ACE1DFB17}" name="Weight (kg)" dataDxfId="169"/>
    <tableColumn id="25" xr3:uid="{9DC67EEB-A0F6-D845-A7F4-3049C979A18B}" name="BMI" dataDxfId="168">
      <calculatedColumnFormula>W5/((V5/100)^2)</calculatedColumnFormula>
    </tableColumn>
    <tableColumn id="26" xr3:uid="{D1909611-272C-6A4D-A6B0-4B03B8F26C35}" name="Standard or high-dose vaccine? (S/H)" dataDxfId="167"/>
    <tableColumn id="27" xr3:uid="{E80436B7-4497-8241-BF33-0D17AA67C19A}" name="D0 visit complete?" dataDxfId="166"/>
    <tableColumn id="28" xr3:uid="{CE5EED8D-57EC-B546-AA5F-83350E2B5E8F}" name="D7 visit complete?" dataDxfId="165"/>
    <tableColumn id="29" xr3:uid="{33138E18-A7F3-8E4D-BECC-68C88F53551A}" name="D28 visit complete?" dataDxfId="164"/>
    <tableColumn id="30" xr3:uid="{562532B2-D77B-CE41-A11E-BE7E29EBFE69}" name="Notes" dataDxfId="163"/>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B5956AE-727A-1D44-AE72-43BBAA7FC69A}" name="Table28" displayName="Table28" ref="A6:DK256" totalsRowShown="0" headerRowDxfId="162" dataDxfId="161" headerRowCellStyle="Normal_Sheet1 2">
  <autoFilter ref="A6:DK256" xr:uid="{995A5B04-EE13-204F-BEE5-2E4994524257}"/>
  <sortState xmlns:xlrd2="http://schemas.microsoft.com/office/spreadsheetml/2017/richdata2" ref="A7:DK256">
    <sortCondition ref="A6:A256"/>
  </sortState>
  <tableColumns count="115">
    <tableColumn id="1" xr3:uid="{A58A4620-5CCD-1742-9C6B-8C5F9CA1376F}" name="ID" dataDxfId="160"/>
    <tableColumn id="2" xr3:uid="{C897B361-8D21-DD41-9B7D-4E70123F2DD4}" name="DOB" dataDxfId="159"/>
    <tableColumn id="3" xr3:uid="{1B938C08-10FE-DE4A-B988-2F49766A99A1}" name="Date Vaccinated" dataDxfId="158"/>
    <tableColumn id="4" xr3:uid="{2A475481-E8E2-3648-A2F3-F96496E59CC3}" name="Age" dataDxfId="157"/>
    <tableColumn id="5" xr3:uid="{0A2B7AA8-4391-8847-94B0-F87556BBC300}" name="Gender" dataDxfId="156"/>
    <tableColumn id="6" xr3:uid="{973BB3A9-19F2-9E47-A5A4-3781FC14E154}" name="Race/Ethnicity" dataDxfId="155"/>
    <tableColumn id="7" xr3:uid="{9DA119A6-AB37-AB44-B36A-B97138A104C7}" name="BMI" dataDxfId="154"/>
    <tableColumn id="8" xr3:uid="{C2DD43E6-3BFC-884B-B822-06CE94ECC7FD}" name="Vaccine" dataDxfId="153"/>
    <tableColumn id="104" xr3:uid="{BE615921-2F1A-A34E-8AB6-A1B3D610F580}" name="16-18 (x3) Repeater?" dataDxfId="152"/>
    <tableColumn id="9" xr3:uid="{C6A18067-E0BF-6B4C-AA15-9B73BEB7F2F2}" name="17-18 Repeater?" dataDxfId="151"/>
    <tableColumn id="10" xr3:uid="{1FF8EC38-02D1-9A47-8343-6B98AA47F4D5}" name="D0 - SC/18" dataDxfId="150"/>
    <tableColumn id="11" xr3:uid="{E982C532-202D-0C44-B9F8-BD9334B1D8EF}" name="D28 - SC/18" dataDxfId="149"/>
    <tableColumn id="12" xr3:uid="{9243BF6C-FB95-D143-9D39-90DF3DE35532}" name="D0 -Weiss/43" dataDxfId="148"/>
    <tableColumn id="13" xr3:uid="{FC0FD38E-FC31-1A41-AAE3-BEBC4CE68B59}" name="D28 - Weiss/43" dataDxfId="147"/>
    <tableColumn id="14" xr3:uid="{F4B3BD86-789C-3D45-A944-B1A1BA2695C8}" name="D0 - FM/47" dataDxfId="146"/>
    <tableColumn id="15" xr3:uid="{42C8FDBF-6AF2-074D-AB63-40FA210BD687}" name="D28 - FM/47" dataDxfId="145"/>
    <tableColumn id="16" xr3:uid="{A3B3DF05-1FF2-7647-86C5-5D737292C68D}" name="D0 - Den/57" dataDxfId="144"/>
    <tableColumn id="17" xr3:uid="{A8BA2016-FD42-BF43-915E-163C8D45DFEC}" name="D28 - Den/57" dataDxfId="143"/>
    <tableColumn id="18" xr3:uid="{8505B509-2630-0D47-AF0C-234D3A63E99A}" name="D0 - NJ/76" dataDxfId="142"/>
    <tableColumn id="19" xr3:uid="{076DAF85-D207-C843-B3D1-1344BD782275}" name="D28 - NJ/76" dataDxfId="141"/>
    <tableColumn id="20" xr3:uid="{69918CA7-B7D0-FB4E-8A51-E0325DB19572}" name="D0 - USSR/77" dataDxfId="140"/>
    <tableColumn id="21" xr3:uid="{61A1A32A-8B70-A946-987B-545816C8F9F4}" name="D28 - USSR/77" dataDxfId="139"/>
    <tableColumn id="22" xr3:uid="{86612B04-D300-F240-81A9-214E6C7E79F8}" name="D0 - BZ/78" dataDxfId="138"/>
    <tableColumn id="23" xr3:uid="{BAC5C598-6025-4242-83FB-D52AF1D9C481}" name="D28 - BZ/78" dataDxfId="137"/>
    <tableColumn id="24" xr3:uid="{085FEF97-CA8F-364E-BC65-169F3D4E798B}" name="D0 - Chile/83" dataDxfId="136"/>
    <tableColumn id="25" xr3:uid="{94239DD2-642E-E74E-8161-6A95D0AA9601}" name="D28 - Chile/83" dataDxfId="135"/>
    <tableColumn id="26" xr3:uid="{83A9EEF1-C7B1-DD4B-9BD1-65B7FB6853D2}" name="D0 - Sing/86" dataDxfId="134"/>
    <tableColumn id="27" xr3:uid="{5C6DA317-DFFF-0C4E-8F7F-1C03B929E2E4}" name="D28 - Sing/86" dataDxfId="133"/>
    <tableColumn id="28" xr3:uid="{292B40CA-9E15-7448-9FC9-11D69BD2D997}" name="D0 - TX/91" dataDxfId="132"/>
    <tableColumn id="29" xr3:uid="{F64DB7D6-0C8A-9947-968C-73175510C242}" name="D28 - TX/91" dataDxfId="131"/>
    <tableColumn id="30" xr3:uid="{13A0F6B1-F0D7-4849-85B3-C8FE0EAD7B63}" name="D0 - Bei/95" dataDxfId="130"/>
    <tableColumn id="31" xr3:uid="{BE224FF0-9031-5A4C-8A20-F3A4D0A17A8D}" name="D28 - Bei/95" dataDxfId="129"/>
    <tableColumn id="32" xr3:uid="{48A02560-6F85-5E4E-9DF7-736112C8B5D8}" name="D0 - NC/99" dataDxfId="128"/>
    <tableColumn id="33" xr3:uid="{9F53C0DD-9B84-514B-9C8B-48F32989BECB}" name="D28 - NC/99" dataDxfId="127"/>
    <tableColumn id="34" xr3:uid="{D4DBE0FC-41E8-9A41-8CF6-4213D878BD40}" name="D0 - SI/06" dataDxfId="126"/>
    <tableColumn id="35" xr3:uid="{69AA69D8-0B3D-7049-9F40-33EA50BD7CB1}" name="D28 - SI/06" dataDxfId="125"/>
    <tableColumn id="36" xr3:uid="{96E397CE-B01C-9A43-A8D1-08083E9ED3F0}" name="Bris/07" dataDxfId="124"/>
    <tableColumn id="37" xr3:uid="{0D2AD3AE-CAB0-AF41-80AB-A1296A9FA863}" name="Bris/0715" dataDxfId="123"/>
    <tableColumn id="38" xr3:uid="{BC37FE31-A88C-3042-94EC-4EB162B2E3C5}" name="D0 - CA/09" dataDxfId="122"/>
    <tableColumn id="39" xr3:uid="{E77AD1D3-695B-B142-B385-AC08FB32234D}" name="D28 - CA/09" dataDxfId="121"/>
    <tableColumn id="40" xr3:uid="{83C686EC-8562-E245-83C9-55717A4E354C}" name="D0 - Mich/15" dataDxfId="120"/>
    <tableColumn id="41" xr3:uid="{BA17D4AF-F0D7-E34E-A8D8-3FF674765427}" name="D28 - Mich/15" dataDxfId="119"/>
    <tableColumn id="42" xr3:uid="{3D4B9862-FE43-7147-A599-2E75433AA713}" name="ID# (2)" dataDxfId="118"/>
    <tableColumn id="43" xr3:uid="{B02AD6F4-D816-644C-A8A5-2384B0475D7D}" name="D0 - HK/68" dataDxfId="117"/>
    <tableColumn id="44" xr3:uid="{D34F4761-1AB0-2F47-A10C-A9B62CF6E347}" name="D28 - HK/68" dataDxfId="116"/>
    <tableColumn id="45" xr3:uid="{4BE38B9F-FB84-B243-A3AB-EDA10C364329}" name="D0 - PC/73" dataDxfId="115"/>
    <tableColumn id="46" xr3:uid="{0B54C57C-FB24-504C-9C71-2AD4ED06EA78}" name="D28 - PC/73" dataDxfId="114"/>
    <tableColumn id="47" xr3:uid="{0F1D22F8-628B-D04A-8B30-5C8DF7B5DABE}" name="D0 - TX/77" dataDxfId="113"/>
    <tableColumn id="48" xr3:uid="{66381AD1-EC6B-244E-871A-0E7E25A0F898}" name="D28 - TX/77" dataDxfId="112"/>
    <tableColumn id="49" xr3:uid="{D93A6E7C-8548-0F40-982F-4486637281CF}" name="D0 - Miss/85" dataDxfId="111"/>
    <tableColumn id="50" xr3:uid="{297DF450-3106-C04F-8616-DF088DC73A4C}" name="D28 - Miss/85" dataDxfId="110"/>
    <tableColumn id="51" xr3:uid="{CB1A241A-DCF4-2D4E-8454-4E9BAE82D42B}" name="D0 - Sich/89" dataDxfId="109"/>
    <tableColumn id="52" xr3:uid="{B1401B31-9E49-4E41-9F7D-1A7F463627E3}" name="D28 - Sich/89" dataDxfId="108"/>
    <tableColumn id="53" xr3:uid="{43036833-1515-0A4B-A439-5C1C159C3485}" name="D0 - Shan/93" dataDxfId="107"/>
    <tableColumn id="54" xr3:uid="{21BEB6EB-EED6-8C45-AEBD-8B6DD238E51A}" name="D28 - Shan/93" dataDxfId="106"/>
    <tableColumn id="55" xr3:uid="{F847E4EB-923F-934B-BDC1-EBF316636AE4}" name="D0 - Nan/95" dataDxfId="105"/>
    <tableColumn id="56" xr3:uid="{F5749B55-10D6-A043-A823-949DE859B231}" name="D28 - Nan/95" dataDxfId="104"/>
    <tableColumn id="57" xr3:uid="{95B6134D-4D6F-184F-8BAC-F85219AED132}" name="D0 - Syd/97" dataDxfId="103"/>
    <tableColumn id="58" xr3:uid="{DD14AE5A-CC66-EF48-965F-DC3ACC5670FD}" name="D28 - Syd/97" dataDxfId="102"/>
    <tableColumn id="59" xr3:uid="{6E60921F-2CDF-DD4F-97F0-329FC3BE5C17}" name="D0 - Pan/99" dataDxfId="101"/>
    <tableColumn id="60" xr3:uid="{798586D5-B3E0-BF4D-B81A-E672C8E171C0}" name="S21 - Pan/99" dataDxfId="100"/>
    <tableColumn id="61" xr3:uid="{DC29D221-3671-CA42-93D5-3A5FD85C6971}" name="D0 - NY/04" dataDxfId="99"/>
    <tableColumn id="62" xr3:uid="{1E6147A1-703A-B04C-ACCA-3EDED63AADB9}" name="D28 - NY/04" dataDxfId="98"/>
    <tableColumn id="63" xr3:uid="{9AC3D1ED-6C4B-B44A-AA05-5497519B1AF2}" name="D0 - Wisc/05" dataDxfId="97"/>
    <tableColumn id="64" xr3:uid="{3345F743-8513-E147-B682-92E69C1060A0}" name="D28 - Wisc/05" dataDxfId="96"/>
    <tableColumn id="65" xr3:uid="{3DF6EDE1-4A9E-084C-A89F-C0196D43B8DE}" name="D0 - UR/07" dataDxfId="95"/>
    <tableColumn id="66" xr3:uid="{EB5B7DD8-3964-0F46-AF8A-8DB1C3181C78}" name="D28 - UR/07" dataDxfId="94"/>
    <tableColumn id="67" xr3:uid="{4A05043A-5F8D-DD45-83E5-BD7C62B29081}" name="D0 - Perth/09" dataDxfId="93"/>
    <tableColumn id="68" xr3:uid="{435B140F-351A-F44E-B53E-37620B8C82C0}" name="D28 - Perth/09" dataDxfId="92"/>
    <tableColumn id="69" xr3:uid="{24A88A71-1772-2446-8705-C9F1E4EE9FF8}" name="D0 - Vic/11" dataDxfId="91"/>
    <tableColumn id="70" xr3:uid="{6DCADB30-BD00-EC47-8FAE-6239508CDE31}" name="D28 - Vic/11" dataDxfId="90"/>
    <tableColumn id="71" xr3:uid="{403ACBBA-36AB-E64E-A521-BE2A979EC41E}" name="D0 - TX/12" dataDxfId="89"/>
    <tableColumn id="72" xr3:uid="{489FF3F1-9F81-6047-8588-27B5F355AC24}" name="D28 - TX/12" dataDxfId="88"/>
    <tableColumn id="73" xr3:uid="{3941A99A-9714-0F45-BD33-1A761DD0C474}" name="D0 - Switz/13" dataDxfId="87"/>
    <tableColumn id="74" xr3:uid="{07D07D3A-DC60-E146-9FF0-3733392115E8}" name="D28 - Switz/13" dataDxfId="86"/>
    <tableColumn id="75" xr3:uid="{0961A04C-A1C4-8B41-AD57-75C691B8BD3C}" name="D0 - HK/14" dataDxfId="85"/>
    <tableColumn id="76" xr3:uid="{E299627E-479E-8E42-9E71-66FEA7E281C6}" name="D28 - HK/14" dataDxfId="84"/>
    <tableColumn id="77" xr3:uid="{6384F171-1E12-1044-B132-A74D07902775}" name="D0 - Sing/16" dataDxfId="83"/>
    <tableColumn id="78" xr3:uid="{1EB877A7-0387-C74E-BE20-65F87B2BAC05}" name="D28 - Sing/16" dataDxfId="82"/>
    <tableColumn id="79" xr3:uid="{B2FDA366-C8CD-F646-8646-073284254A39}" name="ID# (3)" dataDxfId="81"/>
    <tableColumn id="105" xr3:uid="{493E3D5F-A826-AF41-BB22-B5AFA6A1F7AA}" name="D0 - Lee/40" dataDxfId="80"/>
    <tableColumn id="106" xr3:uid="{ABF2A0FF-B64C-3D45-92E8-6BB63F6890AB}" name="D28 - Lee/40" dataDxfId="79"/>
    <tableColumn id="107" xr3:uid="{C3755609-D618-A24C-B1DC-0039DC24C4C0}" name="D0 - MD/59" dataDxfId="78"/>
    <tableColumn id="108" xr3:uid="{DE4E095A-C0DE-964E-AC33-8CBEAA7E2194}" name="D28 - MD/59" dataDxfId="77"/>
    <tableColumn id="109" xr3:uid="{4EF4B6BD-9543-6243-90A6-1B2298E72CE4}" name="D0 - Sing/64" dataDxfId="76"/>
    <tableColumn id="110" xr3:uid="{6DC72B29-46F8-DC49-AAAF-D0F054E8B967}" name="D28 - Sing/64" dataDxfId="75"/>
    <tableColumn id="80" xr3:uid="{03719605-6EB2-324A-BADB-519C71A7F92D}" name="D0 - YM/88" dataDxfId="74"/>
    <tableColumn id="81" xr3:uid="{4B5D0370-B00F-0043-A78A-59E414525B43}" name="D28 - YM/88" dataDxfId="73"/>
    <tableColumn id="82" xr3:uid="{1E475BDE-DE42-8D4F-8504-131509B656C7}" name="D0 - Harbin/94" dataDxfId="72"/>
    <tableColumn id="83" xr3:uid="{31BDFFE3-4807-4B46-81E6-F8E915D3B17E}" name="D28 - Harbin/94" dataDxfId="71"/>
    <tableColumn id="111" xr3:uid="{0E02F6C5-DC7A-AE45-9B93-A9E403A8C2B6}" name="D0 - Sich/99" dataDxfId="70"/>
    <tableColumn id="112" xr3:uid="{CE0C417D-386D-4241-BF5D-B588F87434DD}" name="D28 - Sich/99" dataDxfId="69"/>
    <tableColumn id="84" xr3:uid="{A8B14DDB-9F58-584C-99B5-8D6E9F1AB45B}" name="D0 - FL/06" dataDxfId="68"/>
    <tableColumn id="85" xr3:uid="{F7DF6B67-A956-B540-9594-FA2BC2E82EB6}" name="D28 - FL/06" dataDxfId="67"/>
    <tableColumn id="86" xr3:uid="{38061124-F65C-E849-B415-D4BCCC3EDF84}" name="D0 - Wis/10" dataDxfId="66"/>
    <tableColumn id="87" xr3:uid="{B9703632-C3B3-1545-B8D6-C3FA2D25DB36}" name="D28 - Wis/10" dataDxfId="65"/>
    <tableColumn id="88" xr3:uid="{0748DDF7-F9C8-7F47-B993-B4737D319C1C}" name="D0 - TX/11" dataDxfId="64"/>
    <tableColumn id="89" xr3:uid="{0B06E568-ED03-1542-920E-1AE4B11078E6}" name="D28 - TX/11" dataDxfId="63"/>
    <tableColumn id="90" xr3:uid="{47D1D9ED-18CC-0945-AE78-4C7F37A381F5}" name="D0 - Mass/12" dataDxfId="62"/>
    <tableColumn id="91" xr3:uid="{993A1FB7-0FEC-6541-B893-267C4EE8BCF4}" name="D28 - Mass/12" dataDxfId="61"/>
    <tableColumn id="92" xr3:uid="{3D9F6CF3-A4EE-3F46-B7A2-F661E86E93D4}" name="D0 - Phu/134" dataDxfId="60"/>
    <tableColumn id="93" xr3:uid="{C4B03A8A-375E-4A45-92CE-7891FFBD1954}" name="D28 - Phu/135" dataDxfId="59"/>
    <tableColumn id="115" xr3:uid="{C7CBA191-2DF1-214F-84A1-129C0008C7A0}" name="D0 - Vic/87" dataDxfId="58"/>
    <tableColumn id="116" xr3:uid="{8B673234-455B-4649-ABA8-CDB72B1F28D7}" name="D28 - Vic/87" dataDxfId="57"/>
    <tableColumn id="94" xr3:uid="{37877F3F-E9BA-A145-B603-F6D5F16F784A}" name="D0 - HK/012" dataDxfId="56"/>
    <tableColumn id="95" xr3:uid="{53D9BEF4-88CE-564E-AAEF-630D6A121A51}" name="D28 - HK/013" dataDxfId="55"/>
    <tableColumn id="96" xr3:uid="{A08038B8-8B9B-A548-B708-9AB57537E429}" name="D0 - Mal/042" dataDxfId="54"/>
    <tableColumn id="97" xr3:uid="{C776CEE1-9620-CC40-86FA-EA8A84888B35}" name="D28 - Mal/043" dataDxfId="53"/>
    <tableColumn id="117" xr3:uid="{229AC93D-A300-C845-B768-06B70F197C04}" name="D0 - Vic/06" dataDxfId="52"/>
    <tableColumn id="118" xr3:uid="{AEED08BE-6C00-A34A-AAC6-82467B85A395}" name="D28 - Vic/06" dataDxfId="51"/>
    <tableColumn id="98" xr3:uid="{B8DF98E2-0B48-564C-95AB-79A880A1CEDF}" name="D0 - BR/08" dataDxfId="50"/>
    <tableColumn id="99" xr3:uid="{4ACD19B0-C873-D248-9870-E16C9A942511}" name="D28 - BR/08" dataDxfId="49"/>
    <tableColumn id="100" xr3:uid="{5B8FC3AA-736C-F74F-9F08-83315324D5C2}" name="D0 - CO/17" dataDxfId="48"/>
    <tableColumn id="101" xr3:uid="{C6769DAE-03FF-7F45-A6CE-D84DDA5E1FB5}" name="D28 - CO/17" dataDxfId="47"/>
    <tableColumn id="102" xr3:uid="{A82204EC-8559-3A48-9C66-E354BA5066F8}" name="ID# (4)" dataDxfId="46"/>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DB98E89-6892-7047-ACD3-45018EB40A7A}" name="Table9" displayName="Table9" ref="A6:AL256" totalsRowShown="0" headerRowDxfId="45" dataDxfId="43" headerRowBorderDxfId="44" tableBorderDxfId="42" totalsRowBorderDxfId="41" headerRowCellStyle="Normal_Sheet1 2">
  <autoFilter ref="A6:AL256" xr:uid="{E03FB2EF-AACF-1E4E-B520-D11302FDDAC6}"/>
  <sortState xmlns:xlrd2="http://schemas.microsoft.com/office/spreadsheetml/2017/richdata2" ref="A7:AL256">
    <sortCondition ref="A6:A256"/>
  </sortState>
  <tableColumns count="38">
    <tableColumn id="1" xr3:uid="{226495BE-AE3A-0545-A15B-52B7644E4863}" name="ID" dataDxfId="40"/>
    <tableColumn id="2" xr3:uid="{72C674E3-BCAA-B246-9133-81186A93E3EA}" name="DOB" dataDxfId="39"/>
    <tableColumn id="3" xr3:uid="{EC74C93A-0D1D-EB4B-B9F2-ACAF873F002F}" name="Date Vaccinated" dataDxfId="38"/>
    <tableColumn id="4" xr3:uid="{4172EE53-ADB2-8B49-BD84-DB7E9AE73D12}" name="Age" dataDxfId="37"/>
    <tableColumn id="5" xr3:uid="{7EFBB66D-BDC4-3F43-88BB-34C47576CA09}" name="Gender" dataDxfId="36"/>
    <tableColumn id="6" xr3:uid="{1E081280-3035-0248-BFCE-CB225FF51D0D}" name="Race/Ethnicity" dataDxfId="35"/>
    <tableColumn id="7" xr3:uid="{D8CF6A61-706F-7741-B7EE-EB3D3CF72F9F}" name="BMI" dataDxfId="34"/>
    <tableColumn id="8" xr3:uid="{D46B9B8A-CA8D-634A-94E1-1A3FE11C15EA}" name="Vaccine" dataDxfId="33"/>
    <tableColumn id="10" xr3:uid="{5740F86C-9285-5E4F-9E51-1BE174E15572}" name="D0-CA/09 IgG" dataDxfId="32"/>
    <tableColumn id="11" xr3:uid="{9B94EE96-5548-A146-86C2-426C0C60474C}" name="D28-CA/09 IgG" dataDxfId="31"/>
    <tableColumn id="12" xr3:uid="{728AC895-2D07-8F4E-979B-4D679F45CB07}" name="D0-MI/15 IgG" dataDxfId="30"/>
    <tableColumn id="13" xr3:uid="{D594630F-12B1-FC4D-87F5-7118017EA224}" name="D28-MI/15 IgG" dataDxfId="29"/>
    <tableColumn id="14" xr3:uid="{435A0769-DADF-3749-92BA-DD2B9D25E25A}" name="D0-HK/14 IgG" dataDxfId="28"/>
    <tableColumn id="15" xr3:uid="{F3850431-AEB4-934B-BF58-6D3353D2FD1E}" name="D28-HK/14 IgG" dataDxfId="27"/>
    <tableColumn id="16" xr3:uid="{4F7FCD3A-A60B-1548-892F-B516E77619B9}" name="D0-SG/16 IgG" dataDxfId="26"/>
    <tableColumn id="17" xr3:uid="{3B690492-C798-1947-A5D3-ED8267DAEB60}" name="D28-SG/16 IgG" dataDxfId="25"/>
    <tableColumn id="19" xr3:uid="{DFE3A51D-E66B-6F48-8803-5D283E6AA1F8}" name="D0-BR/08 IgG" dataDxfId="24"/>
    <tableColumn id="20" xr3:uid="{36411B5D-EB5C-614B-A7CA-55F0DF9B5834}" name="D28-BR/08 IgG" dataDxfId="23"/>
    <tableColumn id="38" xr3:uid="{C2116454-BA48-3A42-A1FA-148B1BECB051}" name="D0-CO/17 IgG" dataDxfId="22"/>
    <tableColumn id="39" xr3:uid="{EA8015A4-4D7F-3D4F-8EBA-7CFD25301A69}" name="D28-CO/17 IgG" dataDxfId="21"/>
    <tableColumn id="21" xr3:uid="{11604A33-4676-AD4E-98CF-71476457EB96}" name="D0-PH/13 IgG" dataDxfId="20"/>
    <tableColumn id="22" xr3:uid="{F945D667-5C67-3E49-9C64-E7D13816FF10}" name="D28-PH/13 IgG" dataDxfId="19"/>
    <tableColumn id="23" xr3:uid="{00E4AAE4-98C2-214A-A491-7B1DCFFE03E4}" name="ID (2)" dataDxfId="18"/>
    <tableColumn id="24" xr3:uid="{3E981AD5-8E2C-2D42-8CAB-DD387B4692A1}" name="D0-CA/09 IgA" dataDxfId="17"/>
    <tableColumn id="25" xr3:uid="{E44EA8C2-9CA5-194E-8247-2A7AC203DDF3}" name="D28-CA/09 IgA" dataDxfId="16"/>
    <tableColumn id="26" xr3:uid="{22AA26B5-C27C-D944-AB52-97F2589372D0}" name="D0-MI/15 IgA" dataDxfId="15"/>
    <tableColumn id="27" xr3:uid="{5C8DA632-FC23-A243-B9A0-259E9CF197A3}" name="D28-MI/15 IgA" dataDxfId="14"/>
    <tableColumn id="28" xr3:uid="{83A1A35D-BB0F-2346-8052-724917807DE5}" name="D0-HK/14 IgA" dataDxfId="13"/>
    <tableColumn id="29" xr3:uid="{42D916D9-5AF9-904C-ADCF-0F694A8F5B2E}" name="D28-HK/14 IgA" dataDxfId="12"/>
    <tableColumn id="30" xr3:uid="{BF856ABB-3EA1-5B4A-A208-A1B3832F959C}" name="D0-SG/16 IgA" dataDxfId="11"/>
    <tableColumn id="31" xr3:uid="{9D35502E-DE66-DF4C-AEED-C84A9C9AFBF7}" name="D28-SG/16 IgA" dataDxfId="10"/>
    <tableColumn id="33" xr3:uid="{09ECE1D7-46FC-6445-86EA-A746F5363DF8}" name="D0-BR/08 IgA" dataDxfId="9"/>
    <tableColumn id="34" xr3:uid="{65E0BDE8-A04C-4948-8437-F413DE532F35}" name="D28-BR/08 IgA" dataDxfId="8"/>
    <tableColumn id="40" xr3:uid="{9E0F79F1-CE96-5242-A5F0-9D4586777BC3}" name="D0-CO/17 IgA" dataDxfId="7"/>
    <tableColumn id="41" xr3:uid="{D8236046-142E-594F-984E-F2CD0993F736}" name="D28-CO/17 IgA" dataDxfId="6"/>
    <tableColumn id="35" xr3:uid="{A521FC2B-9D0D-D240-8E38-25D814809F77}" name="D0-PH/13 IgA" dataDxfId="5"/>
    <tableColumn id="36" xr3:uid="{8F691A71-0A97-B142-9F4F-132B01B757C1}" name="D28-PH/13 IgA" dataDxfId="4"/>
    <tableColumn id="37" xr3:uid="{C839CDB3-EA6A-274D-BBF2-1AEA5B4DCB03}" name="ID (3)" dataDxfId="3"/>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4B60-B198-F347-8099-111D8420BE2B}">
  <dimension ref="A1:AC263"/>
  <sheetViews>
    <sheetView zoomScale="70" zoomScaleNormal="70" workbookViewId="0">
      <selection sqref="A1:AC1"/>
    </sheetView>
  </sheetViews>
  <sheetFormatPr defaultColWidth="10.77734375" defaultRowHeight="15.6"/>
  <cols>
    <col min="1" max="1" width="20.6640625" style="95" customWidth="1"/>
    <col min="2" max="2" width="21.33203125" style="95" customWidth="1"/>
    <col min="3" max="5" width="10.77734375" style="95"/>
    <col min="6" max="6" width="31" style="95" customWidth="1"/>
    <col min="7" max="7" width="20.33203125" style="95" bestFit="1" customWidth="1"/>
    <col min="8" max="8" width="27" style="95" customWidth="1"/>
    <col min="9" max="9" width="12.77734375" style="95" customWidth="1"/>
    <col min="10" max="10" width="12.77734375" style="96" customWidth="1"/>
    <col min="11" max="11" width="12.77734375" style="95" customWidth="1"/>
    <col min="12" max="12" width="17.109375" style="95" customWidth="1"/>
    <col min="13" max="13" width="14.44140625" style="95" customWidth="1"/>
    <col min="14" max="14" width="12.77734375" style="95" customWidth="1"/>
    <col min="15" max="17" width="14.77734375" style="95" customWidth="1"/>
    <col min="18" max="18" width="23.33203125" style="95" customWidth="1"/>
    <col min="19" max="19" width="22.109375" style="95" customWidth="1"/>
    <col min="20" max="22" width="12.77734375" style="95" customWidth="1"/>
    <col min="23" max="24" width="13.109375" style="95" customWidth="1"/>
    <col min="25" max="25" width="10.77734375" style="95"/>
    <col min="26" max="26" width="12.77734375" style="95" customWidth="1"/>
    <col min="27" max="28" width="18.6640625" style="95" customWidth="1"/>
    <col min="29" max="29" width="82.109375" style="95" customWidth="1"/>
    <col min="30" max="16384" width="10.77734375" style="95"/>
  </cols>
  <sheetData>
    <row r="1" spans="1:29" ht="66" customHeight="1">
      <c r="A1" s="363" t="s">
        <v>802</v>
      </c>
      <c r="B1" s="364"/>
      <c r="C1" s="364"/>
      <c r="D1" s="364"/>
      <c r="E1" s="364"/>
      <c r="F1" s="364"/>
      <c r="G1" s="364"/>
      <c r="H1" s="364"/>
      <c r="I1" s="364"/>
      <c r="J1" s="364"/>
      <c r="K1" s="364"/>
      <c r="L1" s="364"/>
      <c r="M1" s="364"/>
      <c r="N1" s="364"/>
      <c r="O1" s="364"/>
      <c r="P1" s="364"/>
      <c r="Q1" s="364"/>
      <c r="R1" s="364"/>
      <c r="S1" s="364"/>
      <c r="T1" s="364"/>
      <c r="U1" s="364"/>
      <c r="V1" s="364"/>
      <c r="W1" s="364"/>
      <c r="X1" s="364"/>
      <c r="Y1" s="364"/>
      <c r="Z1" s="364"/>
      <c r="AA1" s="364"/>
      <c r="AB1" s="364"/>
      <c r="AC1" s="365"/>
    </row>
    <row r="2" spans="1:29" ht="16.05" customHeight="1">
      <c r="A2" s="184"/>
      <c r="B2" s="185"/>
      <c r="C2" s="185"/>
      <c r="D2" s="185"/>
      <c r="E2" s="185"/>
      <c r="F2" s="185"/>
      <c r="G2" s="185"/>
      <c r="H2" s="185"/>
      <c r="I2" s="185"/>
      <c r="J2" s="185"/>
      <c r="K2" s="185"/>
      <c r="L2" s="185"/>
      <c r="M2" s="185"/>
      <c r="N2" s="185"/>
      <c r="O2" s="185"/>
      <c r="P2" s="185"/>
      <c r="Q2" s="185"/>
      <c r="R2" s="185"/>
      <c r="S2" s="185"/>
      <c r="T2" s="185"/>
      <c r="U2" s="185"/>
      <c r="V2" s="185"/>
      <c r="W2" s="185"/>
      <c r="X2" s="185"/>
      <c r="Y2" s="185"/>
      <c r="Z2" s="185"/>
      <c r="AA2" s="185"/>
      <c r="AB2" s="185"/>
      <c r="AC2" s="186"/>
    </row>
    <row r="3" spans="1:29" ht="40.049999999999997" customHeight="1">
      <c r="A3" s="366" t="s">
        <v>803</v>
      </c>
      <c r="B3" s="367"/>
      <c r="C3" s="367"/>
      <c r="D3" s="367"/>
      <c r="E3" s="367"/>
      <c r="F3" s="367"/>
      <c r="G3" s="367"/>
      <c r="H3" s="367"/>
      <c r="I3" s="367"/>
      <c r="J3" s="367"/>
      <c r="K3" s="367"/>
      <c r="L3" s="367"/>
      <c r="M3" s="367"/>
      <c r="N3" s="367"/>
      <c r="O3" s="367"/>
      <c r="P3" s="367"/>
      <c r="Q3" s="367"/>
      <c r="R3" s="367"/>
      <c r="S3" s="367"/>
      <c r="T3" s="367"/>
      <c r="U3" s="367"/>
      <c r="V3" s="367"/>
      <c r="W3" s="367"/>
      <c r="X3" s="367"/>
      <c r="Y3" s="367"/>
      <c r="Z3" s="367"/>
      <c r="AA3" s="367"/>
      <c r="AB3" s="367"/>
      <c r="AC3" s="368"/>
    </row>
    <row r="4" spans="1:29" s="97" customFormat="1" ht="57.6">
      <c r="A4" s="144" t="s">
        <v>395</v>
      </c>
      <c r="B4" s="144" t="s">
        <v>396</v>
      </c>
      <c r="C4" s="144" t="s">
        <v>107</v>
      </c>
      <c r="D4" s="144" t="s">
        <v>105</v>
      </c>
      <c r="E4" s="144" t="s">
        <v>108</v>
      </c>
      <c r="F4" s="144" t="s">
        <v>397</v>
      </c>
      <c r="G4" s="144" t="s">
        <v>398</v>
      </c>
      <c r="H4" s="144" t="s">
        <v>399</v>
      </c>
      <c r="I4" s="144" t="s">
        <v>400</v>
      </c>
      <c r="J4" s="144" t="s">
        <v>401</v>
      </c>
      <c r="K4" s="144" t="s">
        <v>402</v>
      </c>
      <c r="L4" s="144" t="s">
        <v>403</v>
      </c>
      <c r="M4" s="144" t="s">
        <v>404</v>
      </c>
      <c r="N4" s="144" t="s">
        <v>405</v>
      </c>
      <c r="O4" s="144" t="s">
        <v>406</v>
      </c>
      <c r="P4" s="144" t="s">
        <v>407</v>
      </c>
      <c r="Q4" s="144" t="s">
        <v>408</v>
      </c>
      <c r="R4" s="144" t="s">
        <v>806</v>
      </c>
      <c r="S4" s="145" t="s">
        <v>409</v>
      </c>
      <c r="T4" s="145" t="s">
        <v>410</v>
      </c>
      <c r="U4" s="145" t="s">
        <v>411</v>
      </c>
      <c r="V4" s="144" t="s">
        <v>412</v>
      </c>
      <c r="W4" s="144" t="s">
        <v>413</v>
      </c>
      <c r="X4" s="144" t="s">
        <v>110</v>
      </c>
      <c r="Y4" s="144" t="s">
        <v>414</v>
      </c>
      <c r="Z4" s="144" t="s">
        <v>415</v>
      </c>
      <c r="AA4" s="144" t="s">
        <v>416</v>
      </c>
      <c r="AB4" s="144" t="s">
        <v>417</v>
      </c>
      <c r="AC4" s="144" t="s">
        <v>418</v>
      </c>
    </row>
    <row r="5" spans="1:29">
      <c r="A5" s="152" t="s">
        <v>432</v>
      </c>
      <c r="B5" s="153" t="s">
        <v>220</v>
      </c>
      <c r="C5" s="153">
        <v>26</v>
      </c>
      <c r="D5" s="154">
        <v>33566</v>
      </c>
      <c r="E5" s="153" t="s">
        <v>217</v>
      </c>
      <c r="F5" s="153" t="s">
        <v>218</v>
      </c>
      <c r="G5" s="153" t="s">
        <v>228</v>
      </c>
      <c r="H5" s="155" t="s">
        <v>421</v>
      </c>
      <c r="I5" s="153" t="s">
        <v>228</v>
      </c>
      <c r="J5" s="155" t="s">
        <v>421</v>
      </c>
      <c r="K5" s="153" t="s">
        <v>228</v>
      </c>
      <c r="L5" s="153" t="s">
        <v>421</v>
      </c>
      <c r="M5" s="153" t="s">
        <v>228</v>
      </c>
      <c r="N5" s="153" t="s">
        <v>421</v>
      </c>
      <c r="O5" s="153" t="s">
        <v>421</v>
      </c>
      <c r="P5" s="153" t="s">
        <v>421</v>
      </c>
      <c r="Q5" s="153" t="s">
        <v>421</v>
      </c>
      <c r="R5" s="153" t="s">
        <v>421</v>
      </c>
      <c r="S5" s="153" t="s">
        <v>220</v>
      </c>
      <c r="T5" s="153" t="s">
        <v>220</v>
      </c>
      <c r="U5" s="153" t="s">
        <v>220</v>
      </c>
      <c r="V5" s="153">
        <v>171.65</v>
      </c>
      <c r="W5" s="153">
        <v>77.599999999999994</v>
      </c>
      <c r="X5" s="156">
        <f t="shared" ref="X5:X36" si="0">W5/((V5/100)^2)</f>
        <v>26.337473141759322</v>
      </c>
      <c r="Y5" s="153" t="s">
        <v>424</v>
      </c>
      <c r="Z5" s="153" t="s">
        <v>220</v>
      </c>
      <c r="AA5" s="153" t="s">
        <v>220</v>
      </c>
      <c r="AB5" s="153" t="s">
        <v>220</v>
      </c>
      <c r="AC5" s="157"/>
    </row>
    <row r="6" spans="1:29">
      <c r="A6" s="152" t="s">
        <v>433</v>
      </c>
      <c r="B6" s="153" t="s">
        <v>220</v>
      </c>
      <c r="C6" s="153">
        <v>23</v>
      </c>
      <c r="D6" s="154">
        <v>34636</v>
      </c>
      <c r="E6" s="153" t="s">
        <v>221</v>
      </c>
      <c r="F6" s="153" t="s">
        <v>218</v>
      </c>
      <c r="G6" s="153" t="s">
        <v>228</v>
      </c>
      <c r="H6" s="155" t="s">
        <v>421</v>
      </c>
      <c r="I6" s="153" t="s">
        <v>228</v>
      </c>
      <c r="J6" s="155" t="s">
        <v>421</v>
      </c>
      <c r="K6" s="153" t="s">
        <v>228</v>
      </c>
      <c r="L6" s="153" t="s">
        <v>421</v>
      </c>
      <c r="M6" s="153" t="s">
        <v>228</v>
      </c>
      <c r="N6" s="153" t="s">
        <v>421</v>
      </c>
      <c r="O6" s="153" t="s">
        <v>421</v>
      </c>
      <c r="P6" s="153" t="s">
        <v>421</v>
      </c>
      <c r="Q6" s="153" t="s">
        <v>421</v>
      </c>
      <c r="R6" s="153" t="s">
        <v>421</v>
      </c>
      <c r="S6" s="153" t="s">
        <v>220</v>
      </c>
      <c r="T6" s="153" t="s">
        <v>220</v>
      </c>
      <c r="U6" s="153" t="s">
        <v>423</v>
      </c>
      <c r="V6" s="153">
        <v>185.4</v>
      </c>
      <c r="W6" s="153">
        <v>98.6</v>
      </c>
      <c r="X6" s="156">
        <f t="shared" si="0"/>
        <v>28.685171802650668</v>
      </c>
      <c r="Y6" s="153" t="s">
        <v>424</v>
      </c>
      <c r="Z6" s="153" t="s">
        <v>220</v>
      </c>
      <c r="AA6" s="153" t="s">
        <v>220</v>
      </c>
      <c r="AB6" s="153" t="s">
        <v>220</v>
      </c>
      <c r="AC6" s="157" t="s">
        <v>434</v>
      </c>
    </row>
    <row r="7" spans="1:29">
      <c r="A7" s="152" t="s">
        <v>435</v>
      </c>
      <c r="B7" s="153" t="s">
        <v>220</v>
      </c>
      <c r="C7" s="153">
        <v>48</v>
      </c>
      <c r="D7" s="154">
        <v>25772</v>
      </c>
      <c r="E7" s="153" t="s">
        <v>217</v>
      </c>
      <c r="F7" s="153" t="s">
        <v>427</v>
      </c>
      <c r="G7" s="153" t="s">
        <v>228</v>
      </c>
      <c r="H7" s="155" t="s">
        <v>421</v>
      </c>
      <c r="I7" s="153" t="s">
        <v>228</v>
      </c>
      <c r="J7" s="155" t="s">
        <v>421</v>
      </c>
      <c r="K7" s="153" t="s">
        <v>228</v>
      </c>
      <c r="L7" s="153" t="s">
        <v>421</v>
      </c>
      <c r="M7" s="153" t="s">
        <v>228</v>
      </c>
      <c r="N7" s="153" t="s">
        <v>421</v>
      </c>
      <c r="O7" s="153" t="s">
        <v>421</v>
      </c>
      <c r="P7" s="153" t="s">
        <v>421</v>
      </c>
      <c r="Q7" s="153" t="s">
        <v>421</v>
      </c>
      <c r="R7" s="153" t="s">
        <v>421</v>
      </c>
      <c r="S7" s="153" t="s">
        <v>220</v>
      </c>
      <c r="T7" s="153" t="s">
        <v>220</v>
      </c>
      <c r="U7" s="153" t="s">
        <v>228</v>
      </c>
      <c r="V7" s="153">
        <v>155.4</v>
      </c>
      <c r="W7" s="153">
        <v>94.5</v>
      </c>
      <c r="X7" s="156">
        <f t="shared" si="0"/>
        <v>39.131795888552638</v>
      </c>
      <c r="Y7" s="153" t="s">
        <v>424</v>
      </c>
      <c r="Z7" s="153" t="s">
        <v>220</v>
      </c>
      <c r="AA7" s="153" t="s">
        <v>220</v>
      </c>
      <c r="AB7" s="153" t="s">
        <v>220</v>
      </c>
      <c r="AC7" s="157"/>
    </row>
    <row r="8" spans="1:29">
      <c r="A8" s="152" t="s">
        <v>436</v>
      </c>
      <c r="B8" s="153" t="s">
        <v>220</v>
      </c>
      <c r="C8" s="153">
        <v>27</v>
      </c>
      <c r="D8" s="154">
        <v>33298</v>
      </c>
      <c r="E8" s="153" t="s">
        <v>217</v>
      </c>
      <c r="F8" s="153" t="s">
        <v>218</v>
      </c>
      <c r="G8" s="153" t="s">
        <v>228</v>
      </c>
      <c r="H8" s="155" t="s">
        <v>421</v>
      </c>
      <c r="I8" s="153" t="s">
        <v>228</v>
      </c>
      <c r="J8" s="155" t="s">
        <v>421</v>
      </c>
      <c r="K8" s="153" t="s">
        <v>228</v>
      </c>
      <c r="L8" s="153" t="s">
        <v>421</v>
      </c>
      <c r="M8" s="153" t="s">
        <v>228</v>
      </c>
      <c r="N8" s="153" t="s">
        <v>421</v>
      </c>
      <c r="O8" s="153" t="s">
        <v>437</v>
      </c>
      <c r="P8" s="153" t="s">
        <v>438</v>
      </c>
      <c r="Q8" s="153" t="s">
        <v>421</v>
      </c>
      <c r="R8" s="153" t="s">
        <v>421</v>
      </c>
      <c r="S8" s="153" t="s">
        <v>220</v>
      </c>
      <c r="T8" s="153" t="s">
        <v>220</v>
      </c>
      <c r="U8" s="153" t="s">
        <v>220</v>
      </c>
      <c r="V8" s="153">
        <v>164.5</v>
      </c>
      <c r="W8" s="153">
        <v>104</v>
      </c>
      <c r="X8" s="156">
        <f t="shared" si="0"/>
        <v>38.432756534030545</v>
      </c>
      <c r="Y8" s="153" t="s">
        <v>424</v>
      </c>
      <c r="Z8" s="153" t="s">
        <v>220</v>
      </c>
      <c r="AA8" s="153" t="s">
        <v>220</v>
      </c>
      <c r="AB8" s="153" t="s">
        <v>220</v>
      </c>
      <c r="AC8" s="157"/>
    </row>
    <row r="9" spans="1:29">
      <c r="A9" s="152" t="s">
        <v>439</v>
      </c>
      <c r="B9" s="153" t="s">
        <v>228</v>
      </c>
      <c r="C9" s="153">
        <v>25</v>
      </c>
      <c r="D9" s="154">
        <v>34130</v>
      </c>
      <c r="E9" s="153" t="s">
        <v>217</v>
      </c>
      <c r="F9" s="153" t="s">
        <v>218</v>
      </c>
      <c r="G9" s="153" t="s">
        <v>228</v>
      </c>
      <c r="H9" s="155" t="s">
        <v>421</v>
      </c>
      <c r="I9" s="153" t="s">
        <v>228</v>
      </c>
      <c r="J9" s="155" t="s">
        <v>421</v>
      </c>
      <c r="K9" s="153" t="s">
        <v>228</v>
      </c>
      <c r="L9" s="153" t="s">
        <v>421</v>
      </c>
      <c r="M9" s="153" t="s">
        <v>228</v>
      </c>
      <c r="N9" s="153" t="s">
        <v>421</v>
      </c>
      <c r="O9" s="153" t="s">
        <v>421</v>
      </c>
      <c r="P9" s="153" t="s">
        <v>421</v>
      </c>
      <c r="Q9" s="153" t="s">
        <v>421</v>
      </c>
      <c r="R9" s="153" t="s">
        <v>421</v>
      </c>
      <c r="S9" s="153" t="s">
        <v>440</v>
      </c>
      <c r="T9" s="153" t="s">
        <v>220</v>
      </c>
      <c r="U9" s="153" t="s">
        <v>228</v>
      </c>
      <c r="V9" s="153">
        <v>169.5</v>
      </c>
      <c r="W9" s="153">
        <v>70.3</v>
      </c>
      <c r="X9" s="156">
        <f t="shared" si="0"/>
        <v>24.468983040523486</v>
      </c>
      <c r="Y9" s="153" t="s">
        <v>424</v>
      </c>
      <c r="Z9" s="153" t="s">
        <v>220</v>
      </c>
      <c r="AA9" s="153" t="s">
        <v>220</v>
      </c>
      <c r="AB9" s="153" t="s">
        <v>220</v>
      </c>
      <c r="AC9" s="157"/>
    </row>
    <row r="10" spans="1:29">
      <c r="A10" s="152" t="s">
        <v>441</v>
      </c>
      <c r="B10" s="153" t="s">
        <v>220</v>
      </c>
      <c r="C10" s="153">
        <v>40</v>
      </c>
      <c r="D10" s="154">
        <v>28741</v>
      </c>
      <c r="E10" s="153" t="s">
        <v>217</v>
      </c>
      <c r="F10" s="153" t="s">
        <v>442</v>
      </c>
      <c r="G10" s="153" t="s">
        <v>228</v>
      </c>
      <c r="H10" s="155" t="s">
        <v>421</v>
      </c>
      <c r="I10" s="153" t="s">
        <v>228</v>
      </c>
      <c r="J10" s="155" t="s">
        <v>421</v>
      </c>
      <c r="K10" s="153" t="s">
        <v>228</v>
      </c>
      <c r="L10" s="153" t="s">
        <v>421</v>
      </c>
      <c r="M10" s="153" t="s">
        <v>228</v>
      </c>
      <c r="N10" s="153" t="s">
        <v>421</v>
      </c>
      <c r="O10" s="153" t="s">
        <v>421</v>
      </c>
      <c r="P10" s="153" t="s">
        <v>421</v>
      </c>
      <c r="Q10" s="153" t="s">
        <v>421</v>
      </c>
      <c r="R10" s="153" t="s">
        <v>421</v>
      </c>
      <c r="S10" s="153" t="s">
        <v>220</v>
      </c>
      <c r="T10" s="153" t="s">
        <v>220</v>
      </c>
      <c r="U10" s="153" t="s">
        <v>220</v>
      </c>
      <c r="V10" s="153">
        <v>159</v>
      </c>
      <c r="W10" s="153">
        <v>73.400000000000006</v>
      </c>
      <c r="X10" s="156">
        <f t="shared" si="0"/>
        <v>29.033661643131204</v>
      </c>
      <c r="Y10" s="153" t="s">
        <v>424</v>
      </c>
      <c r="Z10" s="153" t="s">
        <v>220</v>
      </c>
      <c r="AA10" s="153" t="s">
        <v>220</v>
      </c>
      <c r="AB10" s="153" t="s">
        <v>220</v>
      </c>
      <c r="AC10" s="157"/>
    </row>
    <row r="11" spans="1:29">
      <c r="A11" s="152" t="s">
        <v>443</v>
      </c>
      <c r="B11" s="153" t="s">
        <v>220</v>
      </c>
      <c r="C11" s="153">
        <v>53</v>
      </c>
      <c r="D11" s="154">
        <v>23833</v>
      </c>
      <c r="E11" s="153" t="s">
        <v>221</v>
      </c>
      <c r="F11" s="153" t="s">
        <v>218</v>
      </c>
      <c r="G11" s="153" t="s">
        <v>228</v>
      </c>
      <c r="H11" s="155" t="s">
        <v>421</v>
      </c>
      <c r="I11" s="153" t="s">
        <v>228</v>
      </c>
      <c r="J11" s="155" t="s">
        <v>421</v>
      </c>
      <c r="K11" s="153" t="s">
        <v>228</v>
      </c>
      <c r="L11" s="153" t="s">
        <v>421</v>
      </c>
      <c r="M11" s="158" t="s">
        <v>228</v>
      </c>
      <c r="N11" s="158" t="s">
        <v>421</v>
      </c>
      <c r="O11" s="153" t="s">
        <v>421</v>
      </c>
      <c r="P11" s="153" t="s">
        <v>421</v>
      </c>
      <c r="Q11" s="153" t="s">
        <v>421</v>
      </c>
      <c r="R11" s="153" t="s">
        <v>421</v>
      </c>
      <c r="S11" s="153" t="s">
        <v>220</v>
      </c>
      <c r="T11" s="153" t="s">
        <v>220</v>
      </c>
      <c r="U11" s="153" t="s">
        <v>423</v>
      </c>
      <c r="V11" s="153">
        <v>183.9</v>
      </c>
      <c r="W11" s="153">
        <v>108.7</v>
      </c>
      <c r="X11" s="156">
        <f t="shared" si="0"/>
        <v>32.141495913121567</v>
      </c>
      <c r="Y11" s="153" t="s">
        <v>424</v>
      </c>
      <c r="Z11" s="153" t="s">
        <v>220</v>
      </c>
      <c r="AA11" s="153" t="s">
        <v>220</v>
      </c>
      <c r="AB11" s="153" t="s">
        <v>220</v>
      </c>
      <c r="AC11" s="157"/>
    </row>
    <row r="12" spans="1:29" ht="43.2">
      <c r="A12" s="152" t="s">
        <v>444</v>
      </c>
      <c r="B12" s="153" t="s">
        <v>220</v>
      </c>
      <c r="C12" s="153">
        <v>41</v>
      </c>
      <c r="D12" s="154">
        <v>28132</v>
      </c>
      <c r="E12" s="153" t="s">
        <v>221</v>
      </c>
      <c r="F12" s="153" t="s">
        <v>218</v>
      </c>
      <c r="G12" s="153" t="s">
        <v>228</v>
      </c>
      <c r="H12" s="155" t="s">
        <v>421</v>
      </c>
      <c r="I12" s="153" t="s">
        <v>220</v>
      </c>
      <c r="J12" s="155" t="s">
        <v>445</v>
      </c>
      <c r="K12" s="153" t="s">
        <v>228</v>
      </c>
      <c r="L12" s="153" t="s">
        <v>421</v>
      </c>
      <c r="M12" s="153" t="s">
        <v>228</v>
      </c>
      <c r="N12" s="153" t="s">
        <v>421</v>
      </c>
      <c r="O12" s="153" t="s">
        <v>421</v>
      </c>
      <c r="P12" s="153" t="s">
        <v>421</v>
      </c>
      <c r="Q12" s="153" t="s">
        <v>421</v>
      </c>
      <c r="R12" s="153" t="s">
        <v>421</v>
      </c>
      <c r="S12" s="153" t="s">
        <v>220</v>
      </c>
      <c r="T12" s="153" t="s">
        <v>220</v>
      </c>
      <c r="U12" s="153" t="s">
        <v>220</v>
      </c>
      <c r="V12" s="153">
        <v>178.6</v>
      </c>
      <c r="W12" s="153">
        <v>134.30000000000001</v>
      </c>
      <c r="X12" s="156">
        <f t="shared" si="0"/>
        <v>42.103005960255764</v>
      </c>
      <c r="Y12" s="153" t="s">
        <v>424</v>
      </c>
      <c r="Z12" s="153" t="s">
        <v>220</v>
      </c>
      <c r="AA12" s="153" t="s">
        <v>220</v>
      </c>
      <c r="AB12" s="153" t="s">
        <v>220</v>
      </c>
      <c r="AC12" s="157"/>
    </row>
    <row r="13" spans="1:29">
      <c r="A13" s="152" t="s">
        <v>446</v>
      </c>
      <c r="B13" s="153" t="s">
        <v>220</v>
      </c>
      <c r="C13" s="153">
        <v>25</v>
      </c>
      <c r="D13" s="154">
        <v>33948</v>
      </c>
      <c r="E13" s="153" t="s">
        <v>217</v>
      </c>
      <c r="F13" s="153" t="s">
        <v>218</v>
      </c>
      <c r="G13" s="153" t="s">
        <v>228</v>
      </c>
      <c r="H13" s="155" t="s">
        <v>421</v>
      </c>
      <c r="I13" s="153" t="s">
        <v>228</v>
      </c>
      <c r="J13" s="155" t="s">
        <v>421</v>
      </c>
      <c r="K13" s="153" t="s">
        <v>228</v>
      </c>
      <c r="L13" s="153" t="s">
        <v>421</v>
      </c>
      <c r="M13" s="153" t="s">
        <v>228</v>
      </c>
      <c r="N13" s="153" t="s">
        <v>421</v>
      </c>
      <c r="O13" s="153" t="s">
        <v>421</v>
      </c>
      <c r="P13" s="153" t="s">
        <v>421</v>
      </c>
      <c r="Q13" s="153" t="s">
        <v>421</v>
      </c>
      <c r="R13" s="153" t="s">
        <v>421</v>
      </c>
      <c r="S13" s="153" t="s">
        <v>220</v>
      </c>
      <c r="T13" s="153" t="s">
        <v>220</v>
      </c>
      <c r="U13" s="153" t="s">
        <v>220</v>
      </c>
      <c r="V13" s="153">
        <v>164.25</v>
      </c>
      <c r="W13" s="153">
        <v>75.099999999999994</v>
      </c>
      <c r="X13" s="156">
        <f t="shared" si="0"/>
        <v>27.837432728907046</v>
      </c>
      <c r="Y13" s="153" t="s">
        <v>424</v>
      </c>
      <c r="Z13" s="153" t="s">
        <v>220</v>
      </c>
      <c r="AA13" s="153" t="s">
        <v>220</v>
      </c>
      <c r="AB13" s="153" t="s">
        <v>220</v>
      </c>
      <c r="AC13" s="157"/>
    </row>
    <row r="14" spans="1:29">
      <c r="A14" s="152" t="s">
        <v>447</v>
      </c>
      <c r="B14" s="153" t="s">
        <v>220</v>
      </c>
      <c r="C14" s="153">
        <v>31</v>
      </c>
      <c r="D14" s="154">
        <v>31782</v>
      </c>
      <c r="E14" s="153" t="s">
        <v>221</v>
      </c>
      <c r="F14" s="153" t="s">
        <v>442</v>
      </c>
      <c r="G14" s="153" t="s">
        <v>228</v>
      </c>
      <c r="H14" s="155" t="s">
        <v>421</v>
      </c>
      <c r="I14" s="153" t="s">
        <v>228</v>
      </c>
      <c r="J14" s="155" t="s">
        <v>421</v>
      </c>
      <c r="K14" s="153" t="s">
        <v>228</v>
      </c>
      <c r="L14" s="153" t="s">
        <v>421</v>
      </c>
      <c r="M14" s="153" t="s">
        <v>228</v>
      </c>
      <c r="N14" s="153" t="s">
        <v>421</v>
      </c>
      <c r="O14" s="153" t="s">
        <v>421</v>
      </c>
      <c r="P14" s="153" t="s">
        <v>421</v>
      </c>
      <c r="Q14" s="153" t="s">
        <v>421</v>
      </c>
      <c r="R14" s="153" t="s">
        <v>421</v>
      </c>
      <c r="S14" s="153" t="s">
        <v>220</v>
      </c>
      <c r="T14" s="153" t="s">
        <v>220</v>
      </c>
      <c r="U14" s="153" t="s">
        <v>228</v>
      </c>
      <c r="V14" s="153">
        <v>174.2</v>
      </c>
      <c r="W14" s="153">
        <v>83.2</v>
      </c>
      <c r="X14" s="156">
        <f t="shared" si="0"/>
        <v>27.417447778329937</v>
      </c>
      <c r="Y14" s="153" t="s">
        <v>424</v>
      </c>
      <c r="Z14" s="153" t="s">
        <v>220</v>
      </c>
      <c r="AA14" s="153" t="s">
        <v>220</v>
      </c>
      <c r="AB14" s="153" t="s">
        <v>220</v>
      </c>
      <c r="AC14" s="157"/>
    </row>
    <row r="15" spans="1:29">
      <c r="A15" s="152" t="s">
        <v>448</v>
      </c>
      <c r="B15" s="153" t="s">
        <v>220</v>
      </c>
      <c r="C15" s="153">
        <v>24</v>
      </c>
      <c r="D15" s="154">
        <v>34270</v>
      </c>
      <c r="E15" s="153" t="s">
        <v>217</v>
      </c>
      <c r="F15" s="153" t="s">
        <v>218</v>
      </c>
      <c r="G15" s="153" t="s">
        <v>228</v>
      </c>
      <c r="H15" s="155" t="s">
        <v>421</v>
      </c>
      <c r="I15" s="153" t="s">
        <v>228</v>
      </c>
      <c r="J15" s="155" t="s">
        <v>421</v>
      </c>
      <c r="K15" s="153" t="s">
        <v>228</v>
      </c>
      <c r="L15" s="153" t="s">
        <v>421</v>
      </c>
      <c r="M15" s="153" t="s">
        <v>228</v>
      </c>
      <c r="N15" s="153" t="s">
        <v>421</v>
      </c>
      <c r="O15" s="153" t="s">
        <v>421</v>
      </c>
      <c r="P15" s="153" t="s">
        <v>421</v>
      </c>
      <c r="Q15" s="153" t="s">
        <v>421</v>
      </c>
      <c r="R15" s="153" t="s">
        <v>421</v>
      </c>
      <c r="S15" s="153" t="s">
        <v>220</v>
      </c>
      <c r="T15" s="153" t="s">
        <v>220</v>
      </c>
      <c r="U15" s="153" t="s">
        <v>220</v>
      </c>
      <c r="V15" s="153">
        <v>170</v>
      </c>
      <c r="W15" s="153">
        <v>77.7</v>
      </c>
      <c r="X15" s="156">
        <f t="shared" si="0"/>
        <v>26.88581314878893</v>
      </c>
      <c r="Y15" s="153" t="s">
        <v>424</v>
      </c>
      <c r="Z15" s="153" t="s">
        <v>220</v>
      </c>
      <c r="AA15" s="153" t="s">
        <v>220</v>
      </c>
      <c r="AB15" s="153" t="s">
        <v>220</v>
      </c>
      <c r="AC15" s="157"/>
    </row>
    <row r="16" spans="1:29">
      <c r="A16" s="152" t="s">
        <v>449</v>
      </c>
      <c r="B16" s="153" t="s">
        <v>220</v>
      </c>
      <c r="C16" s="153">
        <v>28</v>
      </c>
      <c r="D16" s="154">
        <v>32804</v>
      </c>
      <c r="E16" s="153" t="s">
        <v>217</v>
      </c>
      <c r="F16" s="153" t="s">
        <v>218</v>
      </c>
      <c r="G16" s="153" t="s">
        <v>228</v>
      </c>
      <c r="H16" s="155" t="s">
        <v>421</v>
      </c>
      <c r="I16" s="153" t="s">
        <v>228</v>
      </c>
      <c r="J16" s="155" t="s">
        <v>421</v>
      </c>
      <c r="K16" s="153" t="s">
        <v>228</v>
      </c>
      <c r="L16" s="153" t="s">
        <v>421</v>
      </c>
      <c r="M16" s="153" t="s">
        <v>228</v>
      </c>
      <c r="N16" s="153" t="s">
        <v>421</v>
      </c>
      <c r="O16" s="153" t="s">
        <v>421</v>
      </c>
      <c r="P16" s="153" t="s">
        <v>421</v>
      </c>
      <c r="Q16" s="153" t="s">
        <v>421</v>
      </c>
      <c r="R16" s="153" t="s">
        <v>421</v>
      </c>
      <c r="S16" s="153" t="s">
        <v>220</v>
      </c>
      <c r="T16" s="153" t="s">
        <v>220</v>
      </c>
      <c r="U16" s="153" t="s">
        <v>220</v>
      </c>
      <c r="V16" s="153">
        <v>160.4</v>
      </c>
      <c r="W16" s="153">
        <v>61.6</v>
      </c>
      <c r="X16" s="156">
        <f t="shared" si="0"/>
        <v>23.942637172654397</v>
      </c>
      <c r="Y16" s="153" t="s">
        <v>424</v>
      </c>
      <c r="Z16" s="153" t="s">
        <v>220</v>
      </c>
      <c r="AA16" s="153" t="s">
        <v>220</v>
      </c>
      <c r="AB16" s="153" t="s">
        <v>220</v>
      </c>
      <c r="AC16" s="157"/>
    </row>
    <row r="17" spans="1:29" ht="28.8">
      <c r="A17" s="152" t="s">
        <v>450</v>
      </c>
      <c r="B17" s="153" t="s">
        <v>220</v>
      </c>
      <c r="C17" s="153">
        <v>28</v>
      </c>
      <c r="D17" s="154">
        <v>33042</v>
      </c>
      <c r="E17" s="153" t="s">
        <v>217</v>
      </c>
      <c r="F17" s="153" t="s">
        <v>218</v>
      </c>
      <c r="G17" s="153" t="s">
        <v>228</v>
      </c>
      <c r="H17" s="155" t="s">
        <v>421</v>
      </c>
      <c r="I17" s="153" t="s">
        <v>220</v>
      </c>
      <c r="J17" s="155" t="s">
        <v>451</v>
      </c>
      <c r="K17" s="153" t="s">
        <v>228</v>
      </c>
      <c r="L17" s="153" t="s">
        <v>421</v>
      </c>
      <c r="M17" s="153" t="s">
        <v>228</v>
      </c>
      <c r="N17" s="153" t="s">
        <v>421</v>
      </c>
      <c r="O17" s="153" t="s">
        <v>421</v>
      </c>
      <c r="P17" s="153" t="s">
        <v>421</v>
      </c>
      <c r="Q17" s="153" t="s">
        <v>421</v>
      </c>
      <c r="R17" s="153" t="s">
        <v>421</v>
      </c>
      <c r="S17" s="153" t="s">
        <v>220</v>
      </c>
      <c r="T17" s="153" t="s">
        <v>220</v>
      </c>
      <c r="U17" s="153" t="s">
        <v>228</v>
      </c>
      <c r="V17" s="153">
        <v>172</v>
      </c>
      <c r="W17" s="153">
        <v>76.7</v>
      </c>
      <c r="X17" s="156">
        <f t="shared" si="0"/>
        <v>25.926176311519743</v>
      </c>
      <c r="Y17" s="153" t="s">
        <v>424</v>
      </c>
      <c r="Z17" s="153" t="s">
        <v>220</v>
      </c>
      <c r="AA17" s="153" t="s">
        <v>220</v>
      </c>
      <c r="AB17" s="153" t="s">
        <v>220</v>
      </c>
      <c r="AC17" s="157"/>
    </row>
    <row r="18" spans="1:29">
      <c r="A18" s="152" t="s">
        <v>452</v>
      </c>
      <c r="B18" s="153" t="s">
        <v>220</v>
      </c>
      <c r="C18" s="153">
        <v>28</v>
      </c>
      <c r="D18" s="154">
        <v>33102</v>
      </c>
      <c r="E18" s="153" t="s">
        <v>217</v>
      </c>
      <c r="F18" s="153" t="s">
        <v>218</v>
      </c>
      <c r="G18" s="153" t="s">
        <v>228</v>
      </c>
      <c r="H18" s="155" t="s">
        <v>421</v>
      </c>
      <c r="I18" s="153" t="s">
        <v>228</v>
      </c>
      <c r="J18" s="155" t="s">
        <v>421</v>
      </c>
      <c r="K18" s="153" t="s">
        <v>228</v>
      </c>
      <c r="L18" s="153" t="s">
        <v>421</v>
      </c>
      <c r="M18" s="153" t="s">
        <v>228</v>
      </c>
      <c r="N18" s="153" t="s">
        <v>421</v>
      </c>
      <c r="O18" s="153" t="s">
        <v>421</v>
      </c>
      <c r="P18" s="153" t="s">
        <v>421</v>
      </c>
      <c r="Q18" s="153" t="s">
        <v>421</v>
      </c>
      <c r="R18" s="153" t="s">
        <v>421</v>
      </c>
      <c r="S18" s="153" t="s">
        <v>220</v>
      </c>
      <c r="T18" s="153" t="s">
        <v>220</v>
      </c>
      <c r="U18" s="153" t="s">
        <v>423</v>
      </c>
      <c r="V18" s="153">
        <v>166.3</v>
      </c>
      <c r="W18" s="153">
        <v>86.3</v>
      </c>
      <c r="X18" s="156">
        <f t="shared" si="0"/>
        <v>31.205151634256818</v>
      </c>
      <c r="Y18" s="153" t="s">
        <v>424</v>
      </c>
      <c r="Z18" s="153" t="s">
        <v>220</v>
      </c>
      <c r="AA18" s="153" t="s">
        <v>220</v>
      </c>
      <c r="AB18" s="153" t="s">
        <v>220</v>
      </c>
      <c r="AC18" s="157"/>
    </row>
    <row r="19" spans="1:29">
      <c r="A19" s="152" t="s">
        <v>453</v>
      </c>
      <c r="B19" s="153" t="s">
        <v>220</v>
      </c>
      <c r="C19" s="153">
        <v>59</v>
      </c>
      <c r="D19" s="154">
        <v>21742</v>
      </c>
      <c r="E19" s="153" t="s">
        <v>217</v>
      </c>
      <c r="F19" s="153" t="s">
        <v>218</v>
      </c>
      <c r="G19" s="153" t="s">
        <v>228</v>
      </c>
      <c r="H19" s="155" t="s">
        <v>421</v>
      </c>
      <c r="I19" s="153" t="s">
        <v>228</v>
      </c>
      <c r="J19" s="155" t="s">
        <v>421</v>
      </c>
      <c r="K19" s="153" t="s">
        <v>228</v>
      </c>
      <c r="L19" s="153" t="s">
        <v>421</v>
      </c>
      <c r="M19" s="153" t="s">
        <v>228</v>
      </c>
      <c r="N19" s="153" t="s">
        <v>421</v>
      </c>
      <c r="O19" s="153" t="s">
        <v>421</v>
      </c>
      <c r="P19" s="153" t="s">
        <v>421</v>
      </c>
      <c r="Q19" s="153" t="s">
        <v>421</v>
      </c>
      <c r="R19" s="153" t="s">
        <v>421</v>
      </c>
      <c r="S19" s="153" t="s">
        <v>220</v>
      </c>
      <c r="T19" s="153" t="s">
        <v>220</v>
      </c>
      <c r="U19" s="153" t="s">
        <v>228</v>
      </c>
      <c r="V19" s="153">
        <v>171</v>
      </c>
      <c r="W19" s="153">
        <v>84.9</v>
      </c>
      <c r="X19" s="156">
        <f t="shared" si="0"/>
        <v>29.034574740945938</v>
      </c>
      <c r="Y19" s="153" t="s">
        <v>424</v>
      </c>
      <c r="Z19" s="153" t="s">
        <v>220</v>
      </c>
      <c r="AA19" s="153" t="s">
        <v>220</v>
      </c>
      <c r="AB19" s="153" t="s">
        <v>220</v>
      </c>
      <c r="AC19" s="157"/>
    </row>
    <row r="20" spans="1:29" ht="28.8">
      <c r="A20" s="152" t="s">
        <v>454</v>
      </c>
      <c r="B20" s="153" t="s">
        <v>220</v>
      </c>
      <c r="C20" s="153">
        <v>44</v>
      </c>
      <c r="D20" s="154">
        <v>26961</v>
      </c>
      <c r="E20" s="153" t="s">
        <v>221</v>
      </c>
      <c r="F20" s="153" t="s">
        <v>218</v>
      </c>
      <c r="G20" s="153" t="s">
        <v>228</v>
      </c>
      <c r="H20" s="155" t="s">
        <v>421</v>
      </c>
      <c r="I20" s="153" t="s">
        <v>220</v>
      </c>
      <c r="J20" s="155" t="s">
        <v>455</v>
      </c>
      <c r="K20" s="153" t="s">
        <v>228</v>
      </c>
      <c r="L20" s="153" t="s">
        <v>421</v>
      </c>
      <c r="M20" s="153" t="s">
        <v>228</v>
      </c>
      <c r="N20" s="153" t="s">
        <v>421</v>
      </c>
      <c r="O20" s="153" t="s">
        <v>430</v>
      </c>
      <c r="P20" s="153" t="s">
        <v>421</v>
      </c>
      <c r="Q20" s="153" t="s">
        <v>421</v>
      </c>
      <c r="R20" s="153" t="s">
        <v>421</v>
      </c>
      <c r="S20" s="153" t="s">
        <v>220</v>
      </c>
      <c r="T20" s="153" t="s">
        <v>220</v>
      </c>
      <c r="U20" s="153" t="s">
        <v>228</v>
      </c>
      <c r="V20" s="153">
        <v>170.4</v>
      </c>
      <c r="W20" s="153">
        <v>99.5</v>
      </c>
      <c r="X20" s="156">
        <f t="shared" si="0"/>
        <v>34.267616654543851</v>
      </c>
      <c r="Y20" s="153" t="s">
        <v>424</v>
      </c>
      <c r="Z20" s="153" t="s">
        <v>220</v>
      </c>
      <c r="AA20" s="153" t="s">
        <v>220</v>
      </c>
      <c r="AB20" s="153" t="s">
        <v>220</v>
      </c>
      <c r="AC20" s="157"/>
    </row>
    <row r="21" spans="1:29">
      <c r="A21" s="152" t="s">
        <v>456</v>
      </c>
      <c r="B21" s="153" t="s">
        <v>220</v>
      </c>
      <c r="C21" s="153">
        <v>23</v>
      </c>
      <c r="D21" s="154">
        <v>34635</v>
      </c>
      <c r="E21" s="153" t="s">
        <v>217</v>
      </c>
      <c r="F21" s="153" t="s">
        <v>218</v>
      </c>
      <c r="G21" s="153" t="s">
        <v>228</v>
      </c>
      <c r="H21" s="155" t="s">
        <v>421</v>
      </c>
      <c r="I21" s="153" t="s">
        <v>228</v>
      </c>
      <c r="J21" s="155" t="s">
        <v>421</v>
      </c>
      <c r="K21" s="153" t="s">
        <v>228</v>
      </c>
      <c r="L21" s="153" t="s">
        <v>421</v>
      </c>
      <c r="M21" s="153" t="s">
        <v>228</v>
      </c>
      <c r="N21" s="153" t="s">
        <v>421</v>
      </c>
      <c r="O21" s="153" t="s">
        <v>421</v>
      </c>
      <c r="P21" s="153" t="s">
        <v>421</v>
      </c>
      <c r="Q21" s="153" t="s">
        <v>421</v>
      </c>
      <c r="R21" s="153" t="s">
        <v>421</v>
      </c>
      <c r="S21" s="153" t="s">
        <v>220</v>
      </c>
      <c r="T21" s="153" t="s">
        <v>220</v>
      </c>
      <c r="U21" s="153" t="s">
        <v>423</v>
      </c>
      <c r="V21" s="153">
        <v>163</v>
      </c>
      <c r="W21" s="153">
        <v>59.8</v>
      </c>
      <c r="X21" s="156">
        <f t="shared" si="0"/>
        <v>22.507433475102562</v>
      </c>
      <c r="Y21" s="153" t="s">
        <v>424</v>
      </c>
      <c r="Z21" s="153" t="s">
        <v>220</v>
      </c>
      <c r="AA21" s="153" t="s">
        <v>220</v>
      </c>
      <c r="AB21" s="153" t="s">
        <v>220</v>
      </c>
      <c r="AC21" s="157"/>
    </row>
    <row r="22" spans="1:29">
      <c r="A22" s="152" t="s">
        <v>457</v>
      </c>
      <c r="B22" s="153" t="s">
        <v>228</v>
      </c>
      <c r="C22" s="153">
        <v>25</v>
      </c>
      <c r="D22" s="154">
        <v>34137</v>
      </c>
      <c r="E22" s="153" t="s">
        <v>217</v>
      </c>
      <c r="F22" s="153" t="s">
        <v>420</v>
      </c>
      <c r="G22" s="153" t="s">
        <v>228</v>
      </c>
      <c r="H22" s="155" t="s">
        <v>421</v>
      </c>
      <c r="I22" s="153" t="s">
        <v>228</v>
      </c>
      <c r="J22" s="155" t="s">
        <v>421</v>
      </c>
      <c r="K22" s="153" t="s">
        <v>228</v>
      </c>
      <c r="L22" s="153" t="s">
        <v>421</v>
      </c>
      <c r="M22" s="153" t="s">
        <v>228</v>
      </c>
      <c r="N22" s="153" t="s">
        <v>421</v>
      </c>
      <c r="O22" s="153" t="s">
        <v>421</v>
      </c>
      <c r="P22" s="153" t="s">
        <v>421</v>
      </c>
      <c r="Q22" s="153" t="s">
        <v>421</v>
      </c>
      <c r="R22" s="153" t="s">
        <v>421</v>
      </c>
      <c r="S22" s="153" t="s">
        <v>220</v>
      </c>
      <c r="T22" s="153" t="s">
        <v>220</v>
      </c>
      <c r="U22" s="153" t="s">
        <v>220</v>
      </c>
      <c r="V22" s="153">
        <v>159.6</v>
      </c>
      <c r="W22" s="153">
        <v>89.9</v>
      </c>
      <c r="X22" s="156">
        <f t="shared" si="0"/>
        <v>35.293434086469311</v>
      </c>
      <c r="Y22" s="153" t="s">
        <v>424</v>
      </c>
      <c r="Z22" s="153" t="s">
        <v>220</v>
      </c>
      <c r="AA22" s="153" t="s">
        <v>220</v>
      </c>
      <c r="AB22" s="153" t="s">
        <v>220</v>
      </c>
      <c r="AC22" s="157"/>
    </row>
    <row r="23" spans="1:29" ht="28.8">
      <c r="A23" s="152" t="s">
        <v>458</v>
      </c>
      <c r="B23" s="153" t="s">
        <v>220</v>
      </c>
      <c r="C23" s="153">
        <v>31</v>
      </c>
      <c r="D23" s="154">
        <v>31911</v>
      </c>
      <c r="E23" s="153" t="s">
        <v>221</v>
      </c>
      <c r="F23" s="153" t="s">
        <v>442</v>
      </c>
      <c r="G23" s="153" t="s">
        <v>228</v>
      </c>
      <c r="H23" s="155" t="s">
        <v>421</v>
      </c>
      <c r="I23" s="153" t="s">
        <v>220</v>
      </c>
      <c r="J23" s="155" t="s">
        <v>455</v>
      </c>
      <c r="K23" s="153" t="s">
        <v>228</v>
      </c>
      <c r="L23" s="153" t="s">
        <v>421</v>
      </c>
      <c r="M23" s="153" t="s">
        <v>228</v>
      </c>
      <c r="N23" s="153" t="s">
        <v>421</v>
      </c>
      <c r="O23" s="153" t="s">
        <v>421</v>
      </c>
      <c r="P23" s="153" t="s">
        <v>421</v>
      </c>
      <c r="Q23" s="153" t="s">
        <v>421</v>
      </c>
      <c r="R23" s="153" t="s">
        <v>421</v>
      </c>
      <c r="S23" s="153" t="s">
        <v>220</v>
      </c>
      <c r="T23" s="153" t="s">
        <v>220</v>
      </c>
      <c r="U23" s="153" t="s">
        <v>228</v>
      </c>
      <c r="V23" s="153">
        <v>180.8</v>
      </c>
      <c r="W23" s="153">
        <v>84.1</v>
      </c>
      <c r="X23" s="156">
        <f t="shared" si="0"/>
        <v>25.727592215521963</v>
      </c>
      <c r="Y23" s="153" t="s">
        <v>424</v>
      </c>
      <c r="Z23" s="153" t="s">
        <v>459</v>
      </c>
      <c r="AA23" s="153" t="s">
        <v>220</v>
      </c>
      <c r="AB23" s="153" t="s">
        <v>220</v>
      </c>
      <c r="AC23" s="157"/>
    </row>
    <row r="24" spans="1:29">
      <c r="A24" s="152" t="s">
        <v>460</v>
      </c>
      <c r="B24" s="153" t="s">
        <v>220</v>
      </c>
      <c r="C24" s="153">
        <v>64</v>
      </c>
      <c r="D24" s="154">
        <v>19898</v>
      </c>
      <c r="E24" s="153" t="s">
        <v>217</v>
      </c>
      <c r="F24" s="153" t="s">
        <v>461</v>
      </c>
      <c r="G24" s="153" t="s">
        <v>228</v>
      </c>
      <c r="H24" s="155" t="s">
        <v>421</v>
      </c>
      <c r="I24" s="153" t="s">
        <v>228</v>
      </c>
      <c r="J24" s="155" t="s">
        <v>421</v>
      </c>
      <c r="K24" s="153" t="s">
        <v>228</v>
      </c>
      <c r="L24" s="153" t="s">
        <v>421</v>
      </c>
      <c r="M24" s="153" t="s">
        <v>228</v>
      </c>
      <c r="N24" s="153" t="s">
        <v>421</v>
      </c>
      <c r="O24" s="153" t="s">
        <v>421</v>
      </c>
      <c r="P24" s="153" t="s">
        <v>421</v>
      </c>
      <c r="Q24" s="153" t="s">
        <v>421</v>
      </c>
      <c r="R24" s="153" t="s">
        <v>421</v>
      </c>
      <c r="S24" s="153" t="s">
        <v>220</v>
      </c>
      <c r="T24" s="153" t="s">
        <v>220</v>
      </c>
      <c r="U24" s="153" t="s">
        <v>220</v>
      </c>
      <c r="V24" s="153">
        <v>167</v>
      </c>
      <c r="W24" s="153">
        <v>82.9</v>
      </c>
      <c r="X24" s="156">
        <f t="shared" si="0"/>
        <v>29.724981175373806</v>
      </c>
      <c r="Y24" s="153" t="s">
        <v>424</v>
      </c>
      <c r="Z24" s="153" t="s">
        <v>220</v>
      </c>
      <c r="AA24" s="153" t="s">
        <v>220</v>
      </c>
      <c r="AB24" s="153" t="s">
        <v>220</v>
      </c>
      <c r="AC24" s="157"/>
    </row>
    <row r="25" spans="1:29">
      <c r="A25" s="152" t="s">
        <v>462</v>
      </c>
      <c r="B25" s="153" t="s">
        <v>220</v>
      </c>
      <c r="C25" s="153">
        <v>23</v>
      </c>
      <c r="D25" s="154">
        <v>34768</v>
      </c>
      <c r="E25" s="153" t="s">
        <v>221</v>
      </c>
      <c r="F25" s="153" t="s">
        <v>218</v>
      </c>
      <c r="G25" s="153" t="s">
        <v>220</v>
      </c>
      <c r="H25" s="155" t="s">
        <v>463</v>
      </c>
      <c r="I25" s="153" t="s">
        <v>220</v>
      </c>
      <c r="J25" s="155" t="s">
        <v>464</v>
      </c>
      <c r="K25" s="153" t="s">
        <v>228</v>
      </c>
      <c r="L25" s="153" t="s">
        <v>421</v>
      </c>
      <c r="M25" s="153" t="s">
        <v>228</v>
      </c>
      <c r="N25" s="153" t="s">
        <v>421</v>
      </c>
      <c r="O25" s="153" t="s">
        <v>421</v>
      </c>
      <c r="P25" s="153" t="s">
        <v>421</v>
      </c>
      <c r="Q25" s="153" t="s">
        <v>421</v>
      </c>
      <c r="R25" s="153" t="s">
        <v>421</v>
      </c>
      <c r="S25" s="153" t="s">
        <v>220</v>
      </c>
      <c r="T25" s="153" t="s">
        <v>220</v>
      </c>
      <c r="U25" s="153" t="s">
        <v>228</v>
      </c>
      <c r="V25" s="153">
        <v>189</v>
      </c>
      <c r="W25" s="153">
        <v>75.5</v>
      </c>
      <c r="X25" s="156">
        <f t="shared" si="0"/>
        <v>21.13602642703172</v>
      </c>
      <c r="Y25" s="153" t="s">
        <v>424</v>
      </c>
      <c r="Z25" s="153" t="s">
        <v>220</v>
      </c>
      <c r="AA25" s="153" t="s">
        <v>220</v>
      </c>
      <c r="AB25" s="153" t="s">
        <v>220</v>
      </c>
      <c r="AC25" s="157"/>
    </row>
    <row r="26" spans="1:29">
      <c r="A26" s="152" t="s">
        <v>465</v>
      </c>
      <c r="B26" s="153" t="s">
        <v>220</v>
      </c>
      <c r="C26" s="153">
        <v>47</v>
      </c>
      <c r="D26" s="154">
        <v>26085</v>
      </c>
      <c r="E26" s="153" t="s">
        <v>221</v>
      </c>
      <c r="F26" s="153" t="s">
        <v>218</v>
      </c>
      <c r="G26" s="153" t="s">
        <v>228</v>
      </c>
      <c r="H26" s="155" t="s">
        <v>421</v>
      </c>
      <c r="I26" s="153" t="s">
        <v>228</v>
      </c>
      <c r="J26" s="155" t="s">
        <v>421</v>
      </c>
      <c r="K26" s="158" t="s">
        <v>228</v>
      </c>
      <c r="L26" s="158" t="s">
        <v>421</v>
      </c>
      <c r="M26" s="153" t="s">
        <v>228</v>
      </c>
      <c r="N26" s="153" t="s">
        <v>421</v>
      </c>
      <c r="O26" s="153" t="s">
        <v>430</v>
      </c>
      <c r="P26" s="153" t="s">
        <v>421</v>
      </c>
      <c r="Q26" s="153" t="s">
        <v>421</v>
      </c>
      <c r="R26" s="153" t="s">
        <v>421</v>
      </c>
      <c r="S26" s="153" t="s">
        <v>220</v>
      </c>
      <c r="T26" s="153" t="s">
        <v>220</v>
      </c>
      <c r="U26" s="153" t="s">
        <v>228</v>
      </c>
      <c r="V26" s="153">
        <v>181.9</v>
      </c>
      <c r="W26" s="153">
        <v>93.2</v>
      </c>
      <c r="X26" s="156">
        <f t="shared" si="0"/>
        <v>28.167643416976933</v>
      </c>
      <c r="Y26" s="153" t="s">
        <v>424</v>
      </c>
      <c r="Z26" s="153" t="s">
        <v>220</v>
      </c>
      <c r="AA26" s="153" t="s">
        <v>220</v>
      </c>
      <c r="AB26" s="153" t="s">
        <v>220</v>
      </c>
      <c r="AC26" s="157"/>
    </row>
    <row r="27" spans="1:29">
      <c r="A27" s="152" t="s">
        <v>466</v>
      </c>
      <c r="B27" s="153" t="s">
        <v>220</v>
      </c>
      <c r="C27" s="153">
        <v>25</v>
      </c>
      <c r="D27" s="154">
        <v>34189</v>
      </c>
      <c r="E27" s="153" t="s">
        <v>217</v>
      </c>
      <c r="F27" s="153" t="s">
        <v>218</v>
      </c>
      <c r="G27" s="153" t="s">
        <v>228</v>
      </c>
      <c r="H27" s="155" t="s">
        <v>421</v>
      </c>
      <c r="I27" s="153" t="s">
        <v>228</v>
      </c>
      <c r="J27" s="155" t="s">
        <v>421</v>
      </c>
      <c r="K27" s="153" t="s">
        <v>228</v>
      </c>
      <c r="L27" s="153" t="s">
        <v>421</v>
      </c>
      <c r="M27" s="153" t="s">
        <v>228</v>
      </c>
      <c r="N27" s="153" t="s">
        <v>421</v>
      </c>
      <c r="O27" s="153" t="s">
        <v>467</v>
      </c>
      <c r="P27" s="153" t="s">
        <v>438</v>
      </c>
      <c r="Q27" s="153" t="s">
        <v>437</v>
      </c>
      <c r="R27" s="153" t="s">
        <v>421</v>
      </c>
      <c r="S27" s="153" t="s">
        <v>220</v>
      </c>
      <c r="T27" s="153" t="s">
        <v>220</v>
      </c>
      <c r="U27" s="153" t="s">
        <v>220</v>
      </c>
      <c r="V27" s="153">
        <v>166.4</v>
      </c>
      <c r="W27" s="153">
        <v>61.5</v>
      </c>
      <c r="X27" s="156">
        <f t="shared" si="0"/>
        <v>22.211018398668635</v>
      </c>
      <c r="Y27" s="153" t="s">
        <v>424</v>
      </c>
      <c r="Z27" s="153" t="s">
        <v>220</v>
      </c>
      <c r="AA27" s="153" t="s">
        <v>220</v>
      </c>
      <c r="AB27" s="153" t="s">
        <v>220</v>
      </c>
      <c r="AC27" s="157"/>
    </row>
    <row r="28" spans="1:29">
      <c r="A28" s="152" t="s">
        <v>468</v>
      </c>
      <c r="B28" s="153" t="s">
        <v>220</v>
      </c>
      <c r="C28" s="153">
        <v>20</v>
      </c>
      <c r="D28" s="154">
        <v>35850</v>
      </c>
      <c r="E28" s="153" t="s">
        <v>217</v>
      </c>
      <c r="F28" s="153" t="s">
        <v>218</v>
      </c>
      <c r="G28" s="153" t="s">
        <v>228</v>
      </c>
      <c r="H28" s="155" t="s">
        <v>421</v>
      </c>
      <c r="I28" s="153" t="s">
        <v>228</v>
      </c>
      <c r="J28" s="155" t="s">
        <v>421</v>
      </c>
      <c r="K28" s="153" t="s">
        <v>228</v>
      </c>
      <c r="L28" s="153" t="s">
        <v>421</v>
      </c>
      <c r="M28" s="153" t="s">
        <v>228</v>
      </c>
      <c r="N28" s="153" t="s">
        <v>421</v>
      </c>
      <c r="O28" s="153" t="s">
        <v>421</v>
      </c>
      <c r="P28" s="153" t="s">
        <v>421</v>
      </c>
      <c r="Q28" s="153" t="s">
        <v>421</v>
      </c>
      <c r="R28" s="153" t="s">
        <v>421</v>
      </c>
      <c r="S28" s="153" t="s">
        <v>220</v>
      </c>
      <c r="T28" s="153" t="s">
        <v>220</v>
      </c>
      <c r="U28" s="153" t="s">
        <v>220</v>
      </c>
      <c r="V28" s="153">
        <v>164.5</v>
      </c>
      <c r="W28" s="153">
        <v>57.7</v>
      </c>
      <c r="X28" s="156">
        <f t="shared" si="0"/>
        <v>21.32278896166887</v>
      </c>
      <c r="Y28" s="153" t="s">
        <v>424</v>
      </c>
      <c r="Z28" s="153" t="s">
        <v>220</v>
      </c>
      <c r="AA28" s="153" t="s">
        <v>220</v>
      </c>
      <c r="AB28" s="153" t="s">
        <v>220</v>
      </c>
      <c r="AC28" s="157"/>
    </row>
    <row r="29" spans="1:29" ht="43.2">
      <c r="A29" s="152" t="s">
        <v>469</v>
      </c>
      <c r="B29" s="153" t="s">
        <v>220</v>
      </c>
      <c r="C29" s="153">
        <v>51</v>
      </c>
      <c r="D29" s="154">
        <v>24408</v>
      </c>
      <c r="E29" s="153" t="s">
        <v>221</v>
      </c>
      <c r="F29" s="153" t="s">
        <v>218</v>
      </c>
      <c r="G29" s="153" t="s">
        <v>228</v>
      </c>
      <c r="H29" s="155" t="s">
        <v>421</v>
      </c>
      <c r="I29" s="153" t="s">
        <v>220</v>
      </c>
      <c r="J29" s="155" t="s">
        <v>470</v>
      </c>
      <c r="K29" s="153" t="s">
        <v>228</v>
      </c>
      <c r="L29" s="153" t="s">
        <v>421</v>
      </c>
      <c r="M29" s="153" t="s">
        <v>228</v>
      </c>
      <c r="N29" s="153" t="s">
        <v>421</v>
      </c>
      <c r="O29" s="153" t="s">
        <v>471</v>
      </c>
      <c r="P29" s="153" t="s">
        <v>430</v>
      </c>
      <c r="Q29" s="153" t="s">
        <v>421</v>
      </c>
      <c r="R29" s="153" t="s">
        <v>421</v>
      </c>
      <c r="S29" s="153" t="s">
        <v>220</v>
      </c>
      <c r="T29" s="153" t="s">
        <v>220</v>
      </c>
      <c r="U29" s="153" t="s">
        <v>220</v>
      </c>
      <c r="V29" s="153">
        <v>178.5</v>
      </c>
      <c r="W29" s="153">
        <v>90.9</v>
      </c>
      <c r="X29" s="156">
        <f t="shared" si="0"/>
        <v>28.529058682296451</v>
      </c>
      <c r="Y29" s="153" t="s">
        <v>424</v>
      </c>
      <c r="Z29" s="153" t="s">
        <v>220</v>
      </c>
      <c r="AA29" s="153" t="s">
        <v>220</v>
      </c>
      <c r="AB29" s="153" t="s">
        <v>220</v>
      </c>
      <c r="AC29" s="157"/>
    </row>
    <row r="30" spans="1:29">
      <c r="A30" s="152" t="s">
        <v>472</v>
      </c>
      <c r="B30" s="153" t="s">
        <v>220</v>
      </c>
      <c r="C30" s="153">
        <v>26</v>
      </c>
      <c r="D30" s="154">
        <v>33701</v>
      </c>
      <c r="E30" s="153" t="s">
        <v>217</v>
      </c>
      <c r="F30" s="153" t="s">
        <v>420</v>
      </c>
      <c r="G30" s="153" t="s">
        <v>228</v>
      </c>
      <c r="H30" s="155" t="s">
        <v>421</v>
      </c>
      <c r="I30" s="153" t="s">
        <v>228</v>
      </c>
      <c r="J30" s="155" t="s">
        <v>421</v>
      </c>
      <c r="K30" s="153" t="s">
        <v>228</v>
      </c>
      <c r="L30" s="153" t="s">
        <v>421</v>
      </c>
      <c r="M30" s="153" t="s">
        <v>228</v>
      </c>
      <c r="N30" s="153" t="s">
        <v>421</v>
      </c>
      <c r="O30" s="153" t="s">
        <v>421</v>
      </c>
      <c r="P30" s="153" t="s">
        <v>421</v>
      </c>
      <c r="Q30" s="153" t="s">
        <v>421</v>
      </c>
      <c r="R30" s="153" t="s">
        <v>421</v>
      </c>
      <c r="S30" s="153" t="s">
        <v>220</v>
      </c>
      <c r="T30" s="153" t="s">
        <v>220</v>
      </c>
      <c r="U30" s="153" t="s">
        <v>228</v>
      </c>
      <c r="V30" s="153">
        <v>170.9</v>
      </c>
      <c r="W30" s="153">
        <v>54.4</v>
      </c>
      <c r="X30" s="156">
        <f t="shared" si="0"/>
        <v>18.625793094144825</v>
      </c>
      <c r="Y30" s="153" t="s">
        <v>424</v>
      </c>
      <c r="Z30" s="153" t="s">
        <v>220</v>
      </c>
      <c r="AA30" s="153" t="s">
        <v>220</v>
      </c>
      <c r="AB30" s="153" t="s">
        <v>220</v>
      </c>
      <c r="AC30" s="157"/>
    </row>
    <row r="31" spans="1:29">
      <c r="A31" s="152" t="s">
        <v>473</v>
      </c>
      <c r="B31" s="153" t="s">
        <v>220</v>
      </c>
      <c r="C31" s="153">
        <v>58</v>
      </c>
      <c r="D31" s="154">
        <v>22158</v>
      </c>
      <c r="E31" s="153" t="s">
        <v>217</v>
      </c>
      <c r="F31" s="153" t="s">
        <v>218</v>
      </c>
      <c r="G31" s="153" t="s">
        <v>228</v>
      </c>
      <c r="H31" s="155" t="s">
        <v>421</v>
      </c>
      <c r="I31" s="153" t="s">
        <v>228</v>
      </c>
      <c r="J31" s="155" t="s">
        <v>421</v>
      </c>
      <c r="K31" s="153" t="s">
        <v>228</v>
      </c>
      <c r="L31" s="153" t="s">
        <v>421</v>
      </c>
      <c r="M31" s="153" t="s">
        <v>228</v>
      </c>
      <c r="N31" s="153" t="s">
        <v>421</v>
      </c>
      <c r="O31" s="153" t="s">
        <v>421</v>
      </c>
      <c r="P31" s="153" t="s">
        <v>421</v>
      </c>
      <c r="Q31" s="153" t="s">
        <v>421</v>
      </c>
      <c r="R31" s="153" t="s">
        <v>421</v>
      </c>
      <c r="S31" s="153" t="s">
        <v>220</v>
      </c>
      <c r="T31" s="153" t="s">
        <v>220</v>
      </c>
      <c r="U31" s="153" t="s">
        <v>228</v>
      </c>
      <c r="V31" s="153">
        <v>168.2</v>
      </c>
      <c r="W31" s="153">
        <v>98</v>
      </c>
      <c r="X31" s="156">
        <f t="shared" si="0"/>
        <v>34.639697659063373</v>
      </c>
      <c r="Y31" s="153" t="s">
        <v>424</v>
      </c>
      <c r="Z31" s="153" t="s">
        <v>220</v>
      </c>
      <c r="AA31" s="153" t="s">
        <v>220</v>
      </c>
      <c r="AB31" s="153" t="s">
        <v>220</v>
      </c>
      <c r="AC31" s="157"/>
    </row>
    <row r="32" spans="1:29" ht="28.8">
      <c r="A32" s="152" t="s">
        <v>474</v>
      </c>
      <c r="B32" s="153" t="s">
        <v>220</v>
      </c>
      <c r="C32" s="153">
        <v>49</v>
      </c>
      <c r="D32" s="154">
        <v>25144</v>
      </c>
      <c r="E32" s="153" t="s">
        <v>217</v>
      </c>
      <c r="F32" s="153" t="s">
        <v>218</v>
      </c>
      <c r="G32" s="153" t="s">
        <v>220</v>
      </c>
      <c r="H32" s="155" t="s">
        <v>475</v>
      </c>
      <c r="I32" s="153" t="s">
        <v>220</v>
      </c>
      <c r="J32" s="155" t="s">
        <v>476</v>
      </c>
      <c r="K32" s="153" t="s">
        <v>228</v>
      </c>
      <c r="L32" s="153" t="s">
        <v>421</v>
      </c>
      <c r="M32" s="153" t="s">
        <v>228</v>
      </c>
      <c r="N32" s="153" t="s">
        <v>421</v>
      </c>
      <c r="O32" s="153" t="s">
        <v>421</v>
      </c>
      <c r="P32" s="153" t="s">
        <v>421</v>
      </c>
      <c r="Q32" s="153" t="s">
        <v>421</v>
      </c>
      <c r="R32" s="153" t="s">
        <v>421</v>
      </c>
      <c r="S32" s="153" t="s">
        <v>220</v>
      </c>
      <c r="T32" s="153" t="s">
        <v>220</v>
      </c>
      <c r="U32" s="153" t="s">
        <v>220</v>
      </c>
      <c r="V32" s="153">
        <v>175.9</v>
      </c>
      <c r="W32" s="153">
        <v>76.2</v>
      </c>
      <c r="X32" s="156">
        <f t="shared" si="0"/>
        <v>24.627668118578665</v>
      </c>
      <c r="Y32" s="153" t="s">
        <v>424</v>
      </c>
      <c r="Z32" s="153" t="s">
        <v>220</v>
      </c>
      <c r="AA32" s="153" t="s">
        <v>220</v>
      </c>
      <c r="AB32" s="153" t="s">
        <v>220</v>
      </c>
      <c r="AC32" s="157"/>
    </row>
    <row r="33" spans="1:29">
      <c r="A33" s="152" t="s">
        <v>477</v>
      </c>
      <c r="B33" s="153" t="s">
        <v>220</v>
      </c>
      <c r="C33" s="153">
        <v>57</v>
      </c>
      <c r="D33" s="154">
        <v>22521</v>
      </c>
      <c r="E33" s="153" t="s">
        <v>217</v>
      </c>
      <c r="F33" s="153" t="s">
        <v>218</v>
      </c>
      <c r="G33" s="153" t="s">
        <v>228</v>
      </c>
      <c r="H33" s="155" t="s">
        <v>421</v>
      </c>
      <c r="I33" s="153" t="s">
        <v>228</v>
      </c>
      <c r="J33" s="155" t="s">
        <v>421</v>
      </c>
      <c r="K33" s="153" t="s">
        <v>228</v>
      </c>
      <c r="L33" s="153" t="s">
        <v>421</v>
      </c>
      <c r="M33" s="153" t="s">
        <v>228</v>
      </c>
      <c r="N33" s="153" t="s">
        <v>421</v>
      </c>
      <c r="O33" s="153" t="s">
        <v>430</v>
      </c>
      <c r="P33" s="153" t="s">
        <v>421</v>
      </c>
      <c r="Q33" s="153" t="s">
        <v>421</v>
      </c>
      <c r="R33" s="153" t="s">
        <v>421</v>
      </c>
      <c r="S33" s="153" t="s">
        <v>220</v>
      </c>
      <c r="T33" s="153" t="s">
        <v>220</v>
      </c>
      <c r="U33" s="153" t="s">
        <v>220</v>
      </c>
      <c r="V33" s="153">
        <v>161.80000000000001</v>
      </c>
      <c r="W33" s="153">
        <v>96.2</v>
      </c>
      <c r="X33" s="156">
        <f t="shared" si="0"/>
        <v>36.746674082211705</v>
      </c>
      <c r="Y33" s="153" t="s">
        <v>424</v>
      </c>
      <c r="Z33" s="153" t="s">
        <v>220</v>
      </c>
      <c r="AA33" s="153" t="s">
        <v>220</v>
      </c>
      <c r="AB33" s="153" t="s">
        <v>220</v>
      </c>
      <c r="AC33" s="157"/>
    </row>
    <row r="34" spans="1:29">
      <c r="A34" s="152" t="s">
        <v>478</v>
      </c>
      <c r="B34" s="153" t="s">
        <v>220</v>
      </c>
      <c r="C34" s="153">
        <v>25</v>
      </c>
      <c r="D34" s="154">
        <v>33985</v>
      </c>
      <c r="E34" s="153" t="s">
        <v>217</v>
      </c>
      <c r="F34" s="153" t="s">
        <v>442</v>
      </c>
      <c r="G34" s="153" t="s">
        <v>228</v>
      </c>
      <c r="H34" s="155" t="s">
        <v>421</v>
      </c>
      <c r="I34" s="153" t="s">
        <v>228</v>
      </c>
      <c r="J34" s="155" t="s">
        <v>421</v>
      </c>
      <c r="K34" s="153" t="s">
        <v>228</v>
      </c>
      <c r="L34" s="153" t="s">
        <v>421</v>
      </c>
      <c r="M34" s="153" t="s">
        <v>228</v>
      </c>
      <c r="N34" s="153" t="s">
        <v>421</v>
      </c>
      <c r="O34" s="153" t="s">
        <v>421</v>
      </c>
      <c r="P34" s="153" t="s">
        <v>421</v>
      </c>
      <c r="Q34" s="153" t="s">
        <v>421</v>
      </c>
      <c r="R34" s="153" t="s">
        <v>421</v>
      </c>
      <c r="S34" s="153" t="s">
        <v>220</v>
      </c>
      <c r="T34" s="153" t="s">
        <v>220</v>
      </c>
      <c r="U34" s="153" t="s">
        <v>228</v>
      </c>
      <c r="V34" s="153">
        <v>173.1</v>
      </c>
      <c r="W34" s="153">
        <v>65.900000000000006</v>
      </c>
      <c r="X34" s="156">
        <f t="shared" si="0"/>
        <v>21.993344593658779</v>
      </c>
      <c r="Y34" s="153" t="s">
        <v>424</v>
      </c>
      <c r="Z34" s="153" t="s">
        <v>220</v>
      </c>
      <c r="AA34" s="153" t="s">
        <v>220</v>
      </c>
      <c r="AB34" s="153" t="s">
        <v>220</v>
      </c>
      <c r="AC34" s="157"/>
    </row>
    <row r="35" spans="1:29" ht="43.2">
      <c r="A35" s="152" t="s">
        <v>479</v>
      </c>
      <c r="B35" s="153" t="s">
        <v>220</v>
      </c>
      <c r="C35" s="153">
        <v>44</v>
      </c>
      <c r="D35" s="154">
        <v>27225</v>
      </c>
      <c r="E35" s="153" t="s">
        <v>221</v>
      </c>
      <c r="F35" s="153" t="s">
        <v>224</v>
      </c>
      <c r="G35" s="153" t="s">
        <v>228</v>
      </c>
      <c r="H35" s="155" t="s">
        <v>421</v>
      </c>
      <c r="I35" s="153" t="s">
        <v>220</v>
      </c>
      <c r="J35" s="155" t="s">
        <v>480</v>
      </c>
      <c r="K35" s="153" t="s">
        <v>228</v>
      </c>
      <c r="L35" s="153" t="s">
        <v>421</v>
      </c>
      <c r="M35" s="153" t="s">
        <v>220</v>
      </c>
      <c r="N35" s="153" t="s">
        <v>220</v>
      </c>
      <c r="O35" s="153" t="s">
        <v>481</v>
      </c>
      <c r="P35" s="153" t="s">
        <v>421</v>
      </c>
      <c r="Q35" s="153" t="s">
        <v>421</v>
      </c>
      <c r="R35" s="153" t="s">
        <v>421</v>
      </c>
      <c r="S35" s="153" t="s">
        <v>220</v>
      </c>
      <c r="T35" s="153" t="s">
        <v>220</v>
      </c>
      <c r="U35" s="153" t="s">
        <v>220</v>
      </c>
      <c r="V35" s="153">
        <v>165.1</v>
      </c>
      <c r="W35" s="153">
        <v>82</v>
      </c>
      <c r="X35" s="156">
        <f t="shared" si="0"/>
        <v>30.082900402487194</v>
      </c>
      <c r="Y35" s="153" t="s">
        <v>424</v>
      </c>
      <c r="Z35" s="153" t="s">
        <v>220</v>
      </c>
      <c r="AA35" s="153" t="s">
        <v>220</v>
      </c>
      <c r="AB35" s="153" t="s">
        <v>220</v>
      </c>
      <c r="AC35" s="157"/>
    </row>
    <row r="36" spans="1:29">
      <c r="A36" s="152" t="s">
        <v>482</v>
      </c>
      <c r="B36" s="153" t="s">
        <v>220</v>
      </c>
      <c r="C36" s="153">
        <v>27</v>
      </c>
      <c r="D36" s="154">
        <v>33364</v>
      </c>
      <c r="E36" s="153" t="s">
        <v>221</v>
      </c>
      <c r="F36" s="153" t="s">
        <v>218</v>
      </c>
      <c r="G36" s="153" t="s">
        <v>228</v>
      </c>
      <c r="H36" s="155" t="s">
        <v>421</v>
      </c>
      <c r="I36" s="153" t="s">
        <v>228</v>
      </c>
      <c r="J36" s="155" t="s">
        <v>421</v>
      </c>
      <c r="K36" s="153" t="s">
        <v>228</v>
      </c>
      <c r="L36" s="153" t="s">
        <v>421</v>
      </c>
      <c r="M36" s="153" t="s">
        <v>228</v>
      </c>
      <c r="N36" s="153" t="s">
        <v>421</v>
      </c>
      <c r="O36" s="153" t="s">
        <v>421</v>
      </c>
      <c r="P36" s="153" t="s">
        <v>421</v>
      </c>
      <c r="Q36" s="153" t="s">
        <v>421</v>
      </c>
      <c r="R36" s="153" t="s">
        <v>421</v>
      </c>
      <c r="S36" s="153" t="s">
        <v>440</v>
      </c>
      <c r="T36" s="153" t="s">
        <v>220</v>
      </c>
      <c r="U36" s="153" t="s">
        <v>228</v>
      </c>
      <c r="V36" s="153">
        <v>171.3</v>
      </c>
      <c r="W36" s="153">
        <v>83.2</v>
      </c>
      <c r="X36" s="156">
        <f t="shared" si="0"/>
        <v>28.353625600597606</v>
      </c>
      <c r="Y36" s="153" t="s">
        <v>424</v>
      </c>
      <c r="Z36" s="153" t="s">
        <v>220</v>
      </c>
      <c r="AA36" s="153" t="s">
        <v>220</v>
      </c>
      <c r="AB36" s="153" t="s">
        <v>220</v>
      </c>
      <c r="AC36" s="157"/>
    </row>
    <row r="37" spans="1:29">
      <c r="A37" s="152" t="s">
        <v>483</v>
      </c>
      <c r="B37" s="153" t="s">
        <v>220</v>
      </c>
      <c r="C37" s="153">
        <v>54</v>
      </c>
      <c r="D37" s="154">
        <v>23271</v>
      </c>
      <c r="E37" s="153" t="s">
        <v>221</v>
      </c>
      <c r="F37" s="153" t="s">
        <v>218</v>
      </c>
      <c r="G37" s="153" t="s">
        <v>220</v>
      </c>
      <c r="H37" s="155" t="s">
        <v>484</v>
      </c>
      <c r="I37" s="153" t="s">
        <v>220</v>
      </c>
      <c r="J37" s="155" t="s">
        <v>485</v>
      </c>
      <c r="K37" s="153" t="s">
        <v>228</v>
      </c>
      <c r="L37" s="153" t="s">
        <v>421</v>
      </c>
      <c r="M37" s="153" t="s">
        <v>228</v>
      </c>
      <c r="N37" s="153" t="s">
        <v>421</v>
      </c>
      <c r="O37" s="153" t="s">
        <v>421</v>
      </c>
      <c r="P37" s="153" t="s">
        <v>421</v>
      </c>
      <c r="Q37" s="153" t="s">
        <v>421</v>
      </c>
      <c r="R37" s="153" t="s">
        <v>421</v>
      </c>
      <c r="S37" s="153" t="s">
        <v>220</v>
      </c>
      <c r="T37" s="153" t="s">
        <v>220</v>
      </c>
      <c r="U37" s="153" t="s">
        <v>228</v>
      </c>
      <c r="V37" s="153">
        <v>175.5</v>
      </c>
      <c r="W37" s="153">
        <v>93.2</v>
      </c>
      <c r="X37" s="156">
        <f t="shared" ref="X37:X68" si="1">W37/((V37/100)^2)</f>
        <v>30.259494646959041</v>
      </c>
      <c r="Y37" s="153" t="s">
        <v>424</v>
      </c>
      <c r="Z37" s="153" t="s">
        <v>220</v>
      </c>
      <c r="AA37" s="153" t="s">
        <v>220</v>
      </c>
      <c r="AB37" s="153" t="s">
        <v>220</v>
      </c>
      <c r="AC37" s="157"/>
    </row>
    <row r="38" spans="1:29">
      <c r="A38" s="152" t="s">
        <v>486</v>
      </c>
      <c r="B38" s="153" t="s">
        <v>220</v>
      </c>
      <c r="C38" s="153">
        <v>26</v>
      </c>
      <c r="D38" s="154">
        <v>33789</v>
      </c>
      <c r="E38" s="153" t="s">
        <v>217</v>
      </c>
      <c r="F38" s="153" t="s">
        <v>442</v>
      </c>
      <c r="G38" s="153" t="s">
        <v>228</v>
      </c>
      <c r="H38" s="155" t="s">
        <v>421</v>
      </c>
      <c r="I38" s="153" t="s">
        <v>228</v>
      </c>
      <c r="J38" s="155" t="s">
        <v>421</v>
      </c>
      <c r="K38" s="153" t="s">
        <v>228</v>
      </c>
      <c r="L38" s="153" t="s">
        <v>421</v>
      </c>
      <c r="M38" s="153" t="s">
        <v>228</v>
      </c>
      <c r="N38" s="153" t="s">
        <v>421</v>
      </c>
      <c r="O38" s="153" t="s">
        <v>421</v>
      </c>
      <c r="P38" s="153" t="s">
        <v>421</v>
      </c>
      <c r="Q38" s="153" t="s">
        <v>421</v>
      </c>
      <c r="R38" s="153" t="s">
        <v>421</v>
      </c>
      <c r="S38" s="153" t="s">
        <v>220</v>
      </c>
      <c r="T38" s="153" t="s">
        <v>220</v>
      </c>
      <c r="U38" s="153" t="s">
        <v>423</v>
      </c>
      <c r="V38" s="153">
        <v>174.1</v>
      </c>
      <c r="W38" s="153">
        <v>66.099999999999994</v>
      </c>
      <c r="X38" s="156">
        <f t="shared" si="1"/>
        <v>21.807401385842216</v>
      </c>
      <c r="Y38" s="153" t="s">
        <v>424</v>
      </c>
      <c r="Z38" s="153" t="s">
        <v>220</v>
      </c>
      <c r="AA38" s="153" t="s">
        <v>220</v>
      </c>
      <c r="AB38" s="153" t="s">
        <v>220</v>
      </c>
      <c r="AC38" s="157"/>
    </row>
    <row r="39" spans="1:29">
      <c r="A39" s="152" t="s">
        <v>487</v>
      </c>
      <c r="B39" s="153" t="s">
        <v>220</v>
      </c>
      <c r="C39" s="153">
        <v>24</v>
      </c>
      <c r="D39" s="154">
        <v>34336</v>
      </c>
      <c r="E39" s="153" t="s">
        <v>217</v>
      </c>
      <c r="F39" s="153" t="s">
        <v>218</v>
      </c>
      <c r="G39" s="153" t="s">
        <v>228</v>
      </c>
      <c r="H39" s="155" t="s">
        <v>421</v>
      </c>
      <c r="I39" s="153" t="s">
        <v>228</v>
      </c>
      <c r="J39" s="155" t="s">
        <v>421</v>
      </c>
      <c r="K39" s="153" t="s">
        <v>228</v>
      </c>
      <c r="L39" s="153" t="s">
        <v>421</v>
      </c>
      <c r="M39" s="153" t="s">
        <v>228</v>
      </c>
      <c r="N39" s="153" t="s">
        <v>421</v>
      </c>
      <c r="O39" s="153" t="s">
        <v>421</v>
      </c>
      <c r="P39" s="153" t="s">
        <v>421</v>
      </c>
      <c r="Q39" s="153" t="s">
        <v>421</v>
      </c>
      <c r="R39" s="153" t="s">
        <v>421</v>
      </c>
      <c r="S39" s="153" t="s">
        <v>220</v>
      </c>
      <c r="T39" s="153" t="s">
        <v>220</v>
      </c>
      <c r="U39" s="153" t="s">
        <v>228</v>
      </c>
      <c r="V39" s="153">
        <v>185.5</v>
      </c>
      <c r="W39" s="153">
        <v>78.7</v>
      </c>
      <c r="X39" s="156">
        <f t="shared" si="1"/>
        <v>22.871092189100633</v>
      </c>
      <c r="Y39" s="153" t="s">
        <v>424</v>
      </c>
      <c r="Z39" s="153" t="s">
        <v>220</v>
      </c>
      <c r="AA39" s="153" t="s">
        <v>220</v>
      </c>
      <c r="AB39" s="153" t="s">
        <v>220</v>
      </c>
      <c r="AC39" s="157"/>
    </row>
    <row r="40" spans="1:29">
      <c r="A40" s="152" t="s">
        <v>488</v>
      </c>
      <c r="B40" s="153" t="s">
        <v>220</v>
      </c>
      <c r="C40" s="153">
        <v>66</v>
      </c>
      <c r="D40" s="154">
        <v>19213</v>
      </c>
      <c r="E40" s="153" t="s">
        <v>217</v>
      </c>
      <c r="F40" s="153" t="s">
        <v>218</v>
      </c>
      <c r="G40" s="153" t="s">
        <v>228</v>
      </c>
      <c r="H40" s="155" t="s">
        <v>421</v>
      </c>
      <c r="I40" s="153" t="s">
        <v>228</v>
      </c>
      <c r="J40" s="155" t="s">
        <v>421</v>
      </c>
      <c r="K40" s="153" t="s">
        <v>228</v>
      </c>
      <c r="L40" s="153" t="s">
        <v>421</v>
      </c>
      <c r="M40" s="153" t="s">
        <v>228</v>
      </c>
      <c r="N40" s="153" t="s">
        <v>421</v>
      </c>
      <c r="O40" s="153" t="s">
        <v>430</v>
      </c>
      <c r="P40" s="153" t="s">
        <v>471</v>
      </c>
      <c r="Q40" s="153" t="s">
        <v>489</v>
      </c>
      <c r="R40" s="153" t="s">
        <v>421</v>
      </c>
      <c r="S40" s="153" t="s">
        <v>220</v>
      </c>
      <c r="T40" s="153" t="s">
        <v>220</v>
      </c>
      <c r="U40" s="153" t="s">
        <v>220</v>
      </c>
      <c r="V40" s="153">
        <v>163.6</v>
      </c>
      <c r="W40" s="153">
        <v>76.2</v>
      </c>
      <c r="X40" s="156">
        <f t="shared" si="1"/>
        <v>28.47005936119464</v>
      </c>
      <c r="Y40" s="153" t="s">
        <v>424</v>
      </c>
      <c r="Z40" s="153" t="s">
        <v>220</v>
      </c>
      <c r="AA40" s="153" t="s">
        <v>220</v>
      </c>
      <c r="AB40" s="153" t="s">
        <v>220</v>
      </c>
      <c r="AC40" s="157"/>
    </row>
    <row r="41" spans="1:29">
      <c r="A41" s="152" t="s">
        <v>490</v>
      </c>
      <c r="B41" s="153" t="s">
        <v>220</v>
      </c>
      <c r="C41" s="153">
        <v>23</v>
      </c>
      <c r="D41" s="154">
        <v>34818</v>
      </c>
      <c r="E41" s="153" t="s">
        <v>217</v>
      </c>
      <c r="F41" s="153" t="s">
        <v>420</v>
      </c>
      <c r="G41" s="153" t="s">
        <v>228</v>
      </c>
      <c r="H41" s="155" t="s">
        <v>421</v>
      </c>
      <c r="I41" s="153" t="s">
        <v>228</v>
      </c>
      <c r="J41" s="155" t="s">
        <v>421</v>
      </c>
      <c r="K41" s="153" t="s">
        <v>228</v>
      </c>
      <c r="L41" s="153" t="s">
        <v>421</v>
      </c>
      <c r="M41" s="153" t="s">
        <v>228</v>
      </c>
      <c r="N41" s="153" t="s">
        <v>421</v>
      </c>
      <c r="O41" s="153" t="s">
        <v>421</v>
      </c>
      <c r="P41" s="153" t="s">
        <v>421</v>
      </c>
      <c r="Q41" s="153" t="s">
        <v>421</v>
      </c>
      <c r="R41" s="153" t="s">
        <v>421</v>
      </c>
      <c r="S41" s="153" t="s">
        <v>220</v>
      </c>
      <c r="T41" s="153" t="s">
        <v>220</v>
      </c>
      <c r="U41" s="153" t="s">
        <v>228</v>
      </c>
      <c r="V41" s="153">
        <v>167.8</v>
      </c>
      <c r="W41" s="153">
        <v>61.2</v>
      </c>
      <c r="X41" s="156">
        <f t="shared" si="1"/>
        <v>21.735393602407086</v>
      </c>
      <c r="Y41" s="153" t="s">
        <v>424</v>
      </c>
      <c r="Z41" s="153" t="s">
        <v>220</v>
      </c>
      <c r="AA41" s="153" t="s">
        <v>220</v>
      </c>
      <c r="AB41" s="153" t="s">
        <v>220</v>
      </c>
      <c r="AC41" s="157"/>
    </row>
    <row r="42" spans="1:29">
      <c r="A42" s="152" t="s">
        <v>491</v>
      </c>
      <c r="B42" s="153" t="s">
        <v>220</v>
      </c>
      <c r="C42" s="153">
        <v>48</v>
      </c>
      <c r="D42" s="154">
        <v>25576</v>
      </c>
      <c r="E42" s="153" t="s">
        <v>217</v>
      </c>
      <c r="F42" s="153" t="s">
        <v>218</v>
      </c>
      <c r="G42" s="153" t="s">
        <v>228</v>
      </c>
      <c r="H42" s="155" t="s">
        <v>421</v>
      </c>
      <c r="I42" s="153" t="s">
        <v>228</v>
      </c>
      <c r="J42" s="155" t="s">
        <v>421</v>
      </c>
      <c r="K42" s="153" t="s">
        <v>228</v>
      </c>
      <c r="L42" s="153" t="s">
        <v>421</v>
      </c>
      <c r="M42" s="153" t="s">
        <v>228</v>
      </c>
      <c r="N42" s="153" t="s">
        <v>421</v>
      </c>
      <c r="O42" s="153" t="s">
        <v>421</v>
      </c>
      <c r="P42" s="153" t="s">
        <v>421</v>
      </c>
      <c r="Q42" s="153" t="s">
        <v>421</v>
      </c>
      <c r="R42" s="153" t="s">
        <v>421</v>
      </c>
      <c r="S42" s="153" t="s">
        <v>220</v>
      </c>
      <c r="T42" s="153" t="s">
        <v>220</v>
      </c>
      <c r="U42" s="153" t="s">
        <v>228</v>
      </c>
      <c r="V42" s="153">
        <v>174</v>
      </c>
      <c r="W42" s="153">
        <v>60.5</v>
      </c>
      <c r="X42" s="156">
        <f t="shared" si="1"/>
        <v>19.982824679614215</v>
      </c>
      <c r="Y42" s="153" t="s">
        <v>424</v>
      </c>
      <c r="Z42" s="153" t="s">
        <v>220</v>
      </c>
      <c r="AA42" s="153" t="s">
        <v>220</v>
      </c>
      <c r="AB42" s="153" t="s">
        <v>220</v>
      </c>
      <c r="AC42" s="157"/>
    </row>
    <row r="43" spans="1:29">
      <c r="A43" s="152" t="s">
        <v>492</v>
      </c>
      <c r="B43" s="153" t="s">
        <v>220</v>
      </c>
      <c r="C43" s="153">
        <v>68</v>
      </c>
      <c r="D43" s="154">
        <v>18549</v>
      </c>
      <c r="E43" s="153" t="s">
        <v>217</v>
      </c>
      <c r="F43" s="153" t="s">
        <v>218</v>
      </c>
      <c r="G43" s="153" t="s">
        <v>228</v>
      </c>
      <c r="H43" s="155" t="s">
        <v>421</v>
      </c>
      <c r="I43" s="153" t="s">
        <v>228</v>
      </c>
      <c r="J43" s="155" t="s">
        <v>421</v>
      </c>
      <c r="K43" s="153" t="s">
        <v>228</v>
      </c>
      <c r="L43" s="153" t="s">
        <v>421</v>
      </c>
      <c r="M43" s="153" t="s">
        <v>228</v>
      </c>
      <c r="N43" s="153" t="s">
        <v>421</v>
      </c>
      <c r="O43" s="153" t="s">
        <v>421</v>
      </c>
      <c r="P43" s="153" t="s">
        <v>421</v>
      </c>
      <c r="Q43" s="153" t="s">
        <v>421</v>
      </c>
      <c r="R43" s="153" t="s">
        <v>421</v>
      </c>
      <c r="S43" s="153" t="s">
        <v>220</v>
      </c>
      <c r="T43" s="153" t="s">
        <v>220</v>
      </c>
      <c r="U43" s="153" t="s">
        <v>220</v>
      </c>
      <c r="V43" s="153">
        <v>165.5</v>
      </c>
      <c r="W43" s="153">
        <v>79.400000000000006</v>
      </c>
      <c r="X43" s="156">
        <f t="shared" si="1"/>
        <v>28.988417411305118</v>
      </c>
      <c r="Y43" s="153" t="s">
        <v>424</v>
      </c>
      <c r="Z43" s="153" t="s">
        <v>220</v>
      </c>
      <c r="AA43" s="153" t="s">
        <v>220</v>
      </c>
      <c r="AB43" s="153" t="s">
        <v>220</v>
      </c>
      <c r="AC43" s="157"/>
    </row>
    <row r="44" spans="1:29">
      <c r="A44" s="152" t="s">
        <v>493</v>
      </c>
      <c r="B44" s="153" t="s">
        <v>220</v>
      </c>
      <c r="C44" s="153">
        <v>20</v>
      </c>
      <c r="D44" s="154">
        <v>36005</v>
      </c>
      <c r="E44" s="153" t="s">
        <v>217</v>
      </c>
      <c r="F44" s="153" t="s">
        <v>224</v>
      </c>
      <c r="G44" s="153" t="s">
        <v>228</v>
      </c>
      <c r="H44" s="155" t="s">
        <v>421</v>
      </c>
      <c r="I44" s="153" t="s">
        <v>228</v>
      </c>
      <c r="J44" s="155" t="s">
        <v>421</v>
      </c>
      <c r="K44" s="153" t="s">
        <v>220</v>
      </c>
      <c r="L44" s="153" t="s">
        <v>494</v>
      </c>
      <c r="M44" s="153" t="s">
        <v>228</v>
      </c>
      <c r="N44" s="153" t="s">
        <v>421</v>
      </c>
      <c r="O44" s="153" t="s">
        <v>421</v>
      </c>
      <c r="P44" s="153" t="s">
        <v>421</v>
      </c>
      <c r="Q44" s="153" t="s">
        <v>421</v>
      </c>
      <c r="R44" s="153" t="s">
        <v>421</v>
      </c>
      <c r="S44" s="153" t="s">
        <v>220</v>
      </c>
      <c r="T44" s="153" t="s">
        <v>220</v>
      </c>
      <c r="U44" s="153" t="s">
        <v>220</v>
      </c>
      <c r="V44" s="153">
        <v>164.5</v>
      </c>
      <c r="W44" s="153">
        <v>54.8</v>
      </c>
      <c r="X44" s="156">
        <f t="shared" si="1"/>
        <v>20.251106327546864</v>
      </c>
      <c r="Y44" s="153" t="s">
        <v>424</v>
      </c>
      <c r="Z44" s="153" t="s">
        <v>220</v>
      </c>
      <c r="AA44" s="153" t="s">
        <v>220</v>
      </c>
      <c r="AB44" s="153" t="s">
        <v>220</v>
      </c>
      <c r="AC44" s="157"/>
    </row>
    <row r="45" spans="1:29">
      <c r="A45" s="152" t="s">
        <v>495</v>
      </c>
      <c r="B45" s="153" t="s">
        <v>220</v>
      </c>
      <c r="C45" s="153">
        <v>20</v>
      </c>
      <c r="D45" s="154">
        <v>35942</v>
      </c>
      <c r="E45" s="153" t="s">
        <v>217</v>
      </c>
      <c r="F45" s="153" t="s">
        <v>218</v>
      </c>
      <c r="G45" s="153" t="s">
        <v>228</v>
      </c>
      <c r="H45" s="155" t="s">
        <v>421</v>
      </c>
      <c r="I45" s="153" t="s">
        <v>228</v>
      </c>
      <c r="J45" s="155" t="s">
        <v>421</v>
      </c>
      <c r="K45" s="153" t="s">
        <v>228</v>
      </c>
      <c r="L45" s="153" t="s">
        <v>421</v>
      </c>
      <c r="M45" s="153" t="s">
        <v>228</v>
      </c>
      <c r="N45" s="153" t="s">
        <v>421</v>
      </c>
      <c r="O45" s="153" t="s">
        <v>421</v>
      </c>
      <c r="P45" s="153" t="s">
        <v>421</v>
      </c>
      <c r="Q45" s="153" t="s">
        <v>421</v>
      </c>
      <c r="R45" s="153" t="s">
        <v>421</v>
      </c>
      <c r="S45" s="153" t="s">
        <v>220</v>
      </c>
      <c r="T45" s="153" t="s">
        <v>220</v>
      </c>
      <c r="U45" s="153" t="s">
        <v>228</v>
      </c>
      <c r="V45" s="153">
        <v>180.4</v>
      </c>
      <c r="W45" s="153">
        <v>70.5</v>
      </c>
      <c r="X45" s="156">
        <f t="shared" si="1"/>
        <v>21.662872847232805</v>
      </c>
      <c r="Y45" s="153" t="s">
        <v>424</v>
      </c>
      <c r="Z45" s="153" t="s">
        <v>220</v>
      </c>
      <c r="AA45" s="153" t="s">
        <v>220</v>
      </c>
      <c r="AB45" s="153" t="s">
        <v>220</v>
      </c>
      <c r="AC45" s="157"/>
    </row>
    <row r="46" spans="1:29">
      <c r="A46" s="152" t="s">
        <v>496</v>
      </c>
      <c r="B46" s="153" t="s">
        <v>220</v>
      </c>
      <c r="C46" s="153">
        <v>59</v>
      </c>
      <c r="D46" s="154">
        <v>21556</v>
      </c>
      <c r="E46" s="153" t="s">
        <v>221</v>
      </c>
      <c r="F46" s="153" t="s">
        <v>218</v>
      </c>
      <c r="G46" s="153" t="s">
        <v>228</v>
      </c>
      <c r="H46" s="155" t="s">
        <v>421</v>
      </c>
      <c r="I46" s="153" t="s">
        <v>228</v>
      </c>
      <c r="J46" s="155" t="s">
        <v>421</v>
      </c>
      <c r="K46" s="153" t="s">
        <v>228</v>
      </c>
      <c r="L46" s="153" t="s">
        <v>421</v>
      </c>
      <c r="M46" s="153" t="s">
        <v>228</v>
      </c>
      <c r="N46" s="153" t="s">
        <v>421</v>
      </c>
      <c r="O46" s="153" t="s">
        <v>421</v>
      </c>
      <c r="P46" s="153" t="s">
        <v>421</v>
      </c>
      <c r="Q46" s="153" t="s">
        <v>421</v>
      </c>
      <c r="R46" s="153" t="s">
        <v>421</v>
      </c>
      <c r="S46" s="153" t="s">
        <v>220</v>
      </c>
      <c r="T46" s="153" t="s">
        <v>220</v>
      </c>
      <c r="U46" s="153" t="s">
        <v>228</v>
      </c>
      <c r="V46" s="153">
        <v>172.6</v>
      </c>
      <c r="W46" s="153">
        <v>112.2</v>
      </c>
      <c r="X46" s="156">
        <f t="shared" si="1"/>
        <v>37.662684671354477</v>
      </c>
      <c r="Y46" s="153" t="s">
        <v>424</v>
      </c>
      <c r="Z46" s="153" t="s">
        <v>220</v>
      </c>
      <c r="AA46" s="153" t="s">
        <v>220</v>
      </c>
      <c r="AB46" s="153" t="s">
        <v>220</v>
      </c>
      <c r="AC46" s="157"/>
    </row>
    <row r="47" spans="1:29" ht="57.6">
      <c r="A47" s="152" t="s">
        <v>497</v>
      </c>
      <c r="B47" s="153" t="s">
        <v>220</v>
      </c>
      <c r="C47" s="153">
        <v>22</v>
      </c>
      <c r="D47" s="154">
        <v>35226</v>
      </c>
      <c r="E47" s="153" t="s">
        <v>221</v>
      </c>
      <c r="F47" s="153" t="s">
        <v>218</v>
      </c>
      <c r="G47" s="153" t="s">
        <v>228</v>
      </c>
      <c r="H47" s="155" t="s">
        <v>421</v>
      </c>
      <c r="I47" s="153" t="s">
        <v>220</v>
      </c>
      <c r="J47" s="155" t="s">
        <v>498</v>
      </c>
      <c r="K47" s="153" t="s">
        <v>228</v>
      </c>
      <c r="L47" s="153" t="s">
        <v>421</v>
      </c>
      <c r="M47" s="153" t="s">
        <v>228</v>
      </c>
      <c r="N47" s="153" t="s">
        <v>421</v>
      </c>
      <c r="O47" s="153" t="s">
        <v>421</v>
      </c>
      <c r="P47" s="153" t="s">
        <v>421</v>
      </c>
      <c r="Q47" s="153" t="s">
        <v>421</v>
      </c>
      <c r="R47" s="153" t="s">
        <v>421</v>
      </c>
      <c r="S47" s="153" t="s">
        <v>220</v>
      </c>
      <c r="T47" s="153" t="s">
        <v>220</v>
      </c>
      <c r="U47" s="153" t="s">
        <v>423</v>
      </c>
      <c r="V47" s="153">
        <v>174.6</v>
      </c>
      <c r="W47" s="153">
        <v>76.400000000000006</v>
      </c>
      <c r="X47" s="156">
        <f t="shared" si="1"/>
        <v>25.061374124328037</v>
      </c>
      <c r="Y47" s="153" t="s">
        <v>424</v>
      </c>
      <c r="Z47" s="153" t="s">
        <v>220</v>
      </c>
      <c r="AA47" s="153" t="s">
        <v>220</v>
      </c>
      <c r="AB47" s="153" t="s">
        <v>220</v>
      </c>
      <c r="AC47" s="157"/>
    </row>
    <row r="48" spans="1:29" ht="28.8">
      <c r="A48" s="152" t="s">
        <v>499</v>
      </c>
      <c r="B48" s="153" t="s">
        <v>220</v>
      </c>
      <c r="C48" s="153">
        <v>57</v>
      </c>
      <c r="D48" s="154">
        <v>22209</v>
      </c>
      <c r="E48" s="153" t="s">
        <v>221</v>
      </c>
      <c r="F48" s="153" t="s">
        <v>218</v>
      </c>
      <c r="G48" s="153" t="s">
        <v>220</v>
      </c>
      <c r="H48" s="155" t="s">
        <v>475</v>
      </c>
      <c r="I48" s="153" t="s">
        <v>220</v>
      </c>
      <c r="J48" s="155" t="s">
        <v>475</v>
      </c>
      <c r="K48" s="153" t="s">
        <v>228</v>
      </c>
      <c r="L48" s="153" t="s">
        <v>421</v>
      </c>
      <c r="M48" s="153" t="s">
        <v>228</v>
      </c>
      <c r="N48" s="153" t="s">
        <v>421</v>
      </c>
      <c r="O48" s="153" t="s">
        <v>421</v>
      </c>
      <c r="P48" s="153" t="s">
        <v>421</v>
      </c>
      <c r="Q48" s="153" t="s">
        <v>421</v>
      </c>
      <c r="R48" s="153" t="s">
        <v>421</v>
      </c>
      <c r="S48" s="153" t="s">
        <v>220</v>
      </c>
      <c r="T48" s="153" t="s">
        <v>220</v>
      </c>
      <c r="U48" s="153" t="s">
        <v>228</v>
      </c>
      <c r="V48" s="153">
        <v>173.6</v>
      </c>
      <c r="W48" s="153">
        <v>94.6</v>
      </c>
      <c r="X48" s="156">
        <f t="shared" si="1"/>
        <v>31.390027394932996</v>
      </c>
      <c r="Y48" s="153" t="s">
        <v>424</v>
      </c>
      <c r="Z48" s="153" t="s">
        <v>220</v>
      </c>
      <c r="AA48" s="153" t="s">
        <v>220</v>
      </c>
      <c r="AB48" s="153" t="s">
        <v>220</v>
      </c>
      <c r="AC48" s="157"/>
    </row>
    <row r="49" spans="1:29" ht="43.2">
      <c r="A49" s="152" t="s">
        <v>500</v>
      </c>
      <c r="B49" s="153" t="s">
        <v>220</v>
      </c>
      <c r="C49" s="153">
        <v>74</v>
      </c>
      <c r="D49" s="154">
        <v>16140</v>
      </c>
      <c r="E49" s="153" t="s">
        <v>221</v>
      </c>
      <c r="F49" s="153" t="s">
        <v>218</v>
      </c>
      <c r="G49" s="153" t="s">
        <v>220</v>
      </c>
      <c r="H49" s="155" t="s">
        <v>501</v>
      </c>
      <c r="I49" s="153" t="s">
        <v>220</v>
      </c>
      <c r="J49" s="155" t="s">
        <v>501</v>
      </c>
      <c r="K49" s="153" t="s">
        <v>228</v>
      </c>
      <c r="L49" s="153" t="s">
        <v>421</v>
      </c>
      <c r="M49" s="153" t="s">
        <v>228</v>
      </c>
      <c r="N49" s="153" t="s">
        <v>421</v>
      </c>
      <c r="O49" s="153" t="s">
        <v>471</v>
      </c>
      <c r="P49" s="153" t="s">
        <v>430</v>
      </c>
      <c r="Q49" s="153" t="s">
        <v>421</v>
      </c>
      <c r="R49" s="153" t="s">
        <v>421</v>
      </c>
      <c r="S49" s="153" t="s">
        <v>220</v>
      </c>
      <c r="T49" s="153" t="s">
        <v>220</v>
      </c>
      <c r="U49" s="153" t="s">
        <v>423</v>
      </c>
      <c r="V49" s="153">
        <v>166.5</v>
      </c>
      <c r="W49" s="153">
        <v>84.6</v>
      </c>
      <c r="X49" s="156">
        <f t="shared" si="1"/>
        <v>30.51700348997646</v>
      </c>
      <c r="Y49" s="153" t="s">
        <v>424</v>
      </c>
      <c r="Z49" s="153" t="s">
        <v>220</v>
      </c>
      <c r="AA49" s="153" t="s">
        <v>220</v>
      </c>
      <c r="AB49" s="153" t="s">
        <v>220</v>
      </c>
      <c r="AC49" s="157"/>
    </row>
    <row r="50" spans="1:29">
      <c r="A50" s="152" t="s">
        <v>502</v>
      </c>
      <c r="B50" s="153" t="s">
        <v>220</v>
      </c>
      <c r="C50" s="153">
        <v>20</v>
      </c>
      <c r="D50" s="154">
        <v>35804</v>
      </c>
      <c r="E50" s="153" t="s">
        <v>217</v>
      </c>
      <c r="F50" s="153" t="s">
        <v>218</v>
      </c>
      <c r="G50" s="153" t="s">
        <v>228</v>
      </c>
      <c r="H50" s="155" t="s">
        <v>421</v>
      </c>
      <c r="I50" s="153" t="s">
        <v>228</v>
      </c>
      <c r="J50" s="155" t="s">
        <v>421</v>
      </c>
      <c r="K50" s="153" t="s">
        <v>228</v>
      </c>
      <c r="L50" s="153" t="s">
        <v>421</v>
      </c>
      <c r="M50" s="153" t="s">
        <v>228</v>
      </c>
      <c r="N50" s="153" t="s">
        <v>421</v>
      </c>
      <c r="O50" s="153" t="s">
        <v>421</v>
      </c>
      <c r="P50" s="153" t="s">
        <v>421</v>
      </c>
      <c r="Q50" s="153" t="s">
        <v>421</v>
      </c>
      <c r="R50" s="153" t="s">
        <v>421</v>
      </c>
      <c r="S50" s="153" t="s">
        <v>220</v>
      </c>
      <c r="T50" s="153" t="s">
        <v>220</v>
      </c>
      <c r="U50" s="153" t="s">
        <v>228</v>
      </c>
      <c r="V50" s="153">
        <v>163.5</v>
      </c>
      <c r="W50" s="153">
        <v>56.5</v>
      </c>
      <c r="X50" s="156">
        <f t="shared" si="1"/>
        <v>21.135519830915843</v>
      </c>
      <c r="Y50" s="153" t="s">
        <v>424</v>
      </c>
      <c r="Z50" s="153" t="s">
        <v>220</v>
      </c>
      <c r="AA50" s="153" t="s">
        <v>220</v>
      </c>
      <c r="AB50" s="153" t="s">
        <v>220</v>
      </c>
      <c r="AC50" s="157"/>
    </row>
    <row r="51" spans="1:29">
      <c r="A51" s="152" t="s">
        <v>503</v>
      </c>
      <c r="B51" s="153" t="s">
        <v>220</v>
      </c>
      <c r="C51" s="153">
        <v>22</v>
      </c>
      <c r="D51" s="154">
        <v>35046</v>
      </c>
      <c r="E51" s="153" t="s">
        <v>217</v>
      </c>
      <c r="F51" s="153" t="s">
        <v>420</v>
      </c>
      <c r="G51" s="153" t="s">
        <v>228</v>
      </c>
      <c r="H51" s="155" t="s">
        <v>421</v>
      </c>
      <c r="I51" s="153" t="s">
        <v>228</v>
      </c>
      <c r="J51" s="155" t="s">
        <v>421</v>
      </c>
      <c r="K51" s="153" t="s">
        <v>228</v>
      </c>
      <c r="L51" s="153" t="s">
        <v>421</v>
      </c>
      <c r="M51" s="153" t="s">
        <v>228</v>
      </c>
      <c r="N51" s="153" t="s">
        <v>421</v>
      </c>
      <c r="O51" s="153" t="s">
        <v>504</v>
      </c>
      <c r="P51" s="153" t="s">
        <v>421</v>
      </c>
      <c r="Q51" s="153" t="s">
        <v>421</v>
      </c>
      <c r="R51" s="153" t="s">
        <v>421</v>
      </c>
      <c r="S51" s="153" t="s">
        <v>220</v>
      </c>
      <c r="T51" s="153" t="s">
        <v>220</v>
      </c>
      <c r="U51" s="153" t="s">
        <v>228</v>
      </c>
      <c r="V51" s="153">
        <v>174.6</v>
      </c>
      <c r="W51" s="153">
        <v>55.7</v>
      </c>
      <c r="X51" s="156">
        <f t="shared" si="1"/>
        <v>18.271185061846488</v>
      </c>
      <c r="Y51" s="153" t="s">
        <v>424</v>
      </c>
      <c r="Z51" s="153" t="s">
        <v>220</v>
      </c>
      <c r="AA51" s="153" t="s">
        <v>220</v>
      </c>
      <c r="AB51" s="153" t="s">
        <v>220</v>
      </c>
      <c r="AC51" s="157"/>
    </row>
    <row r="52" spans="1:29" ht="28.8">
      <c r="A52" s="152" t="s">
        <v>505</v>
      </c>
      <c r="B52" s="153" t="s">
        <v>220</v>
      </c>
      <c r="C52" s="153">
        <v>48</v>
      </c>
      <c r="D52" s="154">
        <v>25574</v>
      </c>
      <c r="E52" s="153" t="s">
        <v>217</v>
      </c>
      <c r="F52" s="153" t="s">
        <v>420</v>
      </c>
      <c r="G52" s="153" t="s">
        <v>228</v>
      </c>
      <c r="H52" s="155" t="s">
        <v>421</v>
      </c>
      <c r="I52" s="153" t="s">
        <v>220</v>
      </c>
      <c r="J52" s="155" t="s">
        <v>506</v>
      </c>
      <c r="K52" s="153" t="s">
        <v>228</v>
      </c>
      <c r="L52" s="153" t="s">
        <v>421</v>
      </c>
      <c r="M52" s="153" t="s">
        <v>228</v>
      </c>
      <c r="N52" s="153" t="s">
        <v>421</v>
      </c>
      <c r="O52" s="153" t="s">
        <v>421</v>
      </c>
      <c r="P52" s="153" t="s">
        <v>421</v>
      </c>
      <c r="Q52" s="153" t="s">
        <v>421</v>
      </c>
      <c r="R52" s="153" t="s">
        <v>421</v>
      </c>
      <c r="S52" s="153" t="s">
        <v>220</v>
      </c>
      <c r="T52" s="153" t="s">
        <v>220</v>
      </c>
      <c r="U52" s="153" t="s">
        <v>220</v>
      </c>
      <c r="V52" s="153">
        <v>178</v>
      </c>
      <c r="W52" s="153">
        <v>105</v>
      </c>
      <c r="X52" s="156">
        <f t="shared" si="1"/>
        <v>33.139755081429108</v>
      </c>
      <c r="Y52" s="153" t="s">
        <v>424</v>
      </c>
      <c r="Z52" s="153" t="s">
        <v>220</v>
      </c>
      <c r="AA52" s="153" t="s">
        <v>220</v>
      </c>
      <c r="AB52" s="153" t="s">
        <v>220</v>
      </c>
      <c r="AC52" s="157"/>
    </row>
    <row r="53" spans="1:29" ht="28.8">
      <c r="A53" s="152" t="s">
        <v>507</v>
      </c>
      <c r="B53" s="153" t="s">
        <v>220</v>
      </c>
      <c r="C53" s="153">
        <v>32</v>
      </c>
      <c r="D53" s="154">
        <v>31625</v>
      </c>
      <c r="E53" s="153" t="s">
        <v>221</v>
      </c>
      <c r="F53" s="153" t="s">
        <v>218</v>
      </c>
      <c r="G53" s="153" t="s">
        <v>228</v>
      </c>
      <c r="H53" s="155" t="s">
        <v>421</v>
      </c>
      <c r="I53" s="153" t="s">
        <v>220</v>
      </c>
      <c r="J53" s="155" t="s">
        <v>508</v>
      </c>
      <c r="K53" s="153" t="s">
        <v>228</v>
      </c>
      <c r="L53" s="153" t="s">
        <v>421</v>
      </c>
      <c r="M53" s="153" t="s">
        <v>228</v>
      </c>
      <c r="N53" s="153" t="s">
        <v>421</v>
      </c>
      <c r="O53" s="153" t="s">
        <v>421</v>
      </c>
      <c r="P53" s="153" t="s">
        <v>421</v>
      </c>
      <c r="Q53" s="153" t="s">
        <v>421</v>
      </c>
      <c r="R53" s="153" t="s">
        <v>421</v>
      </c>
      <c r="S53" s="153" t="s">
        <v>220</v>
      </c>
      <c r="T53" s="153" t="s">
        <v>220</v>
      </c>
      <c r="U53" s="153" t="s">
        <v>228</v>
      </c>
      <c r="V53" s="153">
        <v>174.5</v>
      </c>
      <c r="W53" s="153">
        <v>76.099999999999994</v>
      </c>
      <c r="X53" s="156">
        <f t="shared" si="1"/>
        <v>24.991584633952098</v>
      </c>
      <c r="Y53" s="153" t="s">
        <v>424</v>
      </c>
      <c r="Z53" s="153" t="s">
        <v>220</v>
      </c>
      <c r="AA53" s="153" t="s">
        <v>220</v>
      </c>
      <c r="AB53" s="153" t="s">
        <v>220</v>
      </c>
      <c r="AC53" s="157"/>
    </row>
    <row r="54" spans="1:29">
      <c r="A54" s="152" t="s">
        <v>509</v>
      </c>
      <c r="B54" s="153" t="s">
        <v>220</v>
      </c>
      <c r="C54" s="153">
        <v>20</v>
      </c>
      <c r="D54" s="154">
        <v>35855</v>
      </c>
      <c r="E54" s="153" t="s">
        <v>217</v>
      </c>
      <c r="F54" s="153" t="s">
        <v>218</v>
      </c>
      <c r="G54" s="153" t="s">
        <v>228</v>
      </c>
      <c r="H54" s="155" t="s">
        <v>421</v>
      </c>
      <c r="I54" s="153" t="s">
        <v>228</v>
      </c>
      <c r="J54" s="155" t="s">
        <v>421</v>
      </c>
      <c r="K54" s="153" t="s">
        <v>228</v>
      </c>
      <c r="L54" s="153" t="s">
        <v>421</v>
      </c>
      <c r="M54" s="153" t="s">
        <v>228</v>
      </c>
      <c r="N54" s="153" t="s">
        <v>421</v>
      </c>
      <c r="O54" s="153" t="s">
        <v>421</v>
      </c>
      <c r="P54" s="153" t="s">
        <v>421</v>
      </c>
      <c r="Q54" s="153" t="s">
        <v>421</v>
      </c>
      <c r="R54" s="153" t="s">
        <v>421</v>
      </c>
      <c r="S54" s="153" t="s">
        <v>220</v>
      </c>
      <c r="T54" s="153" t="s">
        <v>220</v>
      </c>
      <c r="U54" s="153" t="s">
        <v>220</v>
      </c>
      <c r="V54" s="153">
        <v>173.2</v>
      </c>
      <c r="W54" s="153">
        <v>67.5</v>
      </c>
      <c r="X54" s="156">
        <f t="shared" si="1"/>
        <v>22.501320077444543</v>
      </c>
      <c r="Y54" s="153" t="s">
        <v>424</v>
      </c>
      <c r="Z54" s="153" t="s">
        <v>220</v>
      </c>
      <c r="AA54" s="153" t="s">
        <v>510</v>
      </c>
      <c r="AB54" s="153" t="s">
        <v>220</v>
      </c>
      <c r="AC54" s="157"/>
    </row>
    <row r="55" spans="1:29">
      <c r="A55" s="152" t="s">
        <v>511</v>
      </c>
      <c r="B55" s="153" t="s">
        <v>220</v>
      </c>
      <c r="C55" s="153">
        <v>23</v>
      </c>
      <c r="D55" s="154">
        <v>34605</v>
      </c>
      <c r="E55" s="153" t="s">
        <v>217</v>
      </c>
      <c r="F55" s="153" t="s">
        <v>218</v>
      </c>
      <c r="G55" s="153" t="s">
        <v>228</v>
      </c>
      <c r="H55" s="155" t="s">
        <v>421</v>
      </c>
      <c r="I55" s="153" t="s">
        <v>228</v>
      </c>
      <c r="J55" s="155" t="s">
        <v>421</v>
      </c>
      <c r="K55" s="153" t="s">
        <v>228</v>
      </c>
      <c r="L55" s="153" t="s">
        <v>421</v>
      </c>
      <c r="M55" s="153" t="s">
        <v>228</v>
      </c>
      <c r="N55" s="153" t="s">
        <v>421</v>
      </c>
      <c r="O55" s="153" t="s">
        <v>421</v>
      </c>
      <c r="P55" s="153" t="s">
        <v>421</v>
      </c>
      <c r="Q55" s="153" t="s">
        <v>421</v>
      </c>
      <c r="R55" s="153" t="s">
        <v>421</v>
      </c>
      <c r="S55" s="153" t="s">
        <v>220</v>
      </c>
      <c r="T55" s="153" t="s">
        <v>220</v>
      </c>
      <c r="U55" s="153" t="s">
        <v>228</v>
      </c>
      <c r="V55" s="153">
        <v>167.3</v>
      </c>
      <c r="W55" s="153">
        <v>59.5</v>
      </c>
      <c r="X55" s="156">
        <f t="shared" si="1"/>
        <v>21.25813123519746</v>
      </c>
      <c r="Y55" s="153" t="s">
        <v>424</v>
      </c>
      <c r="Z55" s="153" t="s">
        <v>220</v>
      </c>
      <c r="AA55" s="153" t="s">
        <v>220</v>
      </c>
      <c r="AB55" s="153" t="s">
        <v>220</v>
      </c>
      <c r="AC55" s="157"/>
    </row>
    <row r="56" spans="1:29">
      <c r="A56" s="152" t="s">
        <v>512</v>
      </c>
      <c r="B56" s="153" t="s">
        <v>220</v>
      </c>
      <c r="C56" s="153">
        <v>21</v>
      </c>
      <c r="D56" s="154">
        <v>35474</v>
      </c>
      <c r="E56" s="153" t="s">
        <v>221</v>
      </c>
      <c r="F56" s="153" t="s">
        <v>218</v>
      </c>
      <c r="G56" s="153" t="s">
        <v>228</v>
      </c>
      <c r="H56" s="155" t="s">
        <v>421</v>
      </c>
      <c r="I56" s="153" t="s">
        <v>228</v>
      </c>
      <c r="J56" s="155" t="s">
        <v>421</v>
      </c>
      <c r="K56" s="153" t="s">
        <v>228</v>
      </c>
      <c r="L56" s="153" t="s">
        <v>421</v>
      </c>
      <c r="M56" s="153" t="s">
        <v>228</v>
      </c>
      <c r="N56" s="153" t="s">
        <v>421</v>
      </c>
      <c r="O56" s="153" t="s">
        <v>421</v>
      </c>
      <c r="P56" s="153" t="s">
        <v>421</v>
      </c>
      <c r="Q56" s="153" t="s">
        <v>421</v>
      </c>
      <c r="R56" s="153" t="s">
        <v>421</v>
      </c>
      <c r="S56" s="153" t="s">
        <v>220</v>
      </c>
      <c r="T56" s="153" t="s">
        <v>220</v>
      </c>
      <c r="U56" s="153" t="s">
        <v>220</v>
      </c>
      <c r="V56" s="153">
        <v>179.2</v>
      </c>
      <c r="W56" s="153">
        <v>87.6</v>
      </c>
      <c r="X56" s="156">
        <f t="shared" si="1"/>
        <v>27.278977997448983</v>
      </c>
      <c r="Y56" s="153" t="s">
        <v>424</v>
      </c>
      <c r="Z56" s="153" t="s">
        <v>220</v>
      </c>
      <c r="AA56" s="153" t="s">
        <v>220</v>
      </c>
      <c r="AB56" s="153" t="s">
        <v>220</v>
      </c>
      <c r="AC56" s="157"/>
    </row>
    <row r="57" spans="1:29">
      <c r="A57" s="152" t="s">
        <v>513</v>
      </c>
      <c r="B57" s="153" t="s">
        <v>220</v>
      </c>
      <c r="C57" s="153">
        <v>21</v>
      </c>
      <c r="D57" s="154">
        <v>35616</v>
      </c>
      <c r="E57" s="153" t="s">
        <v>221</v>
      </c>
      <c r="F57" s="153" t="s">
        <v>218</v>
      </c>
      <c r="G57" s="153" t="s">
        <v>228</v>
      </c>
      <c r="H57" s="155" t="s">
        <v>421</v>
      </c>
      <c r="I57" s="153" t="s">
        <v>228</v>
      </c>
      <c r="J57" s="155" t="s">
        <v>421</v>
      </c>
      <c r="K57" s="153" t="s">
        <v>228</v>
      </c>
      <c r="L57" s="153" t="s">
        <v>421</v>
      </c>
      <c r="M57" s="153" t="s">
        <v>228</v>
      </c>
      <c r="N57" s="153" t="s">
        <v>421</v>
      </c>
      <c r="O57" s="153" t="s">
        <v>421</v>
      </c>
      <c r="P57" s="153" t="s">
        <v>421</v>
      </c>
      <c r="Q57" s="153" t="s">
        <v>421</v>
      </c>
      <c r="R57" s="153" t="s">
        <v>421</v>
      </c>
      <c r="S57" s="153" t="s">
        <v>220</v>
      </c>
      <c r="T57" s="153" t="s">
        <v>220</v>
      </c>
      <c r="U57" s="153" t="s">
        <v>423</v>
      </c>
      <c r="V57" s="153">
        <v>180.5</v>
      </c>
      <c r="W57" s="153">
        <v>67</v>
      </c>
      <c r="X57" s="156">
        <f t="shared" si="1"/>
        <v>20.564605857843326</v>
      </c>
      <c r="Y57" s="153" t="s">
        <v>424</v>
      </c>
      <c r="Z57" s="153" t="s">
        <v>220</v>
      </c>
      <c r="AA57" s="153" t="s">
        <v>220</v>
      </c>
      <c r="AB57" s="153" t="s">
        <v>220</v>
      </c>
      <c r="AC57" s="157"/>
    </row>
    <row r="58" spans="1:29" ht="28.8">
      <c r="A58" s="152" t="s">
        <v>514</v>
      </c>
      <c r="B58" s="153" t="s">
        <v>220</v>
      </c>
      <c r="C58" s="153">
        <v>75</v>
      </c>
      <c r="D58" s="154">
        <v>15637</v>
      </c>
      <c r="E58" s="153" t="s">
        <v>221</v>
      </c>
      <c r="F58" s="153" t="s">
        <v>218</v>
      </c>
      <c r="G58" s="153" t="s">
        <v>228</v>
      </c>
      <c r="H58" s="155" t="s">
        <v>421</v>
      </c>
      <c r="I58" s="153" t="s">
        <v>220</v>
      </c>
      <c r="J58" s="155" t="s">
        <v>515</v>
      </c>
      <c r="K58" s="153" t="s">
        <v>228</v>
      </c>
      <c r="L58" s="153" t="s">
        <v>421</v>
      </c>
      <c r="M58" s="153" t="s">
        <v>228</v>
      </c>
      <c r="N58" s="153" t="s">
        <v>421</v>
      </c>
      <c r="O58" s="153" t="s">
        <v>516</v>
      </c>
      <c r="P58" s="153" t="s">
        <v>471</v>
      </c>
      <c r="Q58" s="153" t="s">
        <v>421</v>
      </c>
      <c r="R58" s="153" t="s">
        <v>421</v>
      </c>
      <c r="S58" s="153" t="s">
        <v>220</v>
      </c>
      <c r="T58" s="153" t="s">
        <v>220</v>
      </c>
      <c r="U58" s="153" t="s">
        <v>423</v>
      </c>
      <c r="V58" s="153">
        <v>178</v>
      </c>
      <c r="W58" s="153">
        <v>79</v>
      </c>
      <c r="X58" s="156">
        <f t="shared" si="1"/>
        <v>24.933720489837143</v>
      </c>
      <c r="Y58" s="153" t="s">
        <v>424</v>
      </c>
      <c r="Z58" s="153" t="s">
        <v>220</v>
      </c>
      <c r="AA58" s="153" t="s">
        <v>220</v>
      </c>
      <c r="AB58" s="153" t="s">
        <v>220</v>
      </c>
      <c r="AC58" s="157" t="s">
        <v>517</v>
      </c>
    </row>
    <row r="59" spans="1:29">
      <c r="A59" s="152" t="s">
        <v>518</v>
      </c>
      <c r="B59" s="153" t="s">
        <v>220</v>
      </c>
      <c r="C59" s="153">
        <v>69</v>
      </c>
      <c r="D59" s="154">
        <v>17950</v>
      </c>
      <c r="E59" s="153" t="s">
        <v>217</v>
      </c>
      <c r="F59" s="153" t="s">
        <v>218</v>
      </c>
      <c r="G59" s="153" t="s">
        <v>228</v>
      </c>
      <c r="H59" s="155" t="s">
        <v>421</v>
      </c>
      <c r="I59" s="153" t="s">
        <v>228</v>
      </c>
      <c r="J59" s="155" t="s">
        <v>421</v>
      </c>
      <c r="K59" s="153" t="s">
        <v>228</v>
      </c>
      <c r="L59" s="153" t="s">
        <v>421</v>
      </c>
      <c r="M59" s="153" t="s">
        <v>228</v>
      </c>
      <c r="N59" s="153" t="s">
        <v>421</v>
      </c>
      <c r="O59" s="153" t="s">
        <v>519</v>
      </c>
      <c r="P59" s="153" t="s">
        <v>430</v>
      </c>
      <c r="Q59" s="153" t="s">
        <v>520</v>
      </c>
      <c r="R59" s="153" t="s">
        <v>421</v>
      </c>
      <c r="S59" s="153" t="s">
        <v>220</v>
      </c>
      <c r="T59" s="153" t="s">
        <v>220</v>
      </c>
      <c r="U59" s="153" t="s">
        <v>220</v>
      </c>
      <c r="V59" s="153">
        <v>159</v>
      </c>
      <c r="W59" s="153">
        <v>87.6</v>
      </c>
      <c r="X59" s="156">
        <f t="shared" si="1"/>
        <v>34.6505280645544</v>
      </c>
      <c r="Y59" s="153" t="s">
        <v>521</v>
      </c>
      <c r="Z59" s="153" t="s">
        <v>220</v>
      </c>
      <c r="AA59" s="153" t="s">
        <v>220</v>
      </c>
      <c r="AB59" s="153" t="s">
        <v>220</v>
      </c>
      <c r="AC59" s="157"/>
    </row>
    <row r="60" spans="1:29">
      <c r="A60" s="152" t="s">
        <v>522</v>
      </c>
      <c r="B60" s="153" t="s">
        <v>220</v>
      </c>
      <c r="C60" s="153">
        <v>66</v>
      </c>
      <c r="D60" s="154">
        <v>19037</v>
      </c>
      <c r="E60" s="153" t="s">
        <v>221</v>
      </c>
      <c r="F60" s="153" t="s">
        <v>218</v>
      </c>
      <c r="G60" s="153" t="s">
        <v>228</v>
      </c>
      <c r="H60" s="155" t="s">
        <v>421</v>
      </c>
      <c r="I60" s="153" t="s">
        <v>228</v>
      </c>
      <c r="J60" s="155" t="s">
        <v>421</v>
      </c>
      <c r="K60" s="153" t="s">
        <v>228</v>
      </c>
      <c r="L60" s="153" t="s">
        <v>421</v>
      </c>
      <c r="M60" s="153" t="s">
        <v>228</v>
      </c>
      <c r="N60" s="153" t="s">
        <v>421</v>
      </c>
      <c r="O60" s="153" t="s">
        <v>523</v>
      </c>
      <c r="P60" s="153" t="s">
        <v>421</v>
      </c>
      <c r="Q60" s="153" t="s">
        <v>421</v>
      </c>
      <c r="R60" s="153" t="s">
        <v>421</v>
      </c>
      <c r="S60" s="153" t="s">
        <v>220</v>
      </c>
      <c r="T60" s="153" t="s">
        <v>220</v>
      </c>
      <c r="U60" s="153" t="s">
        <v>228</v>
      </c>
      <c r="V60" s="153">
        <v>186</v>
      </c>
      <c r="W60" s="153">
        <v>103</v>
      </c>
      <c r="X60" s="156">
        <f t="shared" si="1"/>
        <v>29.772228003237366</v>
      </c>
      <c r="Y60" s="153" t="s">
        <v>424</v>
      </c>
      <c r="Z60" s="153" t="s">
        <v>220</v>
      </c>
      <c r="AA60" s="153" t="s">
        <v>220</v>
      </c>
      <c r="AB60" s="153" t="s">
        <v>220</v>
      </c>
      <c r="AC60" s="157"/>
    </row>
    <row r="61" spans="1:29">
      <c r="A61" s="152" t="s">
        <v>524</v>
      </c>
      <c r="B61" s="153" t="s">
        <v>220</v>
      </c>
      <c r="C61" s="153">
        <v>37</v>
      </c>
      <c r="D61" s="154">
        <v>29678</v>
      </c>
      <c r="E61" s="153" t="s">
        <v>217</v>
      </c>
      <c r="F61" s="153" t="s">
        <v>427</v>
      </c>
      <c r="G61" s="153" t="s">
        <v>220</v>
      </c>
      <c r="H61" s="155" t="s">
        <v>525</v>
      </c>
      <c r="I61" s="153" t="s">
        <v>220</v>
      </c>
      <c r="J61" s="155" t="s">
        <v>525</v>
      </c>
      <c r="K61" s="153" t="s">
        <v>228</v>
      </c>
      <c r="L61" s="153" t="s">
        <v>421</v>
      </c>
      <c r="M61" s="153" t="s">
        <v>228</v>
      </c>
      <c r="N61" s="153" t="s">
        <v>421</v>
      </c>
      <c r="O61" s="153" t="s">
        <v>421</v>
      </c>
      <c r="P61" s="153" t="s">
        <v>421</v>
      </c>
      <c r="Q61" s="153" t="s">
        <v>421</v>
      </c>
      <c r="R61" s="153" t="s">
        <v>421</v>
      </c>
      <c r="S61" s="153" t="s">
        <v>220</v>
      </c>
      <c r="T61" s="153" t="s">
        <v>220</v>
      </c>
      <c r="U61" s="153" t="s">
        <v>220</v>
      </c>
      <c r="V61" s="153">
        <v>170</v>
      </c>
      <c r="W61" s="153">
        <v>107.1</v>
      </c>
      <c r="X61" s="156">
        <f t="shared" si="1"/>
        <v>37.058823529411768</v>
      </c>
      <c r="Y61" s="153" t="s">
        <v>424</v>
      </c>
      <c r="Z61" s="153" t="s">
        <v>220</v>
      </c>
      <c r="AA61" s="153" t="s">
        <v>220</v>
      </c>
      <c r="AB61" s="153" t="s">
        <v>220</v>
      </c>
      <c r="AC61" s="157"/>
    </row>
    <row r="62" spans="1:29">
      <c r="A62" s="152" t="s">
        <v>526</v>
      </c>
      <c r="B62" s="153" t="s">
        <v>220</v>
      </c>
      <c r="C62" s="153">
        <v>20</v>
      </c>
      <c r="D62" s="154">
        <v>35921</v>
      </c>
      <c r="E62" s="153" t="s">
        <v>217</v>
      </c>
      <c r="F62" s="153" t="s">
        <v>218</v>
      </c>
      <c r="G62" s="153" t="s">
        <v>228</v>
      </c>
      <c r="H62" s="155" t="s">
        <v>421</v>
      </c>
      <c r="I62" s="153" t="s">
        <v>228</v>
      </c>
      <c r="J62" s="155" t="s">
        <v>421</v>
      </c>
      <c r="K62" s="153" t="s">
        <v>228</v>
      </c>
      <c r="L62" s="153" t="s">
        <v>421</v>
      </c>
      <c r="M62" s="153" t="s">
        <v>228</v>
      </c>
      <c r="N62" s="153" t="s">
        <v>421</v>
      </c>
      <c r="O62" s="153" t="s">
        <v>421</v>
      </c>
      <c r="P62" s="153" t="s">
        <v>421</v>
      </c>
      <c r="Q62" s="153" t="s">
        <v>421</v>
      </c>
      <c r="R62" s="153" t="s">
        <v>421</v>
      </c>
      <c r="S62" s="153" t="s">
        <v>220</v>
      </c>
      <c r="T62" s="153" t="s">
        <v>220</v>
      </c>
      <c r="U62" s="153" t="s">
        <v>228</v>
      </c>
      <c r="V62" s="153">
        <v>163.69999999999999</v>
      </c>
      <c r="W62" s="153">
        <v>64</v>
      </c>
      <c r="X62" s="156">
        <f t="shared" si="1"/>
        <v>23.882655557251397</v>
      </c>
      <c r="Y62" s="153" t="s">
        <v>424</v>
      </c>
      <c r="Z62" s="153" t="s">
        <v>220</v>
      </c>
      <c r="AA62" s="153" t="s">
        <v>220</v>
      </c>
      <c r="AB62" s="153" t="s">
        <v>220</v>
      </c>
      <c r="AC62" s="157"/>
    </row>
    <row r="63" spans="1:29">
      <c r="A63" s="152" t="s">
        <v>527</v>
      </c>
      <c r="B63" s="153" t="s">
        <v>220</v>
      </c>
      <c r="C63" s="153">
        <v>37</v>
      </c>
      <c r="D63" s="154">
        <v>29495</v>
      </c>
      <c r="E63" s="153" t="s">
        <v>217</v>
      </c>
      <c r="F63" s="153" t="s">
        <v>218</v>
      </c>
      <c r="G63" s="153" t="s">
        <v>228</v>
      </c>
      <c r="H63" s="155" t="s">
        <v>421</v>
      </c>
      <c r="I63" s="153" t="s">
        <v>228</v>
      </c>
      <c r="J63" s="155" t="s">
        <v>421</v>
      </c>
      <c r="K63" s="153" t="s">
        <v>228</v>
      </c>
      <c r="L63" s="153" t="s">
        <v>421</v>
      </c>
      <c r="M63" s="153" t="s">
        <v>228</v>
      </c>
      <c r="N63" s="153" t="s">
        <v>421</v>
      </c>
      <c r="O63" s="153" t="s">
        <v>523</v>
      </c>
      <c r="P63" s="153" t="s">
        <v>421</v>
      </c>
      <c r="Q63" s="153" t="s">
        <v>421</v>
      </c>
      <c r="R63" s="153" t="s">
        <v>421</v>
      </c>
      <c r="S63" s="153" t="s">
        <v>220</v>
      </c>
      <c r="T63" s="153" t="s">
        <v>220</v>
      </c>
      <c r="U63" s="153" t="s">
        <v>220</v>
      </c>
      <c r="V63" s="153">
        <v>160.6</v>
      </c>
      <c r="W63" s="153">
        <v>81.599999999999994</v>
      </c>
      <c r="X63" s="156">
        <f t="shared" si="1"/>
        <v>31.637275534305513</v>
      </c>
      <c r="Y63" s="153" t="s">
        <v>424</v>
      </c>
      <c r="Z63" s="153" t="s">
        <v>220</v>
      </c>
      <c r="AA63" s="153" t="s">
        <v>220</v>
      </c>
      <c r="AB63" s="153" t="s">
        <v>220</v>
      </c>
      <c r="AC63" s="157"/>
    </row>
    <row r="64" spans="1:29">
      <c r="A64" s="152" t="s">
        <v>528</v>
      </c>
      <c r="B64" s="153" t="s">
        <v>421</v>
      </c>
      <c r="C64" s="153">
        <v>71</v>
      </c>
      <c r="D64" s="154">
        <v>17225</v>
      </c>
      <c r="E64" s="153" t="s">
        <v>217</v>
      </c>
      <c r="F64" s="153" t="s">
        <v>529</v>
      </c>
      <c r="G64" s="153" t="s">
        <v>228</v>
      </c>
      <c r="H64" s="155" t="s">
        <v>421</v>
      </c>
      <c r="I64" s="153" t="s">
        <v>228</v>
      </c>
      <c r="J64" s="155" t="s">
        <v>421</v>
      </c>
      <c r="K64" s="153" t="s">
        <v>228</v>
      </c>
      <c r="L64" s="153" t="s">
        <v>421</v>
      </c>
      <c r="M64" s="153" t="s">
        <v>220</v>
      </c>
      <c r="N64" s="153" t="s">
        <v>220</v>
      </c>
      <c r="O64" s="153" t="s">
        <v>421</v>
      </c>
      <c r="P64" s="153" t="s">
        <v>421</v>
      </c>
      <c r="Q64" s="153" t="s">
        <v>421</v>
      </c>
      <c r="R64" s="153" t="s">
        <v>421</v>
      </c>
      <c r="S64" s="153" t="s">
        <v>220</v>
      </c>
      <c r="T64" s="153" t="s">
        <v>220</v>
      </c>
      <c r="U64" s="153" t="s">
        <v>228</v>
      </c>
      <c r="V64" s="153">
        <v>157.69999999999999</v>
      </c>
      <c r="W64" s="153">
        <v>64.900000000000006</v>
      </c>
      <c r="X64" s="156">
        <f t="shared" si="1"/>
        <v>26.096442640702652</v>
      </c>
      <c r="Y64" s="153" t="s">
        <v>424</v>
      </c>
      <c r="Z64" s="153" t="s">
        <v>220</v>
      </c>
      <c r="AA64" s="153" t="s">
        <v>220</v>
      </c>
      <c r="AB64" s="153" t="s">
        <v>220</v>
      </c>
      <c r="AC64" s="157"/>
    </row>
    <row r="65" spans="1:29">
      <c r="A65" s="152" t="s">
        <v>530</v>
      </c>
      <c r="B65" s="153" t="s">
        <v>220</v>
      </c>
      <c r="C65" s="153">
        <v>70</v>
      </c>
      <c r="D65" s="154">
        <v>17723</v>
      </c>
      <c r="E65" s="153" t="s">
        <v>221</v>
      </c>
      <c r="F65" s="153" t="s">
        <v>218</v>
      </c>
      <c r="G65" s="153" t="s">
        <v>228</v>
      </c>
      <c r="H65" s="155" t="s">
        <v>421</v>
      </c>
      <c r="I65" s="153" t="s">
        <v>228</v>
      </c>
      <c r="J65" s="155" t="s">
        <v>421</v>
      </c>
      <c r="K65" s="153" t="s">
        <v>228</v>
      </c>
      <c r="L65" s="153" t="s">
        <v>421</v>
      </c>
      <c r="M65" s="153" t="s">
        <v>228</v>
      </c>
      <c r="N65" s="153" t="s">
        <v>421</v>
      </c>
      <c r="O65" s="153" t="s">
        <v>421</v>
      </c>
      <c r="P65" s="153" t="s">
        <v>421</v>
      </c>
      <c r="Q65" s="153" t="s">
        <v>421</v>
      </c>
      <c r="R65" s="153" t="s">
        <v>421</v>
      </c>
      <c r="S65" s="153" t="s">
        <v>220</v>
      </c>
      <c r="T65" s="153" t="s">
        <v>220</v>
      </c>
      <c r="U65" s="153" t="s">
        <v>220</v>
      </c>
      <c r="V65" s="153">
        <v>176</v>
      </c>
      <c r="W65" s="153">
        <v>84.6</v>
      </c>
      <c r="X65" s="156">
        <f t="shared" si="1"/>
        <v>27.311466942148758</v>
      </c>
      <c r="Y65" s="153" t="s">
        <v>424</v>
      </c>
      <c r="Z65" s="153" t="s">
        <v>220</v>
      </c>
      <c r="AA65" s="153" t="s">
        <v>220</v>
      </c>
      <c r="AB65" s="153" t="s">
        <v>220</v>
      </c>
      <c r="AC65" s="157"/>
    </row>
    <row r="66" spans="1:29" ht="28.8">
      <c r="A66" s="152" t="s">
        <v>531</v>
      </c>
      <c r="B66" s="153" t="s">
        <v>220</v>
      </c>
      <c r="C66" s="153">
        <v>28</v>
      </c>
      <c r="D66" s="154">
        <v>33119</v>
      </c>
      <c r="E66" s="153" t="s">
        <v>217</v>
      </c>
      <c r="F66" s="153" t="s">
        <v>442</v>
      </c>
      <c r="G66" s="153" t="s">
        <v>228</v>
      </c>
      <c r="H66" s="155" t="s">
        <v>421</v>
      </c>
      <c r="I66" s="153" t="s">
        <v>228</v>
      </c>
      <c r="J66" s="155" t="s">
        <v>421</v>
      </c>
      <c r="K66" s="153" t="s">
        <v>228</v>
      </c>
      <c r="L66" s="153" t="s">
        <v>421</v>
      </c>
      <c r="M66" s="153" t="s">
        <v>228</v>
      </c>
      <c r="N66" s="153" t="s">
        <v>421</v>
      </c>
      <c r="O66" s="153" t="s">
        <v>421</v>
      </c>
      <c r="P66" s="153" t="s">
        <v>421</v>
      </c>
      <c r="Q66" s="153" t="s">
        <v>421</v>
      </c>
      <c r="R66" s="153" t="s">
        <v>421</v>
      </c>
      <c r="S66" s="153" t="s">
        <v>220</v>
      </c>
      <c r="T66" s="153" t="s">
        <v>220</v>
      </c>
      <c r="U66" s="153" t="s">
        <v>228</v>
      </c>
      <c r="V66" s="153">
        <v>164</v>
      </c>
      <c r="W66" s="153">
        <v>64.099999999999994</v>
      </c>
      <c r="X66" s="156">
        <f t="shared" si="1"/>
        <v>23.832540154669843</v>
      </c>
      <c r="Y66" s="153" t="s">
        <v>424</v>
      </c>
      <c r="Z66" s="153" t="s">
        <v>220</v>
      </c>
      <c r="AA66" s="153" t="s">
        <v>220</v>
      </c>
      <c r="AB66" s="153" t="s">
        <v>220</v>
      </c>
      <c r="AC66" s="157" t="s">
        <v>532</v>
      </c>
    </row>
    <row r="67" spans="1:29">
      <c r="A67" s="152" t="s">
        <v>533</v>
      </c>
      <c r="B67" s="153" t="s">
        <v>220</v>
      </c>
      <c r="C67" s="153">
        <v>30</v>
      </c>
      <c r="D67" s="154">
        <v>32354</v>
      </c>
      <c r="E67" s="153" t="s">
        <v>221</v>
      </c>
      <c r="F67" s="153" t="s">
        <v>534</v>
      </c>
      <c r="G67" s="153" t="s">
        <v>228</v>
      </c>
      <c r="H67" s="155" t="s">
        <v>421</v>
      </c>
      <c r="I67" s="153" t="s">
        <v>228</v>
      </c>
      <c r="J67" s="155" t="s">
        <v>421</v>
      </c>
      <c r="K67" s="153" t="s">
        <v>228</v>
      </c>
      <c r="L67" s="153" t="s">
        <v>421</v>
      </c>
      <c r="M67" s="153" t="s">
        <v>228</v>
      </c>
      <c r="N67" s="153" t="s">
        <v>421</v>
      </c>
      <c r="O67" s="153" t="s">
        <v>430</v>
      </c>
      <c r="P67" s="153" t="s">
        <v>421</v>
      </c>
      <c r="Q67" s="153" t="s">
        <v>421</v>
      </c>
      <c r="R67" s="153" t="s">
        <v>421</v>
      </c>
      <c r="S67" s="153" t="s">
        <v>220</v>
      </c>
      <c r="T67" s="153" t="s">
        <v>220</v>
      </c>
      <c r="U67" s="153" t="s">
        <v>220</v>
      </c>
      <c r="V67" s="153">
        <v>185.9</v>
      </c>
      <c r="W67" s="153">
        <v>101.5</v>
      </c>
      <c r="X67" s="156">
        <f t="shared" si="1"/>
        <v>29.370224264087799</v>
      </c>
      <c r="Y67" s="153" t="s">
        <v>424</v>
      </c>
      <c r="Z67" s="153" t="s">
        <v>220</v>
      </c>
      <c r="AA67" s="153" t="s">
        <v>220</v>
      </c>
      <c r="AB67" s="153" t="s">
        <v>220</v>
      </c>
      <c r="AC67" s="157"/>
    </row>
    <row r="68" spans="1:29" ht="72">
      <c r="A68" s="152" t="s">
        <v>535</v>
      </c>
      <c r="B68" s="153" t="s">
        <v>220</v>
      </c>
      <c r="C68" s="153">
        <v>64</v>
      </c>
      <c r="D68" s="154">
        <v>19925</v>
      </c>
      <c r="E68" s="153" t="s">
        <v>217</v>
      </c>
      <c r="F68" s="153" t="s">
        <v>218</v>
      </c>
      <c r="G68" s="153" t="s">
        <v>228</v>
      </c>
      <c r="H68" s="155" t="s">
        <v>421</v>
      </c>
      <c r="I68" s="153" t="s">
        <v>220</v>
      </c>
      <c r="J68" s="155" t="s">
        <v>536</v>
      </c>
      <c r="K68" s="153" t="s">
        <v>228</v>
      </c>
      <c r="L68" s="153" t="s">
        <v>421</v>
      </c>
      <c r="M68" s="153" t="s">
        <v>228</v>
      </c>
      <c r="N68" s="153" t="s">
        <v>421</v>
      </c>
      <c r="O68" s="153" t="s">
        <v>421</v>
      </c>
      <c r="P68" s="153" t="s">
        <v>421</v>
      </c>
      <c r="Q68" s="153" t="s">
        <v>421</v>
      </c>
      <c r="R68" s="153" t="s">
        <v>421</v>
      </c>
      <c r="S68" s="153" t="s">
        <v>220</v>
      </c>
      <c r="T68" s="153" t="s">
        <v>220</v>
      </c>
      <c r="U68" s="153" t="s">
        <v>423</v>
      </c>
      <c r="V68" s="153">
        <v>163</v>
      </c>
      <c r="W68" s="153">
        <v>74.900000000000006</v>
      </c>
      <c r="X68" s="156">
        <f t="shared" si="1"/>
        <v>28.190748616809067</v>
      </c>
      <c r="Y68" s="153" t="s">
        <v>424</v>
      </c>
      <c r="Z68" s="153" t="s">
        <v>220</v>
      </c>
      <c r="AA68" s="153" t="s">
        <v>220</v>
      </c>
      <c r="AB68" s="153" t="s">
        <v>220</v>
      </c>
      <c r="AC68" s="157"/>
    </row>
    <row r="69" spans="1:29">
      <c r="A69" s="152" t="s">
        <v>537</v>
      </c>
      <c r="B69" s="153" t="s">
        <v>220</v>
      </c>
      <c r="C69" s="153">
        <v>65</v>
      </c>
      <c r="D69" s="154">
        <v>19555</v>
      </c>
      <c r="E69" s="153" t="s">
        <v>221</v>
      </c>
      <c r="F69" s="153" t="s">
        <v>442</v>
      </c>
      <c r="G69" s="153" t="s">
        <v>228</v>
      </c>
      <c r="H69" s="155" t="s">
        <v>421</v>
      </c>
      <c r="I69" s="153" t="s">
        <v>228</v>
      </c>
      <c r="J69" s="155" t="s">
        <v>421</v>
      </c>
      <c r="K69" s="153" t="s">
        <v>228</v>
      </c>
      <c r="L69" s="153" t="s">
        <v>421</v>
      </c>
      <c r="M69" s="153" t="s">
        <v>228</v>
      </c>
      <c r="N69" s="153" t="s">
        <v>421</v>
      </c>
      <c r="O69" s="153" t="s">
        <v>421</v>
      </c>
      <c r="P69" s="153" t="s">
        <v>421</v>
      </c>
      <c r="Q69" s="153" t="s">
        <v>421</v>
      </c>
      <c r="R69" s="153" t="s">
        <v>421</v>
      </c>
      <c r="S69" s="153" t="s">
        <v>220</v>
      </c>
      <c r="T69" s="153" t="s">
        <v>220</v>
      </c>
      <c r="U69" s="153" t="s">
        <v>423</v>
      </c>
      <c r="V69" s="153">
        <v>167.4</v>
      </c>
      <c r="W69" s="153">
        <v>81.3</v>
      </c>
      <c r="X69" s="156">
        <f t="shared" ref="X69:X100" si="2">W69/((V69/100)^2)</f>
        <v>29.012131567340255</v>
      </c>
      <c r="Y69" s="153" t="s">
        <v>424</v>
      </c>
      <c r="Z69" s="153" t="s">
        <v>220</v>
      </c>
      <c r="AA69" s="153" t="s">
        <v>220</v>
      </c>
      <c r="AB69" s="153" t="s">
        <v>220</v>
      </c>
      <c r="AC69" s="157"/>
    </row>
    <row r="70" spans="1:29">
      <c r="A70" s="152" t="s">
        <v>538</v>
      </c>
      <c r="B70" s="153" t="s">
        <v>220</v>
      </c>
      <c r="C70" s="153">
        <v>72</v>
      </c>
      <c r="D70" s="154">
        <v>16919</v>
      </c>
      <c r="E70" s="153" t="s">
        <v>217</v>
      </c>
      <c r="F70" s="153" t="s">
        <v>218</v>
      </c>
      <c r="G70" s="153" t="s">
        <v>228</v>
      </c>
      <c r="H70" s="155" t="s">
        <v>421</v>
      </c>
      <c r="I70" s="153" t="s">
        <v>228</v>
      </c>
      <c r="J70" s="155" t="s">
        <v>421</v>
      </c>
      <c r="K70" s="153" t="s">
        <v>228</v>
      </c>
      <c r="L70" s="153" t="s">
        <v>421</v>
      </c>
      <c r="M70" s="153" t="s">
        <v>228</v>
      </c>
      <c r="N70" s="153" t="s">
        <v>421</v>
      </c>
      <c r="O70" s="153" t="s">
        <v>539</v>
      </c>
      <c r="P70" s="153" t="s">
        <v>421</v>
      </c>
      <c r="Q70" s="153" t="s">
        <v>421</v>
      </c>
      <c r="R70" s="153" t="s">
        <v>421</v>
      </c>
      <c r="S70" s="153" t="s">
        <v>220</v>
      </c>
      <c r="T70" s="153" t="s">
        <v>220</v>
      </c>
      <c r="U70" s="153" t="s">
        <v>220</v>
      </c>
      <c r="V70" s="153">
        <v>172.5</v>
      </c>
      <c r="W70" s="153">
        <v>87.45</v>
      </c>
      <c r="X70" s="156">
        <f t="shared" si="2"/>
        <v>29.388783868935093</v>
      </c>
      <c r="Y70" s="153" t="s">
        <v>521</v>
      </c>
      <c r="Z70" s="153" t="s">
        <v>220</v>
      </c>
      <c r="AA70" s="153" t="s">
        <v>220</v>
      </c>
      <c r="AB70" s="153" t="s">
        <v>220</v>
      </c>
      <c r="AC70" s="157"/>
    </row>
    <row r="71" spans="1:29" ht="28.8">
      <c r="A71" s="152" t="s">
        <v>540</v>
      </c>
      <c r="B71" s="153" t="s">
        <v>220</v>
      </c>
      <c r="C71" s="153">
        <v>28</v>
      </c>
      <c r="D71" s="154">
        <v>32879</v>
      </c>
      <c r="E71" s="153" t="s">
        <v>221</v>
      </c>
      <c r="F71" s="153" t="s">
        <v>218</v>
      </c>
      <c r="G71" s="153" t="s">
        <v>228</v>
      </c>
      <c r="H71" s="155" t="s">
        <v>421</v>
      </c>
      <c r="I71" s="153" t="s">
        <v>220</v>
      </c>
      <c r="J71" s="155" t="s">
        <v>541</v>
      </c>
      <c r="K71" s="153" t="s">
        <v>228</v>
      </c>
      <c r="L71" s="153" t="s">
        <v>421</v>
      </c>
      <c r="M71" s="153" t="s">
        <v>228</v>
      </c>
      <c r="N71" s="153" t="s">
        <v>421</v>
      </c>
      <c r="O71" s="153" t="s">
        <v>421</v>
      </c>
      <c r="P71" s="153" t="s">
        <v>421</v>
      </c>
      <c r="Q71" s="153" t="s">
        <v>421</v>
      </c>
      <c r="R71" s="153" t="s">
        <v>421</v>
      </c>
      <c r="S71" s="153" t="s">
        <v>220</v>
      </c>
      <c r="T71" s="153" t="s">
        <v>220</v>
      </c>
      <c r="U71" s="153" t="s">
        <v>423</v>
      </c>
      <c r="V71" s="153">
        <v>168</v>
      </c>
      <c r="W71" s="153">
        <v>74.3</v>
      </c>
      <c r="X71" s="156">
        <f t="shared" si="2"/>
        <v>26.325113378684811</v>
      </c>
      <c r="Y71" s="153" t="s">
        <v>424</v>
      </c>
      <c r="Z71" s="153" t="s">
        <v>220</v>
      </c>
      <c r="AA71" s="153" t="s">
        <v>220</v>
      </c>
      <c r="AB71" s="153" t="s">
        <v>220</v>
      </c>
      <c r="AC71" s="157"/>
    </row>
    <row r="72" spans="1:29">
      <c r="A72" s="152" t="s">
        <v>542</v>
      </c>
      <c r="B72" s="153" t="s">
        <v>220</v>
      </c>
      <c r="C72" s="153">
        <v>28</v>
      </c>
      <c r="D72" s="154">
        <v>32940</v>
      </c>
      <c r="E72" s="153" t="s">
        <v>217</v>
      </c>
      <c r="F72" s="153" t="s">
        <v>218</v>
      </c>
      <c r="G72" s="153" t="s">
        <v>228</v>
      </c>
      <c r="H72" s="155" t="s">
        <v>421</v>
      </c>
      <c r="I72" s="153" t="s">
        <v>228</v>
      </c>
      <c r="J72" s="155" t="s">
        <v>421</v>
      </c>
      <c r="K72" s="153" t="s">
        <v>228</v>
      </c>
      <c r="L72" s="153" t="s">
        <v>421</v>
      </c>
      <c r="M72" s="153" t="s">
        <v>228</v>
      </c>
      <c r="N72" s="153" t="s">
        <v>421</v>
      </c>
      <c r="O72" s="153" t="s">
        <v>421</v>
      </c>
      <c r="P72" s="153" t="s">
        <v>421</v>
      </c>
      <c r="Q72" s="153" t="s">
        <v>421</v>
      </c>
      <c r="R72" s="153" t="s">
        <v>421</v>
      </c>
      <c r="S72" s="153" t="s">
        <v>220</v>
      </c>
      <c r="T72" s="153" t="s">
        <v>220</v>
      </c>
      <c r="U72" s="153" t="s">
        <v>228</v>
      </c>
      <c r="V72" s="153">
        <v>160.80000000000001</v>
      </c>
      <c r="W72" s="153">
        <v>69.599999999999994</v>
      </c>
      <c r="X72" s="156">
        <f t="shared" si="2"/>
        <v>26.917650553204123</v>
      </c>
      <c r="Y72" s="153" t="s">
        <v>424</v>
      </c>
      <c r="Z72" s="153" t="s">
        <v>220</v>
      </c>
      <c r="AA72" s="153" t="s">
        <v>220</v>
      </c>
      <c r="AB72" s="153" t="s">
        <v>220</v>
      </c>
      <c r="AC72" s="157"/>
    </row>
    <row r="73" spans="1:29" ht="28.8">
      <c r="A73" s="152" t="s">
        <v>543</v>
      </c>
      <c r="B73" s="153" t="s">
        <v>220</v>
      </c>
      <c r="C73" s="153">
        <v>68</v>
      </c>
      <c r="D73" s="154">
        <v>18331</v>
      </c>
      <c r="E73" s="153" t="s">
        <v>221</v>
      </c>
      <c r="F73" s="153" t="s">
        <v>218</v>
      </c>
      <c r="G73" s="153" t="s">
        <v>228</v>
      </c>
      <c r="H73" s="155" t="s">
        <v>421</v>
      </c>
      <c r="I73" s="153" t="s">
        <v>220</v>
      </c>
      <c r="J73" s="155" t="s">
        <v>544</v>
      </c>
      <c r="K73" s="153" t="s">
        <v>228</v>
      </c>
      <c r="L73" s="153" t="s">
        <v>421</v>
      </c>
      <c r="M73" s="153" t="s">
        <v>228</v>
      </c>
      <c r="N73" s="153" t="s">
        <v>421</v>
      </c>
      <c r="O73" s="153" t="s">
        <v>421</v>
      </c>
      <c r="P73" s="153" t="s">
        <v>421</v>
      </c>
      <c r="Q73" s="153" t="s">
        <v>421</v>
      </c>
      <c r="R73" s="153" t="s">
        <v>421</v>
      </c>
      <c r="S73" s="153" t="s">
        <v>220</v>
      </c>
      <c r="T73" s="153" t="s">
        <v>220</v>
      </c>
      <c r="U73" s="153" t="s">
        <v>423</v>
      </c>
      <c r="V73" s="153">
        <v>164</v>
      </c>
      <c r="W73" s="153">
        <v>76.7</v>
      </c>
      <c r="X73" s="156">
        <f t="shared" si="2"/>
        <v>28.517251635931</v>
      </c>
      <c r="Y73" s="153" t="s">
        <v>424</v>
      </c>
      <c r="Z73" s="153" t="s">
        <v>220</v>
      </c>
      <c r="AA73" s="153" t="s">
        <v>220</v>
      </c>
      <c r="AB73" s="153" t="s">
        <v>220</v>
      </c>
      <c r="AC73" s="157"/>
    </row>
    <row r="74" spans="1:29" ht="57.6">
      <c r="A74" s="152" t="s">
        <v>545</v>
      </c>
      <c r="B74" s="153" t="s">
        <v>220</v>
      </c>
      <c r="C74" s="153">
        <v>69</v>
      </c>
      <c r="D74" s="154">
        <v>17845</v>
      </c>
      <c r="E74" s="153" t="s">
        <v>221</v>
      </c>
      <c r="F74" s="153" t="s">
        <v>218</v>
      </c>
      <c r="G74" s="153" t="s">
        <v>228</v>
      </c>
      <c r="H74" s="155" t="s">
        <v>421</v>
      </c>
      <c r="I74" s="153" t="s">
        <v>220</v>
      </c>
      <c r="J74" s="155" t="s">
        <v>546</v>
      </c>
      <c r="K74" s="153" t="s">
        <v>228</v>
      </c>
      <c r="L74" s="153" t="s">
        <v>421</v>
      </c>
      <c r="M74" s="153" t="s">
        <v>228</v>
      </c>
      <c r="N74" s="153" t="s">
        <v>421</v>
      </c>
      <c r="O74" s="153" t="s">
        <v>430</v>
      </c>
      <c r="P74" s="153" t="s">
        <v>471</v>
      </c>
      <c r="Q74" s="153" t="s">
        <v>421</v>
      </c>
      <c r="R74" s="153" t="s">
        <v>421</v>
      </c>
      <c r="S74" s="153" t="s">
        <v>220</v>
      </c>
      <c r="T74" s="153" t="s">
        <v>220</v>
      </c>
      <c r="U74" s="153" t="s">
        <v>220</v>
      </c>
      <c r="V74" s="153">
        <v>183</v>
      </c>
      <c r="W74" s="153">
        <v>96.7</v>
      </c>
      <c r="X74" s="156">
        <f t="shared" si="2"/>
        <v>28.875153035325031</v>
      </c>
      <c r="Y74" s="153" t="s">
        <v>521</v>
      </c>
      <c r="Z74" s="153" t="s">
        <v>220</v>
      </c>
      <c r="AA74" s="153" t="s">
        <v>220</v>
      </c>
      <c r="AB74" s="153" t="s">
        <v>220</v>
      </c>
      <c r="AC74" s="157"/>
    </row>
    <row r="75" spans="1:29" ht="28.8">
      <c r="A75" s="152" t="s">
        <v>547</v>
      </c>
      <c r="B75" s="153" t="s">
        <v>220</v>
      </c>
      <c r="C75" s="153">
        <v>68</v>
      </c>
      <c r="D75" s="154">
        <v>18298</v>
      </c>
      <c r="E75" s="153" t="s">
        <v>221</v>
      </c>
      <c r="F75" s="153" t="s">
        <v>218</v>
      </c>
      <c r="G75" s="153" t="s">
        <v>228</v>
      </c>
      <c r="H75" s="155" t="s">
        <v>421</v>
      </c>
      <c r="I75" s="153" t="s">
        <v>220</v>
      </c>
      <c r="J75" s="155" t="s">
        <v>548</v>
      </c>
      <c r="K75" s="153" t="s">
        <v>228</v>
      </c>
      <c r="L75" s="153" t="s">
        <v>421</v>
      </c>
      <c r="M75" s="153" t="s">
        <v>228</v>
      </c>
      <c r="N75" s="153" t="s">
        <v>421</v>
      </c>
      <c r="O75" s="153" t="s">
        <v>421</v>
      </c>
      <c r="P75" s="153" t="s">
        <v>421</v>
      </c>
      <c r="Q75" s="153" t="s">
        <v>421</v>
      </c>
      <c r="R75" s="153" t="s">
        <v>421</v>
      </c>
      <c r="S75" s="153" t="s">
        <v>220</v>
      </c>
      <c r="T75" s="153" t="s">
        <v>220</v>
      </c>
      <c r="U75" s="153" t="s">
        <v>423</v>
      </c>
      <c r="V75" s="153">
        <v>182.8</v>
      </c>
      <c r="W75" s="153">
        <v>68.900000000000006</v>
      </c>
      <c r="X75" s="156">
        <f t="shared" si="2"/>
        <v>20.618963940454588</v>
      </c>
      <c r="Y75" s="153" t="s">
        <v>521</v>
      </c>
      <c r="Z75" s="153" t="s">
        <v>220</v>
      </c>
      <c r="AA75" s="153" t="s">
        <v>220</v>
      </c>
      <c r="AB75" s="153" t="s">
        <v>220</v>
      </c>
      <c r="AC75" s="157"/>
    </row>
    <row r="76" spans="1:29">
      <c r="A76" s="152" t="s">
        <v>549</v>
      </c>
      <c r="B76" s="153" t="s">
        <v>220</v>
      </c>
      <c r="C76" s="153">
        <v>70</v>
      </c>
      <c r="D76" s="154">
        <v>17640</v>
      </c>
      <c r="E76" s="153" t="s">
        <v>221</v>
      </c>
      <c r="F76" s="153" t="s">
        <v>218</v>
      </c>
      <c r="G76" s="153" t="s">
        <v>228</v>
      </c>
      <c r="H76" s="155" t="s">
        <v>421</v>
      </c>
      <c r="I76" s="153" t="s">
        <v>228</v>
      </c>
      <c r="J76" s="155" t="s">
        <v>421</v>
      </c>
      <c r="K76" s="153" t="s">
        <v>228</v>
      </c>
      <c r="L76" s="153" t="s">
        <v>421</v>
      </c>
      <c r="M76" s="153" t="s">
        <v>220</v>
      </c>
      <c r="N76" s="153" t="s">
        <v>220</v>
      </c>
      <c r="O76" s="153" t="s">
        <v>550</v>
      </c>
      <c r="P76" s="153" t="s">
        <v>430</v>
      </c>
      <c r="Q76" s="153" t="s">
        <v>804</v>
      </c>
      <c r="R76" s="153" t="s">
        <v>551</v>
      </c>
      <c r="S76" s="153" t="s">
        <v>220</v>
      </c>
      <c r="T76" s="153" t="s">
        <v>220</v>
      </c>
      <c r="U76" s="153" t="s">
        <v>220</v>
      </c>
      <c r="V76" s="153">
        <v>180.9</v>
      </c>
      <c r="W76" s="153">
        <v>99.3</v>
      </c>
      <c r="X76" s="156">
        <f t="shared" si="2"/>
        <v>30.343950048907843</v>
      </c>
      <c r="Y76" s="153" t="s">
        <v>521</v>
      </c>
      <c r="Z76" s="153" t="s">
        <v>220</v>
      </c>
      <c r="AA76" s="153" t="s">
        <v>220</v>
      </c>
      <c r="AB76" s="153" t="s">
        <v>220</v>
      </c>
      <c r="AC76" s="157"/>
    </row>
    <row r="77" spans="1:29">
      <c r="A77" s="152" t="s">
        <v>552</v>
      </c>
      <c r="B77" s="153" t="s">
        <v>220</v>
      </c>
      <c r="C77" s="153">
        <v>67</v>
      </c>
      <c r="D77" s="154">
        <v>18768</v>
      </c>
      <c r="E77" s="153" t="s">
        <v>221</v>
      </c>
      <c r="F77" s="153" t="s">
        <v>218</v>
      </c>
      <c r="G77" s="153" t="s">
        <v>228</v>
      </c>
      <c r="H77" s="155" t="s">
        <v>421</v>
      </c>
      <c r="I77" s="153" t="s">
        <v>228</v>
      </c>
      <c r="J77" s="155" t="s">
        <v>421</v>
      </c>
      <c r="K77" s="153" t="s">
        <v>228</v>
      </c>
      <c r="L77" s="153" t="s">
        <v>421</v>
      </c>
      <c r="M77" s="153" t="s">
        <v>228</v>
      </c>
      <c r="N77" s="153" t="s">
        <v>421</v>
      </c>
      <c r="O77" s="153" t="s">
        <v>553</v>
      </c>
      <c r="P77" s="153" t="s">
        <v>421</v>
      </c>
      <c r="Q77" s="153" t="s">
        <v>421</v>
      </c>
      <c r="R77" s="153" t="s">
        <v>421</v>
      </c>
      <c r="S77" s="153" t="s">
        <v>220</v>
      </c>
      <c r="T77" s="153" t="s">
        <v>220</v>
      </c>
      <c r="U77" s="153" t="s">
        <v>220</v>
      </c>
      <c r="V77" s="153">
        <v>173.3</v>
      </c>
      <c r="W77" s="153">
        <v>66.7</v>
      </c>
      <c r="X77" s="156">
        <f t="shared" si="2"/>
        <v>22.208984882906705</v>
      </c>
      <c r="Y77" s="153" t="s">
        <v>424</v>
      </c>
      <c r="Z77" s="153" t="s">
        <v>220</v>
      </c>
      <c r="AA77" s="153" t="s">
        <v>220</v>
      </c>
      <c r="AB77" s="153" t="s">
        <v>220</v>
      </c>
      <c r="AC77" s="157"/>
    </row>
    <row r="78" spans="1:29">
      <c r="A78" s="152" t="s">
        <v>554</v>
      </c>
      <c r="B78" s="153" t="s">
        <v>220</v>
      </c>
      <c r="C78" s="153">
        <v>68</v>
      </c>
      <c r="D78" s="154">
        <v>18470</v>
      </c>
      <c r="E78" s="153" t="s">
        <v>217</v>
      </c>
      <c r="F78" s="153" t="s">
        <v>218</v>
      </c>
      <c r="G78" s="153" t="s">
        <v>228</v>
      </c>
      <c r="H78" s="155" t="s">
        <v>421</v>
      </c>
      <c r="I78" s="153" t="s">
        <v>228</v>
      </c>
      <c r="J78" s="155" t="s">
        <v>421</v>
      </c>
      <c r="K78" s="153" t="s">
        <v>228</v>
      </c>
      <c r="L78" s="153" t="s">
        <v>421</v>
      </c>
      <c r="M78" s="153" t="s">
        <v>228</v>
      </c>
      <c r="N78" s="153" t="s">
        <v>421</v>
      </c>
      <c r="O78" s="153" t="s">
        <v>430</v>
      </c>
      <c r="P78" s="153" t="s">
        <v>471</v>
      </c>
      <c r="Q78" s="153" t="s">
        <v>421</v>
      </c>
      <c r="R78" s="153" t="s">
        <v>421</v>
      </c>
      <c r="S78" s="153" t="s">
        <v>220</v>
      </c>
      <c r="T78" s="153" t="s">
        <v>220</v>
      </c>
      <c r="U78" s="153" t="s">
        <v>220</v>
      </c>
      <c r="V78" s="153">
        <v>164.2</v>
      </c>
      <c r="W78" s="153">
        <v>78.900000000000006</v>
      </c>
      <c r="X78" s="156">
        <f t="shared" si="2"/>
        <v>29.263798492970018</v>
      </c>
      <c r="Y78" s="153" t="s">
        <v>424</v>
      </c>
      <c r="Z78" s="153" t="s">
        <v>220</v>
      </c>
      <c r="AA78" s="153" t="s">
        <v>220</v>
      </c>
      <c r="AB78" s="153" t="s">
        <v>220</v>
      </c>
      <c r="AC78" s="157"/>
    </row>
    <row r="79" spans="1:29" ht="72">
      <c r="A79" s="152" t="s">
        <v>555</v>
      </c>
      <c r="B79" s="153" t="s">
        <v>220</v>
      </c>
      <c r="C79" s="153">
        <v>30</v>
      </c>
      <c r="D79" s="154">
        <v>32366</v>
      </c>
      <c r="E79" s="153" t="s">
        <v>217</v>
      </c>
      <c r="F79" s="153" t="s">
        <v>442</v>
      </c>
      <c r="G79" s="153" t="s">
        <v>228</v>
      </c>
      <c r="H79" s="155" t="s">
        <v>421</v>
      </c>
      <c r="I79" s="153" t="s">
        <v>220</v>
      </c>
      <c r="J79" s="155" t="s">
        <v>556</v>
      </c>
      <c r="K79" s="153" t="s">
        <v>228</v>
      </c>
      <c r="L79" s="153" t="s">
        <v>421</v>
      </c>
      <c r="M79" s="153" t="s">
        <v>228</v>
      </c>
      <c r="N79" s="153" t="s">
        <v>421</v>
      </c>
      <c r="O79" s="153" t="s">
        <v>421</v>
      </c>
      <c r="P79" s="153" t="s">
        <v>421</v>
      </c>
      <c r="Q79" s="153" t="s">
        <v>421</v>
      </c>
      <c r="R79" s="153" t="s">
        <v>421</v>
      </c>
      <c r="S79" s="153" t="s">
        <v>220</v>
      </c>
      <c r="T79" s="153" t="s">
        <v>220</v>
      </c>
      <c r="U79" s="153" t="s">
        <v>220</v>
      </c>
      <c r="V79" s="153">
        <v>157.80000000000001</v>
      </c>
      <c r="W79" s="153">
        <v>69.099999999999994</v>
      </c>
      <c r="X79" s="156">
        <f t="shared" si="2"/>
        <v>27.750067869196375</v>
      </c>
      <c r="Y79" s="153" t="s">
        <v>424</v>
      </c>
      <c r="Z79" s="153" t="s">
        <v>220</v>
      </c>
      <c r="AA79" s="153" t="s">
        <v>220</v>
      </c>
      <c r="AB79" s="153" t="s">
        <v>220</v>
      </c>
      <c r="AC79" s="157"/>
    </row>
    <row r="80" spans="1:29">
      <c r="A80" s="152" t="s">
        <v>557</v>
      </c>
      <c r="B80" s="153" t="s">
        <v>220</v>
      </c>
      <c r="C80" s="153">
        <v>34</v>
      </c>
      <c r="D80" s="154">
        <v>30912</v>
      </c>
      <c r="E80" s="153" t="s">
        <v>221</v>
      </c>
      <c r="F80" s="153" t="s">
        <v>218</v>
      </c>
      <c r="G80" s="153" t="s">
        <v>228</v>
      </c>
      <c r="H80" s="155" t="s">
        <v>421</v>
      </c>
      <c r="I80" s="153" t="s">
        <v>228</v>
      </c>
      <c r="J80" s="155" t="s">
        <v>421</v>
      </c>
      <c r="K80" s="153" t="s">
        <v>228</v>
      </c>
      <c r="L80" s="153" t="s">
        <v>421</v>
      </c>
      <c r="M80" s="153" t="s">
        <v>228</v>
      </c>
      <c r="N80" s="153" t="s">
        <v>421</v>
      </c>
      <c r="O80" s="153" t="s">
        <v>421</v>
      </c>
      <c r="P80" s="153" t="s">
        <v>421</v>
      </c>
      <c r="Q80" s="153" t="s">
        <v>421</v>
      </c>
      <c r="R80" s="153" t="s">
        <v>421</v>
      </c>
      <c r="S80" s="153" t="s">
        <v>220</v>
      </c>
      <c r="T80" s="153" t="s">
        <v>220</v>
      </c>
      <c r="U80" s="153" t="s">
        <v>220</v>
      </c>
      <c r="V80" s="153">
        <v>182.5</v>
      </c>
      <c r="W80" s="153">
        <v>86.4</v>
      </c>
      <c r="X80" s="156">
        <f t="shared" si="2"/>
        <v>25.941077125164199</v>
      </c>
      <c r="Y80" s="153" t="s">
        <v>424</v>
      </c>
      <c r="Z80" s="153" t="s">
        <v>220</v>
      </c>
      <c r="AA80" s="153" t="s">
        <v>220</v>
      </c>
      <c r="AB80" s="153" t="s">
        <v>220</v>
      </c>
      <c r="AC80" s="157"/>
    </row>
    <row r="81" spans="1:29">
      <c r="A81" s="152" t="s">
        <v>558</v>
      </c>
      <c r="B81" s="153" t="s">
        <v>220</v>
      </c>
      <c r="C81" s="153">
        <v>26</v>
      </c>
      <c r="D81" s="154">
        <v>33793</v>
      </c>
      <c r="E81" s="153" t="s">
        <v>221</v>
      </c>
      <c r="F81" s="153" t="s">
        <v>218</v>
      </c>
      <c r="G81" s="153" t="s">
        <v>228</v>
      </c>
      <c r="H81" s="155" t="s">
        <v>421</v>
      </c>
      <c r="I81" s="153" t="s">
        <v>228</v>
      </c>
      <c r="J81" s="155" t="s">
        <v>421</v>
      </c>
      <c r="K81" s="153" t="s">
        <v>228</v>
      </c>
      <c r="L81" s="153" t="s">
        <v>421</v>
      </c>
      <c r="M81" s="153" t="s">
        <v>559</v>
      </c>
      <c r="N81" s="153" t="s">
        <v>220</v>
      </c>
      <c r="O81" s="153" t="s">
        <v>421</v>
      </c>
      <c r="P81" s="153" t="s">
        <v>421</v>
      </c>
      <c r="Q81" s="153" t="s">
        <v>421</v>
      </c>
      <c r="R81" s="153" t="s">
        <v>421</v>
      </c>
      <c r="S81" s="153" t="s">
        <v>220</v>
      </c>
      <c r="T81" s="153" t="s">
        <v>220</v>
      </c>
      <c r="U81" s="153" t="s">
        <v>228</v>
      </c>
      <c r="V81" s="153">
        <v>175.2</v>
      </c>
      <c r="W81" s="153">
        <v>83.7</v>
      </c>
      <c r="X81" s="156">
        <f t="shared" si="2"/>
        <v>27.268249202477019</v>
      </c>
      <c r="Y81" s="153" t="s">
        <v>424</v>
      </c>
      <c r="Z81" s="153" t="s">
        <v>220</v>
      </c>
      <c r="AA81" s="153" t="s">
        <v>220</v>
      </c>
      <c r="AB81" s="153" t="s">
        <v>220</v>
      </c>
      <c r="AC81" s="157"/>
    </row>
    <row r="82" spans="1:29">
      <c r="A82" s="152" t="s">
        <v>560</v>
      </c>
      <c r="B82" s="153" t="s">
        <v>220</v>
      </c>
      <c r="C82" s="153">
        <v>55</v>
      </c>
      <c r="D82" s="154">
        <v>23242</v>
      </c>
      <c r="E82" s="153" t="s">
        <v>221</v>
      </c>
      <c r="F82" s="153" t="s">
        <v>420</v>
      </c>
      <c r="G82" s="153" t="s">
        <v>228</v>
      </c>
      <c r="H82" s="155" t="s">
        <v>421</v>
      </c>
      <c r="I82" s="153" t="s">
        <v>228</v>
      </c>
      <c r="J82" s="155" t="s">
        <v>421</v>
      </c>
      <c r="K82" s="153" t="s">
        <v>228</v>
      </c>
      <c r="L82" s="153" t="s">
        <v>421</v>
      </c>
      <c r="M82" s="153" t="s">
        <v>228</v>
      </c>
      <c r="N82" s="153" t="s">
        <v>421</v>
      </c>
      <c r="O82" s="153" t="s">
        <v>561</v>
      </c>
      <c r="P82" s="153" t="s">
        <v>562</v>
      </c>
      <c r="Q82" s="153" t="s">
        <v>421</v>
      </c>
      <c r="R82" s="153" t="s">
        <v>421</v>
      </c>
      <c r="S82" s="153" t="s">
        <v>220</v>
      </c>
      <c r="T82" s="153" t="s">
        <v>220</v>
      </c>
      <c r="U82" s="153" t="s">
        <v>220</v>
      </c>
      <c r="V82" s="153">
        <v>174.8</v>
      </c>
      <c r="W82" s="153">
        <v>93.5</v>
      </c>
      <c r="X82" s="156">
        <f t="shared" si="2"/>
        <v>30.600516314166164</v>
      </c>
      <c r="Y82" s="153" t="s">
        <v>424</v>
      </c>
      <c r="Z82" s="153" t="s">
        <v>220</v>
      </c>
      <c r="AA82" s="153" t="s">
        <v>220</v>
      </c>
      <c r="AB82" s="153" t="s">
        <v>220</v>
      </c>
      <c r="AC82" s="157"/>
    </row>
    <row r="83" spans="1:29" ht="43.2">
      <c r="A83" s="152" t="s">
        <v>563</v>
      </c>
      <c r="B83" s="153" t="s">
        <v>220</v>
      </c>
      <c r="C83" s="153">
        <v>80</v>
      </c>
      <c r="D83" s="154">
        <v>14078</v>
      </c>
      <c r="E83" s="153" t="s">
        <v>217</v>
      </c>
      <c r="F83" s="153" t="s">
        <v>420</v>
      </c>
      <c r="G83" s="153" t="s">
        <v>228</v>
      </c>
      <c r="H83" s="155" t="s">
        <v>421</v>
      </c>
      <c r="I83" s="153" t="s">
        <v>220</v>
      </c>
      <c r="J83" s="155" t="s">
        <v>564</v>
      </c>
      <c r="K83" s="153" t="s">
        <v>228</v>
      </c>
      <c r="L83" s="153" t="s">
        <v>421</v>
      </c>
      <c r="M83" s="153" t="s">
        <v>220</v>
      </c>
      <c r="N83" s="153" t="s">
        <v>565</v>
      </c>
      <c r="O83" s="153" t="s">
        <v>430</v>
      </c>
      <c r="P83" s="153" t="s">
        <v>566</v>
      </c>
      <c r="Q83" s="153" t="s">
        <v>567</v>
      </c>
      <c r="R83" s="153" t="s">
        <v>421</v>
      </c>
      <c r="S83" s="153" t="s">
        <v>220</v>
      </c>
      <c r="T83" s="153" t="s">
        <v>220</v>
      </c>
      <c r="U83" s="153" t="s">
        <v>220</v>
      </c>
      <c r="V83" s="153">
        <v>161.19999999999999</v>
      </c>
      <c r="W83" s="153">
        <v>72.3</v>
      </c>
      <c r="X83" s="156">
        <f t="shared" si="2"/>
        <v>27.823273340763141</v>
      </c>
      <c r="Y83" s="153" t="s">
        <v>521</v>
      </c>
      <c r="Z83" s="153" t="s">
        <v>220</v>
      </c>
      <c r="AA83" s="153" t="s">
        <v>220</v>
      </c>
      <c r="AB83" s="153" t="s">
        <v>220</v>
      </c>
      <c r="AC83" s="157"/>
    </row>
    <row r="84" spans="1:29">
      <c r="A84" s="152" t="s">
        <v>568</v>
      </c>
      <c r="B84" s="153" t="s">
        <v>220</v>
      </c>
      <c r="C84" s="153">
        <v>54</v>
      </c>
      <c r="D84" s="154">
        <v>23488</v>
      </c>
      <c r="E84" s="153" t="s">
        <v>221</v>
      </c>
      <c r="F84" s="153" t="s">
        <v>427</v>
      </c>
      <c r="G84" s="153" t="s">
        <v>220</v>
      </c>
      <c r="H84" s="155" t="s">
        <v>569</v>
      </c>
      <c r="I84" s="153" t="s">
        <v>220</v>
      </c>
      <c r="J84" s="155" t="s">
        <v>569</v>
      </c>
      <c r="K84" s="153" t="s">
        <v>228</v>
      </c>
      <c r="L84" s="153" t="s">
        <v>421</v>
      </c>
      <c r="M84" s="153" t="s">
        <v>228</v>
      </c>
      <c r="N84" s="153" t="s">
        <v>421</v>
      </c>
      <c r="O84" s="153" t="s">
        <v>519</v>
      </c>
      <c r="P84" s="153" t="s">
        <v>430</v>
      </c>
      <c r="Q84" s="153" t="s">
        <v>471</v>
      </c>
      <c r="R84" s="153" t="s">
        <v>421</v>
      </c>
      <c r="S84" s="153" t="s">
        <v>220</v>
      </c>
      <c r="T84" s="153" t="s">
        <v>220</v>
      </c>
      <c r="U84" s="153" t="s">
        <v>220</v>
      </c>
      <c r="V84" s="153">
        <v>176.7</v>
      </c>
      <c r="W84" s="153">
        <v>95.6</v>
      </c>
      <c r="X84" s="156">
        <f t="shared" si="2"/>
        <v>30.618562215092837</v>
      </c>
      <c r="Y84" s="153" t="s">
        <v>424</v>
      </c>
      <c r="Z84" s="153" t="s">
        <v>220</v>
      </c>
      <c r="AA84" s="153" t="s">
        <v>220</v>
      </c>
      <c r="AB84" s="153" t="s">
        <v>220</v>
      </c>
      <c r="AC84" s="157"/>
    </row>
    <row r="85" spans="1:29">
      <c r="A85" s="152" t="s">
        <v>570</v>
      </c>
      <c r="B85" s="153" t="s">
        <v>220</v>
      </c>
      <c r="C85" s="153">
        <v>70</v>
      </c>
      <c r="D85" s="154">
        <v>17736</v>
      </c>
      <c r="E85" s="153" t="s">
        <v>221</v>
      </c>
      <c r="F85" s="153" t="s">
        <v>420</v>
      </c>
      <c r="G85" s="153" t="s">
        <v>228</v>
      </c>
      <c r="H85" s="155" t="s">
        <v>421</v>
      </c>
      <c r="I85" s="153" t="s">
        <v>228</v>
      </c>
      <c r="J85" s="155" t="s">
        <v>421</v>
      </c>
      <c r="K85" s="153" t="s">
        <v>228</v>
      </c>
      <c r="L85" s="153" t="s">
        <v>421</v>
      </c>
      <c r="M85" s="153" t="s">
        <v>228</v>
      </c>
      <c r="N85" s="153" t="s">
        <v>421</v>
      </c>
      <c r="O85" s="153" t="s">
        <v>430</v>
      </c>
      <c r="P85" s="153" t="s">
        <v>571</v>
      </c>
      <c r="Q85" s="153" t="s">
        <v>421</v>
      </c>
      <c r="R85" s="153" t="s">
        <v>421</v>
      </c>
      <c r="S85" s="153" t="s">
        <v>220</v>
      </c>
      <c r="T85" s="153" t="s">
        <v>228</v>
      </c>
      <c r="U85" s="153" t="s">
        <v>228</v>
      </c>
      <c r="V85" s="153">
        <v>183.6</v>
      </c>
      <c r="W85" s="153">
        <v>75.7</v>
      </c>
      <c r="X85" s="156">
        <f t="shared" si="2"/>
        <v>22.45693726534429</v>
      </c>
      <c r="Y85" s="153" t="s">
        <v>521</v>
      </c>
      <c r="Z85" s="153" t="s">
        <v>220</v>
      </c>
      <c r="AA85" s="153" t="s">
        <v>220</v>
      </c>
      <c r="AB85" s="153" t="s">
        <v>220</v>
      </c>
      <c r="AC85" s="157"/>
    </row>
    <row r="86" spans="1:29" ht="43.2">
      <c r="A86" s="152" t="s">
        <v>572</v>
      </c>
      <c r="B86" s="153" t="s">
        <v>220</v>
      </c>
      <c r="C86" s="153">
        <v>64</v>
      </c>
      <c r="D86" s="154">
        <v>19896</v>
      </c>
      <c r="E86" s="153" t="s">
        <v>217</v>
      </c>
      <c r="F86" s="153" t="s">
        <v>420</v>
      </c>
      <c r="G86" s="153" t="s">
        <v>228</v>
      </c>
      <c r="H86" s="155" t="s">
        <v>421</v>
      </c>
      <c r="I86" s="153" t="s">
        <v>220</v>
      </c>
      <c r="J86" s="155" t="s">
        <v>573</v>
      </c>
      <c r="K86" s="153" t="s">
        <v>228</v>
      </c>
      <c r="L86" s="153" t="s">
        <v>421</v>
      </c>
      <c r="M86" s="153" t="s">
        <v>220</v>
      </c>
      <c r="N86" s="153" t="s">
        <v>220</v>
      </c>
      <c r="O86" s="153" t="s">
        <v>574</v>
      </c>
      <c r="P86" s="153" t="s">
        <v>575</v>
      </c>
      <c r="Q86" s="153" t="s">
        <v>576</v>
      </c>
      <c r="R86" s="153" t="s">
        <v>421</v>
      </c>
      <c r="S86" s="153" t="s">
        <v>220</v>
      </c>
      <c r="T86" s="153" t="s">
        <v>220</v>
      </c>
      <c r="U86" s="153" t="s">
        <v>220</v>
      </c>
      <c r="V86" s="153">
        <v>163.4</v>
      </c>
      <c r="W86" s="153">
        <v>103.7</v>
      </c>
      <c r="X86" s="156">
        <f t="shared" si="2"/>
        <v>38.839591364052438</v>
      </c>
      <c r="Y86" s="153" t="s">
        <v>424</v>
      </c>
      <c r="Z86" s="153" t="s">
        <v>220</v>
      </c>
      <c r="AA86" s="153" t="s">
        <v>220</v>
      </c>
      <c r="AB86" s="153" t="s">
        <v>220</v>
      </c>
      <c r="AC86" s="157"/>
    </row>
    <row r="87" spans="1:29">
      <c r="A87" s="152" t="s">
        <v>577</v>
      </c>
      <c r="B87" s="153" t="s">
        <v>220</v>
      </c>
      <c r="C87" s="153">
        <v>30</v>
      </c>
      <c r="D87" s="154">
        <v>32367</v>
      </c>
      <c r="E87" s="153" t="s">
        <v>221</v>
      </c>
      <c r="F87" s="153" t="s">
        <v>218</v>
      </c>
      <c r="G87" s="153" t="s">
        <v>228</v>
      </c>
      <c r="H87" s="155" t="s">
        <v>421</v>
      </c>
      <c r="I87" s="153" t="s">
        <v>228</v>
      </c>
      <c r="J87" s="155" t="s">
        <v>421</v>
      </c>
      <c r="K87" s="153" t="s">
        <v>228</v>
      </c>
      <c r="L87" s="153" t="s">
        <v>421</v>
      </c>
      <c r="M87" s="153" t="s">
        <v>228</v>
      </c>
      <c r="N87" s="153" t="s">
        <v>421</v>
      </c>
      <c r="O87" s="153" t="s">
        <v>421</v>
      </c>
      <c r="P87" s="153" t="s">
        <v>421</v>
      </c>
      <c r="Q87" s="153" t="s">
        <v>421</v>
      </c>
      <c r="R87" s="153" t="s">
        <v>421</v>
      </c>
      <c r="S87" s="153" t="s">
        <v>220</v>
      </c>
      <c r="T87" s="153" t="s">
        <v>220</v>
      </c>
      <c r="U87" s="153" t="s">
        <v>220</v>
      </c>
      <c r="V87" s="153">
        <v>183.1</v>
      </c>
      <c r="W87" s="153">
        <v>94.6</v>
      </c>
      <c r="X87" s="156">
        <f t="shared" si="2"/>
        <v>28.217234526083196</v>
      </c>
      <c r="Y87" s="153" t="s">
        <v>424</v>
      </c>
      <c r="Z87" s="153" t="s">
        <v>220</v>
      </c>
      <c r="AA87" s="153" t="s">
        <v>220</v>
      </c>
      <c r="AB87" s="153" t="s">
        <v>220</v>
      </c>
      <c r="AC87" s="157"/>
    </row>
    <row r="88" spans="1:29">
      <c r="A88" s="152" t="s">
        <v>578</v>
      </c>
      <c r="B88" s="153" t="s">
        <v>220</v>
      </c>
      <c r="C88" s="153">
        <v>34</v>
      </c>
      <c r="D88" s="154">
        <v>30791</v>
      </c>
      <c r="E88" s="153" t="s">
        <v>221</v>
      </c>
      <c r="F88" s="153" t="s">
        <v>218</v>
      </c>
      <c r="G88" s="153" t="s">
        <v>220</v>
      </c>
      <c r="H88" s="155" t="s">
        <v>579</v>
      </c>
      <c r="I88" s="153" t="s">
        <v>220</v>
      </c>
      <c r="J88" s="155" t="s">
        <v>580</v>
      </c>
      <c r="K88" s="153" t="s">
        <v>228</v>
      </c>
      <c r="L88" s="153" t="s">
        <v>421</v>
      </c>
      <c r="M88" s="153" t="s">
        <v>228</v>
      </c>
      <c r="N88" s="153" t="s">
        <v>421</v>
      </c>
      <c r="O88" s="153" t="s">
        <v>421</v>
      </c>
      <c r="P88" s="153" t="s">
        <v>421</v>
      </c>
      <c r="Q88" s="153" t="s">
        <v>421</v>
      </c>
      <c r="R88" s="153" t="s">
        <v>421</v>
      </c>
      <c r="S88" s="153" t="s">
        <v>220</v>
      </c>
      <c r="T88" s="153" t="s">
        <v>228</v>
      </c>
      <c r="U88" s="153" t="s">
        <v>228</v>
      </c>
      <c r="V88" s="153">
        <v>173.5</v>
      </c>
      <c r="W88" s="153">
        <v>75.400000000000006</v>
      </c>
      <c r="X88" s="156">
        <f t="shared" si="2"/>
        <v>25.047961531114783</v>
      </c>
      <c r="Y88" s="153" t="s">
        <v>424</v>
      </c>
      <c r="Z88" s="153" t="s">
        <v>220</v>
      </c>
      <c r="AA88" s="153" t="s">
        <v>220</v>
      </c>
      <c r="AB88" s="153" t="s">
        <v>220</v>
      </c>
      <c r="AC88" s="157"/>
    </row>
    <row r="89" spans="1:29" ht="100.8">
      <c r="A89" s="152" t="s">
        <v>581</v>
      </c>
      <c r="B89" s="153" t="s">
        <v>220</v>
      </c>
      <c r="C89" s="153">
        <v>77</v>
      </c>
      <c r="D89" s="154">
        <v>15035</v>
      </c>
      <c r="E89" s="153" t="s">
        <v>217</v>
      </c>
      <c r="F89" s="153" t="s">
        <v>420</v>
      </c>
      <c r="G89" s="153" t="s">
        <v>228</v>
      </c>
      <c r="H89" s="155" t="s">
        <v>421</v>
      </c>
      <c r="I89" s="153" t="s">
        <v>220</v>
      </c>
      <c r="J89" s="155" t="s">
        <v>582</v>
      </c>
      <c r="K89" s="153" t="s">
        <v>228</v>
      </c>
      <c r="L89" s="153" t="s">
        <v>421</v>
      </c>
      <c r="M89" s="153" t="s">
        <v>228</v>
      </c>
      <c r="N89" s="153" t="s">
        <v>421</v>
      </c>
      <c r="O89" s="153" t="s">
        <v>583</v>
      </c>
      <c r="P89" s="153" t="s">
        <v>430</v>
      </c>
      <c r="Q89" s="153" t="s">
        <v>805</v>
      </c>
      <c r="R89" s="153" t="s">
        <v>807</v>
      </c>
      <c r="S89" s="153" t="s">
        <v>220</v>
      </c>
      <c r="T89" s="153" t="s">
        <v>228</v>
      </c>
      <c r="U89" s="153" t="s">
        <v>220</v>
      </c>
      <c r="V89" s="153">
        <v>160</v>
      </c>
      <c r="W89" s="153">
        <v>67.599999999999994</v>
      </c>
      <c r="X89" s="156">
        <f t="shared" si="2"/>
        <v>26.406249999999993</v>
      </c>
      <c r="Y89" s="153" t="s">
        <v>521</v>
      </c>
      <c r="Z89" s="153" t="s">
        <v>220</v>
      </c>
      <c r="AA89" s="153" t="s">
        <v>220</v>
      </c>
      <c r="AB89" s="153" t="s">
        <v>220</v>
      </c>
      <c r="AC89" s="157"/>
    </row>
    <row r="90" spans="1:29" ht="43.2">
      <c r="A90" s="152" t="s">
        <v>584</v>
      </c>
      <c r="B90" s="153" t="s">
        <v>220</v>
      </c>
      <c r="C90" s="153">
        <v>33</v>
      </c>
      <c r="D90" s="154">
        <v>31305</v>
      </c>
      <c r="E90" s="153" t="s">
        <v>221</v>
      </c>
      <c r="F90" s="153" t="s">
        <v>420</v>
      </c>
      <c r="G90" s="153" t="s">
        <v>228</v>
      </c>
      <c r="H90" s="155" t="s">
        <v>421</v>
      </c>
      <c r="I90" s="153" t="s">
        <v>220</v>
      </c>
      <c r="J90" s="155" t="s">
        <v>585</v>
      </c>
      <c r="K90" s="153" t="s">
        <v>228</v>
      </c>
      <c r="L90" s="153" t="s">
        <v>421</v>
      </c>
      <c r="M90" s="153" t="s">
        <v>228</v>
      </c>
      <c r="N90" s="153" t="s">
        <v>421</v>
      </c>
      <c r="O90" s="153" t="s">
        <v>421</v>
      </c>
      <c r="P90" s="153" t="s">
        <v>421</v>
      </c>
      <c r="Q90" s="153" t="s">
        <v>421</v>
      </c>
      <c r="R90" s="153" t="s">
        <v>421</v>
      </c>
      <c r="S90" s="153" t="s">
        <v>220</v>
      </c>
      <c r="T90" s="153" t="s">
        <v>228</v>
      </c>
      <c r="U90" s="153" t="s">
        <v>228</v>
      </c>
      <c r="V90" s="153">
        <v>167.6</v>
      </c>
      <c r="W90" s="153">
        <v>90.8</v>
      </c>
      <c r="X90" s="156">
        <f t="shared" si="2"/>
        <v>32.324946884558642</v>
      </c>
      <c r="Y90" s="153" t="s">
        <v>424</v>
      </c>
      <c r="Z90" s="153" t="s">
        <v>220</v>
      </c>
      <c r="AA90" s="153" t="s">
        <v>220</v>
      </c>
      <c r="AB90" s="153" t="s">
        <v>220</v>
      </c>
      <c r="AC90" s="157"/>
    </row>
    <row r="91" spans="1:29">
      <c r="A91" s="152" t="s">
        <v>586</v>
      </c>
      <c r="B91" s="153" t="s">
        <v>220</v>
      </c>
      <c r="C91" s="153">
        <v>60</v>
      </c>
      <c r="D91" s="154">
        <v>21188</v>
      </c>
      <c r="E91" s="153" t="s">
        <v>217</v>
      </c>
      <c r="F91" s="153" t="s">
        <v>218</v>
      </c>
      <c r="G91" s="153" t="s">
        <v>228</v>
      </c>
      <c r="H91" s="155" t="s">
        <v>421</v>
      </c>
      <c r="I91" s="153" t="s">
        <v>228</v>
      </c>
      <c r="J91" s="155" t="s">
        <v>421</v>
      </c>
      <c r="K91" s="153" t="s">
        <v>228</v>
      </c>
      <c r="L91" s="153" t="s">
        <v>421</v>
      </c>
      <c r="M91" s="153" t="s">
        <v>228</v>
      </c>
      <c r="N91" s="153" t="s">
        <v>421</v>
      </c>
      <c r="O91" s="153" t="s">
        <v>430</v>
      </c>
      <c r="P91" s="153" t="s">
        <v>421</v>
      </c>
      <c r="Q91" s="153" t="s">
        <v>421</v>
      </c>
      <c r="R91" s="153" t="s">
        <v>421</v>
      </c>
      <c r="S91" s="153" t="s">
        <v>220</v>
      </c>
      <c r="T91" s="153" t="s">
        <v>220</v>
      </c>
      <c r="U91" s="153" t="s">
        <v>220</v>
      </c>
      <c r="V91" s="153">
        <v>160.80000000000001</v>
      </c>
      <c r="W91" s="153">
        <v>58.9</v>
      </c>
      <c r="X91" s="156">
        <f t="shared" si="2"/>
        <v>22.779448528501767</v>
      </c>
      <c r="Y91" s="153" t="s">
        <v>424</v>
      </c>
      <c r="Z91" s="153" t="s">
        <v>220</v>
      </c>
      <c r="AA91" s="153" t="s">
        <v>220</v>
      </c>
      <c r="AB91" s="153" t="s">
        <v>220</v>
      </c>
      <c r="AC91" s="157"/>
    </row>
    <row r="92" spans="1:29" ht="43.2">
      <c r="A92" s="152" t="s">
        <v>587</v>
      </c>
      <c r="B92" s="153" t="s">
        <v>220</v>
      </c>
      <c r="C92" s="153">
        <v>37</v>
      </c>
      <c r="D92" s="154">
        <v>29668</v>
      </c>
      <c r="E92" s="153" t="s">
        <v>217</v>
      </c>
      <c r="F92" s="153" t="s">
        <v>218</v>
      </c>
      <c r="G92" s="153" t="s">
        <v>228</v>
      </c>
      <c r="H92" s="155" t="s">
        <v>421</v>
      </c>
      <c r="I92" s="153" t="s">
        <v>220</v>
      </c>
      <c r="J92" s="155" t="s">
        <v>588</v>
      </c>
      <c r="K92" s="153" t="s">
        <v>220</v>
      </c>
      <c r="L92" s="153" t="s">
        <v>589</v>
      </c>
      <c r="M92" s="153" t="s">
        <v>228</v>
      </c>
      <c r="N92" s="153" t="s">
        <v>421</v>
      </c>
      <c r="O92" s="153" t="s">
        <v>421</v>
      </c>
      <c r="P92" s="153" t="s">
        <v>421</v>
      </c>
      <c r="Q92" s="153" t="s">
        <v>421</v>
      </c>
      <c r="R92" s="153" t="s">
        <v>421</v>
      </c>
      <c r="S92" s="153" t="s">
        <v>220</v>
      </c>
      <c r="T92" s="153" t="s">
        <v>220</v>
      </c>
      <c r="U92" s="153" t="s">
        <v>220</v>
      </c>
      <c r="V92" s="153">
        <v>160.5</v>
      </c>
      <c r="W92" s="153">
        <v>67.7</v>
      </c>
      <c r="X92" s="156">
        <f t="shared" si="2"/>
        <v>26.28080084626508</v>
      </c>
      <c r="Y92" s="153" t="s">
        <v>424</v>
      </c>
      <c r="Z92" s="153" t="s">
        <v>220</v>
      </c>
      <c r="AA92" s="153" t="s">
        <v>220</v>
      </c>
      <c r="AB92" s="153" t="s">
        <v>220</v>
      </c>
      <c r="AC92" s="157"/>
    </row>
    <row r="93" spans="1:29">
      <c r="A93" s="152" t="s">
        <v>590</v>
      </c>
      <c r="B93" s="153" t="s">
        <v>220</v>
      </c>
      <c r="C93" s="153">
        <v>52</v>
      </c>
      <c r="D93" s="154">
        <v>24173</v>
      </c>
      <c r="E93" s="153" t="s">
        <v>217</v>
      </c>
      <c r="F93" s="153" t="s">
        <v>442</v>
      </c>
      <c r="G93" s="153" t="s">
        <v>228</v>
      </c>
      <c r="H93" s="155" t="s">
        <v>421</v>
      </c>
      <c r="I93" s="153" t="s">
        <v>228</v>
      </c>
      <c r="J93" s="155" t="s">
        <v>421</v>
      </c>
      <c r="K93" s="153" t="s">
        <v>228</v>
      </c>
      <c r="L93" s="153" t="s">
        <v>421</v>
      </c>
      <c r="M93" s="153" t="s">
        <v>228</v>
      </c>
      <c r="N93" s="153" t="s">
        <v>421</v>
      </c>
      <c r="O93" s="153" t="s">
        <v>421</v>
      </c>
      <c r="P93" s="153" t="s">
        <v>421</v>
      </c>
      <c r="Q93" s="153" t="s">
        <v>421</v>
      </c>
      <c r="R93" s="153" t="s">
        <v>421</v>
      </c>
      <c r="S93" s="153" t="s">
        <v>220</v>
      </c>
      <c r="T93" s="153" t="s">
        <v>220</v>
      </c>
      <c r="U93" s="153" t="s">
        <v>423</v>
      </c>
      <c r="V93" s="153">
        <v>163.69999999999999</v>
      </c>
      <c r="W93" s="153">
        <v>86.1</v>
      </c>
      <c r="X93" s="156">
        <f t="shared" si="2"/>
        <v>32.129635054364769</v>
      </c>
      <c r="Y93" s="153" t="s">
        <v>424</v>
      </c>
      <c r="Z93" s="153" t="s">
        <v>220</v>
      </c>
      <c r="AA93" s="153" t="s">
        <v>220</v>
      </c>
      <c r="AB93" s="153" t="s">
        <v>220</v>
      </c>
      <c r="AC93" s="157"/>
    </row>
    <row r="94" spans="1:29" ht="43.2">
      <c r="A94" s="152" t="s">
        <v>591</v>
      </c>
      <c r="B94" s="153" t="s">
        <v>220</v>
      </c>
      <c r="C94" s="153">
        <v>39</v>
      </c>
      <c r="D94" s="154">
        <v>29035</v>
      </c>
      <c r="E94" s="153" t="s">
        <v>221</v>
      </c>
      <c r="F94" s="153" t="s">
        <v>420</v>
      </c>
      <c r="G94" s="153" t="s">
        <v>228</v>
      </c>
      <c r="H94" s="155" t="s">
        <v>421</v>
      </c>
      <c r="I94" s="153" t="s">
        <v>220</v>
      </c>
      <c r="J94" s="155" t="s">
        <v>592</v>
      </c>
      <c r="K94" s="153" t="s">
        <v>228</v>
      </c>
      <c r="L94" s="153" t="s">
        <v>421</v>
      </c>
      <c r="M94" s="153" t="s">
        <v>220</v>
      </c>
      <c r="N94" s="153" t="s">
        <v>220</v>
      </c>
      <c r="O94" s="153" t="s">
        <v>481</v>
      </c>
      <c r="P94" s="153" t="s">
        <v>421</v>
      </c>
      <c r="Q94" s="153" t="s">
        <v>421</v>
      </c>
      <c r="R94" s="153" t="s">
        <v>421</v>
      </c>
      <c r="S94" s="153" t="s">
        <v>220</v>
      </c>
      <c r="T94" s="153" t="s">
        <v>220</v>
      </c>
      <c r="U94" s="153" t="s">
        <v>423</v>
      </c>
      <c r="V94" s="153">
        <v>168.6</v>
      </c>
      <c r="W94" s="153">
        <v>104.6</v>
      </c>
      <c r="X94" s="156">
        <f t="shared" si="2"/>
        <v>36.797350027932211</v>
      </c>
      <c r="Y94" s="153" t="s">
        <v>424</v>
      </c>
      <c r="Z94" s="153" t="s">
        <v>220</v>
      </c>
      <c r="AA94" s="153" t="s">
        <v>220</v>
      </c>
      <c r="AB94" s="153" t="s">
        <v>220</v>
      </c>
      <c r="AC94" s="157" t="s">
        <v>593</v>
      </c>
    </row>
    <row r="95" spans="1:29" ht="43.2">
      <c r="A95" s="152" t="s">
        <v>594</v>
      </c>
      <c r="B95" s="153" t="s">
        <v>220</v>
      </c>
      <c r="C95" s="153">
        <v>27</v>
      </c>
      <c r="D95" s="154">
        <v>33371</v>
      </c>
      <c r="E95" s="153" t="s">
        <v>217</v>
      </c>
      <c r="F95" s="153" t="s">
        <v>420</v>
      </c>
      <c r="G95" s="158" t="s">
        <v>228</v>
      </c>
      <c r="H95" s="159" t="s">
        <v>421</v>
      </c>
      <c r="I95" s="153" t="s">
        <v>220</v>
      </c>
      <c r="J95" s="155" t="s">
        <v>595</v>
      </c>
      <c r="K95" s="153" t="s">
        <v>228</v>
      </c>
      <c r="L95" s="153" t="s">
        <v>421</v>
      </c>
      <c r="M95" s="153" t="s">
        <v>228</v>
      </c>
      <c r="N95" s="153" t="s">
        <v>421</v>
      </c>
      <c r="O95" s="153" t="s">
        <v>421</v>
      </c>
      <c r="P95" s="153" t="s">
        <v>421</v>
      </c>
      <c r="Q95" s="153" t="s">
        <v>421</v>
      </c>
      <c r="R95" s="153" t="s">
        <v>421</v>
      </c>
      <c r="S95" s="153" t="s">
        <v>220</v>
      </c>
      <c r="T95" s="153" t="s">
        <v>220</v>
      </c>
      <c r="U95" s="153" t="s">
        <v>220</v>
      </c>
      <c r="V95" s="153">
        <v>173</v>
      </c>
      <c r="W95" s="153">
        <v>65.099999999999994</v>
      </c>
      <c r="X95" s="156">
        <f t="shared" si="2"/>
        <v>21.751478499114569</v>
      </c>
      <c r="Y95" s="153" t="s">
        <v>424</v>
      </c>
      <c r="Z95" s="153" t="s">
        <v>220</v>
      </c>
      <c r="AA95" s="153" t="s">
        <v>220</v>
      </c>
      <c r="AB95" s="153" t="s">
        <v>220</v>
      </c>
      <c r="AC95" s="157"/>
    </row>
    <row r="96" spans="1:29">
      <c r="A96" s="152" t="s">
        <v>596</v>
      </c>
      <c r="B96" s="153" t="s">
        <v>220</v>
      </c>
      <c r="C96" s="153">
        <v>60</v>
      </c>
      <c r="D96" s="154">
        <v>21432</v>
      </c>
      <c r="E96" s="153" t="s">
        <v>217</v>
      </c>
      <c r="F96" s="153" t="s">
        <v>218</v>
      </c>
      <c r="G96" s="153" t="s">
        <v>228</v>
      </c>
      <c r="H96" s="155" t="s">
        <v>421</v>
      </c>
      <c r="I96" s="153" t="s">
        <v>228</v>
      </c>
      <c r="J96" s="155" t="s">
        <v>421</v>
      </c>
      <c r="K96" s="153" t="s">
        <v>228</v>
      </c>
      <c r="L96" s="153" t="s">
        <v>421</v>
      </c>
      <c r="M96" s="153" t="s">
        <v>228</v>
      </c>
      <c r="N96" s="153" t="s">
        <v>421</v>
      </c>
      <c r="O96" s="153" t="s">
        <v>421</v>
      </c>
      <c r="P96" s="153" t="s">
        <v>421</v>
      </c>
      <c r="Q96" s="153" t="s">
        <v>421</v>
      </c>
      <c r="R96" s="153" t="s">
        <v>421</v>
      </c>
      <c r="S96" s="153" t="s">
        <v>220</v>
      </c>
      <c r="T96" s="153" t="s">
        <v>220</v>
      </c>
      <c r="U96" s="153" t="s">
        <v>220</v>
      </c>
      <c r="V96" s="153">
        <v>156.69999999999999</v>
      </c>
      <c r="W96" s="153">
        <v>106.4</v>
      </c>
      <c r="X96" s="156">
        <f t="shared" si="2"/>
        <v>43.331491201956112</v>
      </c>
      <c r="Y96" s="153" t="s">
        <v>424</v>
      </c>
      <c r="Z96" s="153" t="s">
        <v>220</v>
      </c>
      <c r="AA96" s="153" t="s">
        <v>220</v>
      </c>
      <c r="AB96" s="153" t="s">
        <v>220</v>
      </c>
      <c r="AC96" s="157"/>
    </row>
    <row r="97" spans="1:29">
      <c r="A97" s="152" t="s">
        <v>597</v>
      </c>
      <c r="B97" s="153" t="s">
        <v>220</v>
      </c>
      <c r="C97" s="153">
        <v>63</v>
      </c>
      <c r="D97" s="154">
        <v>20242</v>
      </c>
      <c r="E97" s="153" t="s">
        <v>217</v>
      </c>
      <c r="F97" s="153" t="s">
        <v>427</v>
      </c>
      <c r="G97" s="153" t="s">
        <v>228</v>
      </c>
      <c r="H97" s="155" t="s">
        <v>421</v>
      </c>
      <c r="I97" s="153" t="s">
        <v>220</v>
      </c>
      <c r="J97" s="155" t="s">
        <v>598</v>
      </c>
      <c r="K97" s="153" t="s">
        <v>228</v>
      </c>
      <c r="L97" s="153" t="s">
        <v>421</v>
      </c>
      <c r="M97" s="153" t="s">
        <v>228</v>
      </c>
      <c r="N97" s="153" t="s">
        <v>421</v>
      </c>
      <c r="O97" s="153" t="s">
        <v>421</v>
      </c>
      <c r="P97" s="153" t="s">
        <v>421</v>
      </c>
      <c r="Q97" s="153" t="s">
        <v>421</v>
      </c>
      <c r="R97" s="153" t="s">
        <v>421</v>
      </c>
      <c r="S97" s="153" t="s">
        <v>220</v>
      </c>
      <c r="T97" s="153" t="s">
        <v>228</v>
      </c>
      <c r="U97" s="153" t="s">
        <v>228</v>
      </c>
      <c r="V97" s="153">
        <v>162.30000000000001</v>
      </c>
      <c r="W97" s="153">
        <v>91.5</v>
      </c>
      <c r="X97" s="156">
        <f t="shared" si="2"/>
        <v>34.736339792014732</v>
      </c>
      <c r="Y97" s="153" t="s">
        <v>424</v>
      </c>
      <c r="Z97" s="153" t="s">
        <v>220</v>
      </c>
      <c r="AA97" s="153" t="s">
        <v>220</v>
      </c>
      <c r="AB97" s="153" t="s">
        <v>220</v>
      </c>
      <c r="AC97" s="157"/>
    </row>
    <row r="98" spans="1:29">
      <c r="A98" s="152" t="s">
        <v>599</v>
      </c>
      <c r="B98" s="153" t="s">
        <v>220</v>
      </c>
      <c r="C98" s="153">
        <v>26</v>
      </c>
      <c r="D98" s="154">
        <v>33782</v>
      </c>
      <c r="E98" s="153" t="s">
        <v>217</v>
      </c>
      <c r="F98" s="153" t="s">
        <v>420</v>
      </c>
      <c r="G98" s="153" t="s">
        <v>228</v>
      </c>
      <c r="H98" s="155" t="s">
        <v>421</v>
      </c>
      <c r="I98" s="153" t="s">
        <v>228</v>
      </c>
      <c r="J98" s="155" t="s">
        <v>421</v>
      </c>
      <c r="K98" s="153" t="s">
        <v>228</v>
      </c>
      <c r="L98" s="153" t="s">
        <v>421</v>
      </c>
      <c r="M98" s="153" t="s">
        <v>228</v>
      </c>
      <c r="N98" s="153" t="s">
        <v>421</v>
      </c>
      <c r="O98" s="153" t="s">
        <v>600</v>
      </c>
      <c r="P98" s="153" t="s">
        <v>421</v>
      </c>
      <c r="Q98" s="153" t="s">
        <v>421</v>
      </c>
      <c r="R98" s="153" t="s">
        <v>421</v>
      </c>
      <c r="S98" s="153" t="s">
        <v>220</v>
      </c>
      <c r="T98" s="153" t="s">
        <v>228</v>
      </c>
      <c r="U98" s="153" t="s">
        <v>228</v>
      </c>
      <c r="V98" s="153">
        <v>155.5</v>
      </c>
      <c r="W98" s="153">
        <v>60.4</v>
      </c>
      <c r="X98" s="156">
        <f t="shared" si="2"/>
        <v>24.979063491899385</v>
      </c>
      <c r="Y98" s="153" t="s">
        <v>424</v>
      </c>
      <c r="Z98" s="153" t="s">
        <v>220</v>
      </c>
      <c r="AA98" s="153" t="s">
        <v>220</v>
      </c>
      <c r="AB98" s="153" t="s">
        <v>220</v>
      </c>
      <c r="AC98" s="157"/>
    </row>
    <row r="99" spans="1:29">
      <c r="A99" s="152" t="s">
        <v>601</v>
      </c>
      <c r="B99" s="153" t="s">
        <v>220</v>
      </c>
      <c r="C99" s="153">
        <v>47</v>
      </c>
      <c r="D99" s="154">
        <v>25941</v>
      </c>
      <c r="E99" s="153" t="s">
        <v>217</v>
      </c>
      <c r="F99" s="153" t="s">
        <v>420</v>
      </c>
      <c r="G99" s="153" t="s">
        <v>228</v>
      </c>
      <c r="H99" s="155" t="s">
        <v>421</v>
      </c>
      <c r="I99" s="153" t="s">
        <v>228</v>
      </c>
      <c r="J99" s="155" t="s">
        <v>421</v>
      </c>
      <c r="K99" s="153" t="s">
        <v>228</v>
      </c>
      <c r="L99" s="153" t="s">
        <v>421</v>
      </c>
      <c r="M99" s="153" t="s">
        <v>228</v>
      </c>
      <c r="N99" s="153" t="s">
        <v>421</v>
      </c>
      <c r="O99" s="153" t="s">
        <v>421</v>
      </c>
      <c r="P99" s="153" t="s">
        <v>421</v>
      </c>
      <c r="Q99" s="153" t="s">
        <v>421</v>
      </c>
      <c r="R99" s="153" t="s">
        <v>421</v>
      </c>
      <c r="S99" s="153" t="s">
        <v>220</v>
      </c>
      <c r="T99" s="153" t="s">
        <v>228</v>
      </c>
      <c r="U99" s="153" t="s">
        <v>423</v>
      </c>
      <c r="V99" s="153">
        <v>157</v>
      </c>
      <c r="W99" s="153">
        <v>65.7</v>
      </c>
      <c r="X99" s="156">
        <f t="shared" si="2"/>
        <v>26.654225323542537</v>
      </c>
      <c r="Y99" s="153" t="s">
        <v>424</v>
      </c>
      <c r="Z99" s="153" t="s">
        <v>220</v>
      </c>
      <c r="AA99" s="153" t="s">
        <v>220</v>
      </c>
      <c r="AB99" s="153" t="s">
        <v>220</v>
      </c>
      <c r="AC99" s="157"/>
    </row>
    <row r="100" spans="1:29">
      <c r="A100" s="152" t="s">
        <v>602</v>
      </c>
      <c r="B100" s="153" t="s">
        <v>220</v>
      </c>
      <c r="C100" s="153">
        <v>26</v>
      </c>
      <c r="D100" s="154">
        <v>33665</v>
      </c>
      <c r="E100" s="153" t="s">
        <v>221</v>
      </c>
      <c r="F100" s="153" t="s">
        <v>227</v>
      </c>
      <c r="G100" s="153" t="s">
        <v>228</v>
      </c>
      <c r="H100" s="155" t="s">
        <v>421</v>
      </c>
      <c r="I100" s="153" t="s">
        <v>228</v>
      </c>
      <c r="J100" s="155" t="s">
        <v>421</v>
      </c>
      <c r="K100" s="153" t="s">
        <v>228</v>
      </c>
      <c r="L100" s="153" t="s">
        <v>421</v>
      </c>
      <c r="M100" s="153" t="s">
        <v>228</v>
      </c>
      <c r="N100" s="153" t="s">
        <v>421</v>
      </c>
      <c r="O100" s="153" t="s">
        <v>421</v>
      </c>
      <c r="P100" s="153" t="s">
        <v>421</v>
      </c>
      <c r="Q100" s="153" t="s">
        <v>421</v>
      </c>
      <c r="R100" s="153" t="s">
        <v>421</v>
      </c>
      <c r="S100" s="153" t="s">
        <v>220</v>
      </c>
      <c r="T100" s="153" t="s">
        <v>423</v>
      </c>
      <c r="U100" s="153" t="s">
        <v>228</v>
      </c>
      <c r="V100" s="153">
        <v>170.7</v>
      </c>
      <c r="W100" s="153">
        <v>73.7</v>
      </c>
      <c r="X100" s="156">
        <f t="shared" si="2"/>
        <v>25.293005917602461</v>
      </c>
      <c r="Y100" s="153" t="s">
        <v>424</v>
      </c>
      <c r="Z100" s="153" t="s">
        <v>220</v>
      </c>
      <c r="AA100" s="153" t="s">
        <v>220</v>
      </c>
      <c r="AB100" s="153" t="s">
        <v>220</v>
      </c>
      <c r="AC100" s="157"/>
    </row>
    <row r="101" spans="1:29">
      <c r="A101" s="152" t="s">
        <v>603</v>
      </c>
      <c r="B101" s="153" t="s">
        <v>220</v>
      </c>
      <c r="C101" s="153">
        <v>31</v>
      </c>
      <c r="D101" s="154">
        <v>31789</v>
      </c>
      <c r="E101" s="153" t="s">
        <v>217</v>
      </c>
      <c r="F101" s="153" t="s">
        <v>224</v>
      </c>
      <c r="G101" s="153" t="s">
        <v>228</v>
      </c>
      <c r="H101" s="155" t="s">
        <v>421</v>
      </c>
      <c r="I101" s="153" t="s">
        <v>228</v>
      </c>
      <c r="J101" s="155" t="s">
        <v>421</v>
      </c>
      <c r="K101" s="153" t="s">
        <v>228</v>
      </c>
      <c r="L101" s="153" t="s">
        <v>421</v>
      </c>
      <c r="M101" s="153" t="s">
        <v>228</v>
      </c>
      <c r="N101" s="153" t="s">
        <v>421</v>
      </c>
      <c r="O101" s="153" t="s">
        <v>421</v>
      </c>
      <c r="P101" s="153" t="s">
        <v>421</v>
      </c>
      <c r="Q101" s="153" t="s">
        <v>421</v>
      </c>
      <c r="R101" s="153" t="s">
        <v>421</v>
      </c>
      <c r="S101" s="153" t="s">
        <v>220</v>
      </c>
      <c r="T101" s="153" t="s">
        <v>220</v>
      </c>
      <c r="U101" s="153" t="s">
        <v>220</v>
      </c>
      <c r="V101" s="153">
        <v>168.2</v>
      </c>
      <c r="W101" s="153">
        <v>62.6</v>
      </c>
      <c r="X101" s="156">
        <f t="shared" ref="X101:X106" si="3">W101/((V101/100)^2)</f>
        <v>22.126990545483338</v>
      </c>
      <c r="Y101" s="153" t="s">
        <v>424</v>
      </c>
      <c r="Z101" s="153" t="s">
        <v>220</v>
      </c>
      <c r="AA101" s="153" t="s">
        <v>220</v>
      </c>
      <c r="AB101" s="153" t="s">
        <v>220</v>
      </c>
      <c r="AC101" s="157"/>
    </row>
    <row r="102" spans="1:29">
      <c r="A102" s="152" t="s">
        <v>604</v>
      </c>
      <c r="B102" s="153" t="s">
        <v>220</v>
      </c>
      <c r="C102" s="153">
        <v>24</v>
      </c>
      <c r="D102" s="154">
        <v>34315</v>
      </c>
      <c r="E102" s="153" t="s">
        <v>217</v>
      </c>
      <c r="F102" s="153" t="s">
        <v>218</v>
      </c>
      <c r="G102" s="153" t="s">
        <v>228</v>
      </c>
      <c r="H102" s="155" t="s">
        <v>421</v>
      </c>
      <c r="I102" s="153" t="s">
        <v>228</v>
      </c>
      <c r="J102" s="155" t="s">
        <v>421</v>
      </c>
      <c r="K102" s="153" t="s">
        <v>228</v>
      </c>
      <c r="L102" s="153" t="s">
        <v>421</v>
      </c>
      <c r="M102" s="153" t="s">
        <v>228</v>
      </c>
      <c r="N102" s="153" t="s">
        <v>421</v>
      </c>
      <c r="O102" s="153" t="s">
        <v>421</v>
      </c>
      <c r="P102" s="153" t="s">
        <v>421</v>
      </c>
      <c r="Q102" s="153" t="s">
        <v>421</v>
      </c>
      <c r="R102" s="153" t="s">
        <v>421</v>
      </c>
      <c r="S102" s="153" t="s">
        <v>220</v>
      </c>
      <c r="T102" s="153" t="s">
        <v>423</v>
      </c>
      <c r="U102" s="153" t="s">
        <v>423</v>
      </c>
      <c r="V102" s="153">
        <v>162</v>
      </c>
      <c r="W102" s="153">
        <v>63.1</v>
      </c>
      <c r="X102" s="156">
        <f t="shared" si="3"/>
        <v>24.043590916018896</v>
      </c>
      <c r="Y102" s="153" t="s">
        <v>424</v>
      </c>
      <c r="Z102" s="153" t="s">
        <v>220</v>
      </c>
      <c r="AA102" s="153" t="s">
        <v>220</v>
      </c>
      <c r="AB102" s="153" t="s">
        <v>220</v>
      </c>
      <c r="AC102" s="157"/>
    </row>
    <row r="103" spans="1:29">
      <c r="A103" s="160" t="s">
        <v>605</v>
      </c>
      <c r="B103" s="161" t="s">
        <v>220</v>
      </c>
      <c r="C103" s="161">
        <v>18</v>
      </c>
      <c r="D103" s="162">
        <v>36555</v>
      </c>
      <c r="E103" s="161" t="s">
        <v>217</v>
      </c>
      <c r="F103" s="161" t="s">
        <v>218</v>
      </c>
      <c r="G103" s="161" t="s">
        <v>228</v>
      </c>
      <c r="H103" s="163" t="s">
        <v>421</v>
      </c>
      <c r="I103" s="161" t="s">
        <v>228</v>
      </c>
      <c r="J103" s="163" t="s">
        <v>421</v>
      </c>
      <c r="K103" s="161" t="s">
        <v>228</v>
      </c>
      <c r="L103" s="161" t="s">
        <v>421</v>
      </c>
      <c r="M103" s="161" t="s">
        <v>228</v>
      </c>
      <c r="N103" s="161" t="s">
        <v>421</v>
      </c>
      <c r="O103" s="161" t="s">
        <v>421</v>
      </c>
      <c r="P103" s="161" t="s">
        <v>421</v>
      </c>
      <c r="Q103" s="161" t="s">
        <v>421</v>
      </c>
      <c r="R103" s="161" t="s">
        <v>421</v>
      </c>
      <c r="S103" s="161" t="s">
        <v>220</v>
      </c>
      <c r="T103" s="161" t="s">
        <v>220</v>
      </c>
      <c r="U103" s="161" t="s">
        <v>228</v>
      </c>
      <c r="V103" s="161">
        <v>168.5</v>
      </c>
      <c r="W103" s="161">
        <v>52.7</v>
      </c>
      <c r="X103" s="164">
        <f t="shared" si="3"/>
        <v>18.561403199816851</v>
      </c>
      <c r="Y103" s="161" t="s">
        <v>424</v>
      </c>
      <c r="Z103" s="161" t="s">
        <v>220</v>
      </c>
      <c r="AA103" s="161" t="s">
        <v>220</v>
      </c>
      <c r="AB103" s="161" t="s">
        <v>220</v>
      </c>
      <c r="AC103" s="165" t="s">
        <v>606</v>
      </c>
    </row>
    <row r="104" spans="1:29">
      <c r="A104" s="152" t="s">
        <v>607</v>
      </c>
      <c r="B104" s="153" t="s">
        <v>220</v>
      </c>
      <c r="C104" s="153">
        <v>32</v>
      </c>
      <c r="D104" s="154">
        <v>31384</v>
      </c>
      <c r="E104" s="153" t="s">
        <v>217</v>
      </c>
      <c r="F104" s="153" t="s">
        <v>218</v>
      </c>
      <c r="G104" s="153" t="s">
        <v>228</v>
      </c>
      <c r="H104" s="155" t="s">
        <v>421</v>
      </c>
      <c r="I104" s="153" t="s">
        <v>228</v>
      </c>
      <c r="J104" s="155" t="s">
        <v>421</v>
      </c>
      <c r="K104" s="153" t="s">
        <v>228</v>
      </c>
      <c r="L104" s="153" t="s">
        <v>421</v>
      </c>
      <c r="M104" s="153" t="s">
        <v>228</v>
      </c>
      <c r="N104" s="153" t="s">
        <v>421</v>
      </c>
      <c r="O104" s="153" t="s">
        <v>421</v>
      </c>
      <c r="P104" s="153" t="s">
        <v>421</v>
      </c>
      <c r="Q104" s="153" t="s">
        <v>421</v>
      </c>
      <c r="R104" s="153" t="s">
        <v>421</v>
      </c>
      <c r="S104" s="153" t="s">
        <v>220</v>
      </c>
      <c r="T104" s="153" t="s">
        <v>423</v>
      </c>
      <c r="U104" s="153" t="s">
        <v>220</v>
      </c>
      <c r="V104" s="153">
        <v>160.80000000000001</v>
      </c>
      <c r="W104" s="153">
        <v>100.7</v>
      </c>
      <c r="X104" s="156">
        <f t="shared" si="3"/>
        <v>38.945508774535277</v>
      </c>
      <c r="Y104" s="153" t="s">
        <v>424</v>
      </c>
      <c r="Z104" s="153" t="s">
        <v>220</v>
      </c>
      <c r="AA104" s="153" t="s">
        <v>220</v>
      </c>
      <c r="AB104" s="153" t="s">
        <v>220</v>
      </c>
      <c r="AC104" s="157"/>
    </row>
    <row r="105" spans="1:29" ht="86.4">
      <c r="A105" s="146" t="s">
        <v>419</v>
      </c>
      <c r="B105" s="147" t="s">
        <v>220</v>
      </c>
      <c r="C105" s="147">
        <v>63</v>
      </c>
      <c r="D105" s="148">
        <v>20114</v>
      </c>
      <c r="E105" s="147" t="s">
        <v>217</v>
      </c>
      <c r="F105" s="147" t="s">
        <v>420</v>
      </c>
      <c r="G105" s="147" t="s">
        <v>228</v>
      </c>
      <c r="H105" s="149" t="s">
        <v>421</v>
      </c>
      <c r="I105" s="147" t="s">
        <v>228</v>
      </c>
      <c r="J105" s="149" t="s">
        <v>421</v>
      </c>
      <c r="K105" s="147" t="s">
        <v>228</v>
      </c>
      <c r="L105" s="147" t="s">
        <v>421</v>
      </c>
      <c r="M105" s="147" t="s">
        <v>228</v>
      </c>
      <c r="N105" s="147" t="s">
        <v>421</v>
      </c>
      <c r="O105" s="147" t="s">
        <v>422</v>
      </c>
      <c r="P105" s="147" t="s">
        <v>421</v>
      </c>
      <c r="Q105" s="147" t="s">
        <v>421</v>
      </c>
      <c r="R105" s="147" t="s">
        <v>421</v>
      </c>
      <c r="S105" s="147" t="s">
        <v>220</v>
      </c>
      <c r="T105" s="147" t="s">
        <v>220</v>
      </c>
      <c r="U105" s="147" t="s">
        <v>423</v>
      </c>
      <c r="V105" s="147">
        <v>156.5</v>
      </c>
      <c r="W105" s="147">
        <v>63.3</v>
      </c>
      <c r="X105" s="150">
        <f t="shared" si="3"/>
        <v>25.844910124631262</v>
      </c>
      <c r="Y105" s="147" t="s">
        <v>424</v>
      </c>
      <c r="Z105" s="147" t="s">
        <v>220</v>
      </c>
      <c r="AA105" s="147" t="s">
        <v>220</v>
      </c>
      <c r="AB105" s="147" t="s">
        <v>228</v>
      </c>
      <c r="AC105" s="151" t="s">
        <v>425</v>
      </c>
    </row>
    <row r="106" spans="1:29" ht="43.2">
      <c r="A106" s="187" t="s">
        <v>426</v>
      </c>
      <c r="B106" s="188" t="s">
        <v>220</v>
      </c>
      <c r="C106" s="188">
        <v>66</v>
      </c>
      <c r="D106" s="189">
        <v>19155</v>
      </c>
      <c r="E106" s="188" t="s">
        <v>221</v>
      </c>
      <c r="F106" s="188" t="s">
        <v>427</v>
      </c>
      <c r="G106" s="188" t="s">
        <v>220</v>
      </c>
      <c r="H106" s="190" t="s">
        <v>428</v>
      </c>
      <c r="I106" s="188" t="s">
        <v>220</v>
      </c>
      <c r="J106" s="190" t="s">
        <v>429</v>
      </c>
      <c r="K106" s="188" t="s">
        <v>228</v>
      </c>
      <c r="L106" s="188" t="s">
        <v>421</v>
      </c>
      <c r="M106" s="188" t="s">
        <v>228</v>
      </c>
      <c r="N106" s="188" t="s">
        <v>421</v>
      </c>
      <c r="O106" s="188" t="s">
        <v>430</v>
      </c>
      <c r="P106" s="188" t="s">
        <v>421</v>
      </c>
      <c r="Q106" s="188" t="s">
        <v>421</v>
      </c>
      <c r="R106" s="188" t="s">
        <v>421</v>
      </c>
      <c r="S106" s="188" t="s">
        <v>220</v>
      </c>
      <c r="T106" s="188" t="s">
        <v>220</v>
      </c>
      <c r="U106" s="188" t="s">
        <v>228</v>
      </c>
      <c r="V106" s="188">
        <v>174.45</v>
      </c>
      <c r="W106" s="188">
        <v>120.9</v>
      </c>
      <c r="X106" s="191">
        <f t="shared" si="3"/>
        <v>39.726870372848516</v>
      </c>
      <c r="Y106" s="188" t="s">
        <v>424</v>
      </c>
      <c r="Z106" s="188" t="s">
        <v>220</v>
      </c>
      <c r="AA106" s="188" t="s">
        <v>220</v>
      </c>
      <c r="AB106" s="188" t="s">
        <v>228</v>
      </c>
      <c r="AC106" s="192" t="s">
        <v>431</v>
      </c>
    </row>
    <row r="110" spans="1:29" ht="40.049999999999997" customHeight="1">
      <c r="A110" s="366" t="s">
        <v>808</v>
      </c>
      <c r="B110" s="367"/>
      <c r="C110" s="367"/>
      <c r="D110" s="367"/>
      <c r="E110" s="367"/>
      <c r="F110" s="367"/>
      <c r="G110" s="367"/>
      <c r="H110" s="367"/>
      <c r="I110" s="367"/>
      <c r="J110" s="367"/>
      <c r="K110" s="367"/>
      <c r="L110" s="367"/>
      <c r="M110" s="367"/>
      <c r="N110" s="367"/>
      <c r="O110" s="367"/>
      <c r="P110" s="367"/>
      <c r="Q110" s="367"/>
      <c r="R110" s="368"/>
    </row>
    <row r="111" spans="1:29" ht="62.4">
      <c r="A111" s="131" t="s">
        <v>395</v>
      </c>
      <c r="B111" s="131" t="s">
        <v>396</v>
      </c>
      <c r="C111" s="131" t="s">
        <v>107</v>
      </c>
      <c r="D111" s="131" t="s">
        <v>608</v>
      </c>
      <c r="E111" s="131" t="s">
        <v>108</v>
      </c>
      <c r="F111" s="131" t="s">
        <v>397</v>
      </c>
      <c r="G111" s="131" t="s">
        <v>406</v>
      </c>
      <c r="H111" s="131" t="s">
        <v>407</v>
      </c>
      <c r="I111" s="131" t="s">
        <v>408</v>
      </c>
      <c r="J111" s="131" t="s">
        <v>409</v>
      </c>
      <c r="K111" s="131" t="s">
        <v>410</v>
      </c>
      <c r="L111" s="131" t="s">
        <v>411</v>
      </c>
      <c r="M111" s="131" t="s">
        <v>412</v>
      </c>
      <c r="N111" s="131" t="s">
        <v>413</v>
      </c>
      <c r="O111" s="130" t="s">
        <v>110</v>
      </c>
      <c r="P111" s="130" t="s">
        <v>609</v>
      </c>
      <c r="Q111" s="130" t="s">
        <v>610</v>
      </c>
      <c r="R111" s="130" t="s">
        <v>418</v>
      </c>
      <c r="AC111" s="96"/>
    </row>
    <row r="112" spans="1:29" ht="57.6">
      <c r="A112" s="172" t="s">
        <v>616</v>
      </c>
      <c r="B112" s="173" t="s">
        <v>220</v>
      </c>
      <c r="C112" s="173">
        <v>16</v>
      </c>
      <c r="D112" s="174">
        <v>37466</v>
      </c>
      <c r="E112" s="173" t="s">
        <v>221</v>
      </c>
      <c r="F112" s="173" t="s">
        <v>420</v>
      </c>
      <c r="G112" s="175" t="s">
        <v>617</v>
      </c>
      <c r="H112" s="173" t="s">
        <v>421</v>
      </c>
      <c r="I112" s="173" t="s">
        <v>421</v>
      </c>
      <c r="J112" s="173" t="s">
        <v>220</v>
      </c>
      <c r="K112" s="173" t="s">
        <v>220</v>
      </c>
      <c r="L112" s="173" t="s">
        <v>220</v>
      </c>
      <c r="M112" s="173">
        <v>181.4</v>
      </c>
      <c r="N112" s="173">
        <v>77.400000000000006</v>
      </c>
      <c r="O112" s="176">
        <f t="shared" ref="O112:O143" si="4">N112/((M112/100)^2)</f>
        <v>23.521574815018312</v>
      </c>
      <c r="P112" s="173" t="s">
        <v>220</v>
      </c>
      <c r="Q112" s="173" t="s">
        <v>220</v>
      </c>
      <c r="R112" s="177"/>
      <c r="AC112" s="96"/>
    </row>
    <row r="113" spans="1:29" ht="28.8">
      <c r="A113" s="172" t="s">
        <v>618</v>
      </c>
      <c r="B113" s="173" t="s">
        <v>220</v>
      </c>
      <c r="C113" s="173">
        <v>15</v>
      </c>
      <c r="D113" s="174">
        <v>37583</v>
      </c>
      <c r="E113" s="173" t="s">
        <v>217</v>
      </c>
      <c r="F113" s="173" t="s">
        <v>420</v>
      </c>
      <c r="G113" s="175" t="s">
        <v>619</v>
      </c>
      <c r="H113" s="173" t="s">
        <v>421</v>
      </c>
      <c r="I113" s="173" t="s">
        <v>421</v>
      </c>
      <c r="J113" s="173" t="s">
        <v>220</v>
      </c>
      <c r="K113" s="173" t="s">
        <v>220</v>
      </c>
      <c r="L113" s="173" t="s">
        <v>220</v>
      </c>
      <c r="M113" s="173">
        <v>165.8</v>
      </c>
      <c r="N113" s="173">
        <v>55.05</v>
      </c>
      <c r="O113" s="176">
        <f t="shared" si="4"/>
        <v>20.025726055343029</v>
      </c>
      <c r="P113" s="173" t="s">
        <v>220</v>
      </c>
      <c r="Q113" s="173" t="s">
        <v>220</v>
      </c>
      <c r="R113" s="177"/>
      <c r="AC113" s="96"/>
    </row>
    <row r="114" spans="1:29">
      <c r="A114" s="172" t="s">
        <v>620</v>
      </c>
      <c r="B114" s="173" t="s">
        <v>220</v>
      </c>
      <c r="C114" s="173">
        <v>17</v>
      </c>
      <c r="D114" s="174">
        <v>36845</v>
      </c>
      <c r="E114" s="173" t="s">
        <v>221</v>
      </c>
      <c r="F114" s="173" t="s">
        <v>420</v>
      </c>
      <c r="G114" s="175" t="s">
        <v>421</v>
      </c>
      <c r="H114" s="173" t="s">
        <v>421</v>
      </c>
      <c r="I114" s="173" t="s">
        <v>421</v>
      </c>
      <c r="J114" s="173" t="s">
        <v>220</v>
      </c>
      <c r="K114" s="173" t="s">
        <v>423</v>
      </c>
      <c r="L114" s="173" t="s">
        <v>423</v>
      </c>
      <c r="M114" s="173">
        <v>175.2</v>
      </c>
      <c r="N114" s="173">
        <v>60.3</v>
      </c>
      <c r="O114" s="176">
        <f t="shared" si="4"/>
        <v>19.644867705010324</v>
      </c>
      <c r="P114" s="173" t="s">
        <v>220</v>
      </c>
      <c r="Q114" s="173" t="s">
        <v>220</v>
      </c>
      <c r="R114" s="177"/>
      <c r="AC114" s="96"/>
    </row>
    <row r="115" spans="1:29">
      <c r="A115" s="172" t="s">
        <v>621</v>
      </c>
      <c r="B115" s="173" t="s">
        <v>220</v>
      </c>
      <c r="C115" s="173">
        <v>16</v>
      </c>
      <c r="D115" s="174">
        <v>37368</v>
      </c>
      <c r="E115" s="173" t="s">
        <v>217</v>
      </c>
      <c r="F115" s="173" t="s">
        <v>420</v>
      </c>
      <c r="G115" s="175" t="s">
        <v>622</v>
      </c>
      <c r="H115" s="173" t="s">
        <v>421</v>
      </c>
      <c r="I115" s="173" t="s">
        <v>421</v>
      </c>
      <c r="J115" s="173" t="s">
        <v>220</v>
      </c>
      <c r="K115" s="173" t="s">
        <v>423</v>
      </c>
      <c r="L115" s="173" t="s">
        <v>423</v>
      </c>
      <c r="M115" s="173">
        <v>167.05</v>
      </c>
      <c r="N115" s="173">
        <v>57.2</v>
      </c>
      <c r="O115" s="176">
        <f t="shared" si="4"/>
        <v>20.497602595741853</v>
      </c>
      <c r="P115" s="173" t="s">
        <v>220</v>
      </c>
      <c r="Q115" s="173" t="s">
        <v>220</v>
      </c>
      <c r="R115" s="177"/>
      <c r="AC115" s="96"/>
    </row>
    <row r="116" spans="1:29">
      <c r="A116" s="172" t="s">
        <v>623</v>
      </c>
      <c r="B116" s="173" t="s">
        <v>220</v>
      </c>
      <c r="C116" s="173">
        <v>16</v>
      </c>
      <c r="D116" s="174">
        <v>37470</v>
      </c>
      <c r="E116" s="173" t="s">
        <v>217</v>
      </c>
      <c r="F116" s="173" t="s">
        <v>420</v>
      </c>
      <c r="G116" s="175" t="s">
        <v>624</v>
      </c>
      <c r="H116" s="173" t="s">
        <v>421</v>
      </c>
      <c r="I116" s="173" t="s">
        <v>421</v>
      </c>
      <c r="J116" s="173" t="s">
        <v>220</v>
      </c>
      <c r="K116" s="173" t="s">
        <v>220</v>
      </c>
      <c r="L116" s="173" t="s">
        <v>220</v>
      </c>
      <c r="M116" s="173">
        <v>168.4</v>
      </c>
      <c r="N116" s="173">
        <v>55.4</v>
      </c>
      <c r="O116" s="176">
        <f t="shared" si="4"/>
        <v>19.535547644168105</v>
      </c>
      <c r="P116" s="173" t="s">
        <v>220</v>
      </c>
      <c r="Q116" s="173" t="s">
        <v>220</v>
      </c>
      <c r="R116" s="177"/>
      <c r="AC116" s="96"/>
    </row>
    <row r="117" spans="1:29" ht="28.8">
      <c r="A117" s="172" t="s">
        <v>625</v>
      </c>
      <c r="B117" s="173" t="s">
        <v>220</v>
      </c>
      <c r="C117" s="173">
        <v>16</v>
      </c>
      <c r="D117" s="174">
        <v>37366</v>
      </c>
      <c r="E117" s="173" t="s">
        <v>221</v>
      </c>
      <c r="F117" s="173" t="s">
        <v>420</v>
      </c>
      <c r="G117" s="175" t="s">
        <v>626</v>
      </c>
      <c r="H117" s="173" t="s">
        <v>421</v>
      </c>
      <c r="I117" s="173" t="s">
        <v>421</v>
      </c>
      <c r="J117" s="173" t="s">
        <v>220</v>
      </c>
      <c r="K117" s="173" t="s">
        <v>220</v>
      </c>
      <c r="L117" s="173" t="s">
        <v>220</v>
      </c>
      <c r="M117" s="173">
        <v>180.8</v>
      </c>
      <c r="N117" s="173">
        <v>76</v>
      </c>
      <c r="O117" s="176">
        <f t="shared" si="4"/>
        <v>23.249667162659566</v>
      </c>
      <c r="P117" s="173" t="s">
        <v>220</v>
      </c>
      <c r="Q117" s="173" t="s">
        <v>220</v>
      </c>
      <c r="R117" s="177"/>
      <c r="AC117" s="96"/>
    </row>
    <row r="118" spans="1:29">
      <c r="A118" s="172" t="s">
        <v>611</v>
      </c>
      <c r="B118" s="173" t="s">
        <v>220</v>
      </c>
      <c r="C118" s="173">
        <v>13</v>
      </c>
      <c r="D118" s="174">
        <v>38439</v>
      </c>
      <c r="E118" s="173" t="s">
        <v>217</v>
      </c>
      <c r="F118" s="173" t="s">
        <v>420</v>
      </c>
      <c r="G118" s="175" t="s">
        <v>421</v>
      </c>
      <c r="H118" s="173" t="s">
        <v>421</v>
      </c>
      <c r="I118" s="173" t="s">
        <v>421</v>
      </c>
      <c r="J118" s="173" t="s">
        <v>220</v>
      </c>
      <c r="K118" s="173" t="s">
        <v>220</v>
      </c>
      <c r="L118" s="173" t="s">
        <v>423</v>
      </c>
      <c r="M118" s="173">
        <v>168</v>
      </c>
      <c r="N118" s="173">
        <v>70.05</v>
      </c>
      <c r="O118" s="176">
        <f t="shared" si="4"/>
        <v>24.819302721088437</v>
      </c>
      <c r="P118" s="173" t="s">
        <v>220</v>
      </c>
      <c r="Q118" s="173" t="s">
        <v>220</v>
      </c>
      <c r="R118" s="177"/>
      <c r="AC118" s="96"/>
    </row>
    <row r="119" spans="1:29">
      <c r="A119" s="172" t="s">
        <v>627</v>
      </c>
      <c r="B119" s="173" t="s">
        <v>220</v>
      </c>
      <c r="C119" s="173">
        <v>17</v>
      </c>
      <c r="D119" s="174">
        <v>37068</v>
      </c>
      <c r="E119" s="173" t="s">
        <v>217</v>
      </c>
      <c r="F119" s="173" t="s">
        <v>420</v>
      </c>
      <c r="G119" s="175" t="s">
        <v>421</v>
      </c>
      <c r="H119" s="173" t="s">
        <v>421</v>
      </c>
      <c r="I119" s="173" t="s">
        <v>421</v>
      </c>
      <c r="J119" s="173" t="s">
        <v>220</v>
      </c>
      <c r="K119" s="173" t="s">
        <v>220</v>
      </c>
      <c r="L119" s="173" t="s">
        <v>423</v>
      </c>
      <c r="M119" s="173">
        <v>162.4</v>
      </c>
      <c r="N119" s="173">
        <v>48.8</v>
      </c>
      <c r="O119" s="176">
        <f t="shared" si="4"/>
        <v>18.503239583586108</v>
      </c>
      <c r="P119" s="173" t="s">
        <v>220</v>
      </c>
      <c r="Q119" s="173" t="s">
        <v>220</v>
      </c>
      <c r="R119" s="177"/>
      <c r="AC119" s="96"/>
    </row>
    <row r="120" spans="1:29">
      <c r="A120" s="172" t="s">
        <v>628</v>
      </c>
      <c r="B120" s="173" t="s">
        <v>220</v>
      </c>
      <c r="C120" s="173">
        <v>17</v>
      </c>
      <c r="D120" s="174">
        <v>37122</v>
      </c>
      <c r="E120" s="173" t="s">
        <v>221</v>
      </c>
      <c r="F120" s="173" t="s">
        <v>420</v>
      </c>
      <c r="G120" s="175" t="s">
        <v>421</v>
      </c>
      <c r="H120" s="173" t="s">
        <v>421</v>
      </c>
      <c r="I120" s="173" t="s">
        <v>421</v>
      </c>
      <c r="J120" s="173" t="s">
        <v>220</v>
      </c>
      <c r="K120" s="173" t="s">
        <v>220</v>
      </c>
      <c r="L120" s="173" t="s">
        <v>220</v>
      </c>
      <c r="M120" s="173">
        <v>177.9</v>
      </c>
      <c r="N120" s="173">
        <v>54</v>
      </c>
      <c r="O120" s="176">
        <f t="shared" si="4"/>
        <v>17.062468541073624</v>
      </c>
      <c r="P120" s="173" t="s">
        <v>220</v>
      </c>
      <c r="Q120" s="173" t="s">
        <v>220</v>
      </c>
      <c r="R120" s="177"/>
      <c r="AC120" s="96"/>
    </row>
    <row r="121" spans="1:29">
      <c r="A121" s="172" t="s">
        <v>629</v>
      </c>
      <c r="B121" s="173" t="s">
        <v>220</v>
      </c>
      <c r="C121" s="173">
        <v>17</v>
      </c>
      <c r="D121" s="174">
        <v>37116</v>
      </c>
      <c r="E121" s="173" t="s">
        <v>221</v>
      </c>
      <c r="F121" s="173" t="s">
        <v>420</v>
      </c>
      <c r="G121" s="175" t="s">
        <v>421</v>
      </c>
      <c r="H121" s="173" t="s">
        <v>421</v>
      </c>
      <c r="I121" s="173" t="s">
        <v>421</v>
      </c>
      <c r="J121" s="173" t="s">
        <v>220</v>
      </c>
      <c r="K121" s="173" t="s">
        <v>228</v>
      </c>
      <c r="L121" s="173" t="s">
        <v>228</v>
      </c>
      <c r="M121" s="173">
        <v>178.95</v>
      </c>
      <c r="N121" s="173">
        <v>53.6</v>
      </c>
      <c r="O121" s="176">
        <f t="shared" si="4"/>
        <v>16.737916009231149</v>
      </c>
      <c r="P121" s="173" t="s">
        <v>220</v>
      </c>
      <c r="Q121" s="173" t="s">
        <v>220</v>
      </c>
      <c r="R121" s="177"/>
      <c r="AC121" s="96"/>
    </row>
    <row r="122" spans="1:29">
      <c r="A122" s="172" t="s">
        <v>630</v>
      </c>
      <c r="B122" s="173" t="s">
        <v>220</v>
      </c>
      <c r="C122" s="173">
        <v>17</v>
      </c>
      <c r="D122" s="174">
        <v>36898</v>
      </c>
      <c r="E122" s="173" t="s">
        <v>217</v>
      </c>
      <c r="F122" s="173" t="s">
        <v>420</v>
      </c>
      <c r="G122" s="175" t="s">
        <v>421</v>
      </c>
      <c r="H122" s="173" t="s">
        <v>421</v>
      </c>
      <c r="I122" s="173" t="s">
        <v>421</v>
      </c>
      <c r="J122" s="173" t="s">
        <v>220</v>
      </c>
      <c r="K122" s="173" t="s">
        <v>220</v>
      </c>
      <c r="L122" s="173" t="s">
        <v>220</v>
      </c>
      <c r="M122" s="173">
        <v>159.4</v>
      </c>
      <c r="N122" s="173">
        <v>83.5</v>
      </c>
      <c r="O122" s="176">
        <f t="shared" si="4"/>
        <v>32.86319935643229</v>
      </c>
      <c r="P122" s="173" t="s">
        <v>220</v>
      </c>
      <c r="Q122" s="173" t="s">
        <v>220</v>
      </c>
      <c r="R122" s="177"/>
      <c r="AC122" s="96"/>
    </row>
    <row r="123" spans="1:29">
      <c r="A123" s="172" t="s">
        <v>631</v>
      </c>
      <c r="B123" s="173" t="s">
        <v>220</v>
      </c>
      <c r="C123" s="173">
        <v>16</v>
      </c>
      <c r="D123" s="174">
        <v>37441</v>
      </c>
      <c r="E123" s="173" t="s">
        <v>221</v>
      </c>
      <c r="F123" s="173" t="s">
        <v>420</v>
      </c>
      <c r="G123" s="175" t="s">
        <v>421</v>
      </c>
      <c r="H123" s="173" t="s">
        <v>421</v>
      </c>
      <c r="I123" s="173" t="s">
        <v>421</v>
      </c>
      <c r="J123" s="173" t="s">
        <v>220</v>
      </c>
      <c r="K123" s="173" t="s">
        <v>220</v>
      </c>
      <c r="L123" s="173" t="s">
        <v>423</v>
      </c>
      <c r="M123" s="173">
        <v>180.3</v>
      </c>
      <c r="N123" s="173">
        <v>62.5</v>
      </c>
      <c r="O123" s="176">
        <f t="shared" si="4"/>
        <v>19.225983439814517</v>
      </c>
      <c r="P123" s="173" t="s">
        <v>220</v>
      </c>
      <c r="Q123" s="173" t="s">
        <v>220</v>
      </c>
      <c r="R123" s="177"/>
      <c r="AC123" s="96"/>
    </row>
    <row r="124" spans="1:29">
      <c r="A124" s="172" t="s">
        <v>632</v>
      </c>
      <c r="B124" s="173" t="s">
        <v>220</v>
      </c>
      <c r="C124" s="173">
        <v>15</v>
      </c>
      <c r="D124" s="174">
        <v>37656</v>
      </c>
      <c r="E124" s="173" t="s">
        <v>221</v>
      </c>
      <c r="F124" s="173" t="s">
        <v>442</v>
      </c>
      <c r="G124" s="175" t="s">
        <v>421</v>
      </c>
      <c r="H124" s="173" t="s">
        <v>421</v>
      </c>
      <c r="I124" s="173" t="s">
        <v>421</v>
      </c>
      <c r="J124" s="173" t="s">
        <v>220</v>
      </c>
      <c r="K124" s="173" t="s">
        <v>228</v>
      </c>
      <c r="L124" s="173" t="s">
        <v>228</v>
      </c>
      <c r="M124" s="173">
        <v>176</v>
      </c>
      <c r="N124" s="173">
        <v>68.8</v>
      </c>
      <c r="O124" s="176">
        <f t="shared" si="4"/>
        <v>22.210743801652892</v>
      </c>
      <c r="P124" s="173" t="s">
        <v>220</v>
      </c>
      <c r="Q124" s="173" t="s">
        <v>220</v>
      </c>
      <c r="R124" s="177"/>
      <c r="AC124" s="96"/>
    </row>
    <row r="125" spans="1:29">
      <c r="A125" s="172" t="s">
        <v>633</v>
      </c>
      <c r="B125" s="173" t="s">
        <v>220</v>
      </c>
      <c r="C125" s="173">
        <v>13</v>
      </c>
      <c r="D125" s="174">
        <v>38615</v>
      </c>
      <c r="E125" s="173" t="s">
        <v>217</v>
      </c>
      <c r="F125" s="173" t="s">
        <v>420</v>
      </c>
      <c r="G125" s="175" t="s">
        <v>421</v>
      </c>
      <c r="H125" s="173" t="s">
        <v>421</v>
      </c>
      <c r="I125" s="173" t="s">
        <v>421</v>
      </c>
      <c r="J125" s="173" t="s">
        <v>220</v>
      </c>
      <c r="K125" s="173" t="s">
        <v>220</v>
      </c>
      <c r="L125" s="173" t="s">
        <v>220</v>
      </c>
      <c r="M125" s="173">
        <v>162</v>
      </c>
      <c r="N125" s="173">
        <v>65.5</v>
      </c>
      <c r="O125" s="176">
        <f t="shared" si="4"/>
        <v>24.958085657674129</v>
      </c>
      <c r="P125" s="173" t="s">
        <v>220</v>
      </c>
      <c r="Q125" s="173" t="s">
        <v>220</v>
      </c>
      <c r="R125" s="177"/>
      <c r="AC125" s="96"/>
    </row>
    <row r="126" spans="1:29">
      <c r="A126" s="172" t="s">
        <v>634</v>
      </c>
      <c r="B126" s="173" t="s">
        <v>220</v>
      </c>
      <c r="C126" s="173">
        <v>16</v>
      </c>
      <c r="D126" s="174">
        <v>37240</v>
      </c>
      <c r="E126" s="173" t="s">
        <v>221</v>
      </c>
      <c r="F126" s="173" t="s">
        <v>420</v>
      </c>
      <c r="G126" s="175" t="s">
        <v>635</v>
      </c>
      <c r="H126" s="173" t="s">
        <v>421</v>
      </c>
      <c r="I126" s="173" t="s">
        <v>421</v>
      </c>
      <c r="J126" s="173" t="s">
        <v>220</v>
      </c>
      <c r="K126" s="173" t="s">
        <v>220</v>
      </c>
      <c r="L126" s="173" t="s">
        <v>423</v>
      </c>
      <c r="M126" s="173">
        <v>185.6</v>
      </c>
      <c r="N126" s="173">
        <v>72.3</v>
      </c>
      <c r="O126" s="176">
        <f t="shared" si="4"/>
        <v>20.988546001783593</v>
      </c>
      <c r="P126" s="173" t="s">
        <v>220</v>
      </c>
      <c r="Q126" s="173" t="s">
        <v>220</v>
      </c>
      <c r="R126" s="177"/>
      <c r="AC126" s="96"/>
    </row>
    <row r="127" spans="1:29">
      <c r="A127" s="172" t="s">
        <v>636</v>
      </c>
      <c r="B127" s="173" t="s">
        <v>220</v>
      </c>
      <c r="C127" s="173">
        <v>14</v>
      </c>
      <c r="D127" s="174">
        <v>38007</v>
      </c>
      <c r="E127" s="173" t="s">
        <v>217</v>
      </c>
      <c r="F127" s="173" t="s">
        <v>420</v>
      </c>
      <c r="G127" s="175" t="s">
        <v>421</v>
      </c>
      <c r="H127" s="173" t="s">
        <v>421</v>
      </c>
      <c r="I127" s="173" t="s">
        <v>421</v>
      </c>
      <c r="J127" s="173" t="s">
        <v>220</v>
      </c>
      <c r="K127" s="173" t="s">
        <v>423</v>
      </c>
      <c r="L127" s="173" t="s">
        <v>423</v>
      </c>
      <c r="M127" s="173">
        <v>157.25</v>
      </c>
      <c r="N127" s="173">
        <v>69.25</v>
      </c>
      <c r="O127" s="176">
        <f t="shared" si="4"/>
        <v>28.005186520102818</v>
      </c>
      <c r="P127" s="173" t="s">
        <v>220</v>
      </c>
      <c r="Q127" s="173" t="s">
        <v>220</v>
      </c>
      <c r="R127" s="177"/>
      <c r="AC127" s="96"/>
    </row>
    <row r="128" spans="1:29">
      <c r="A128" s="172" t="s">
        <v>637</v>
      </c>
      <c r="B128" s="173" t="s">
        <v>220</v>
      </c>
      <c r="C128" s="173">
        <v>17</v>
      </c>
      <c r="D128" s="174">
        <v>37047</v>
      </c>
      <c r="E128" s="173" t="s">
        <v>217</v>
      </c>
      <c r="F128" s="173" t="s">
        <v>442</v>
      </c>
      <c r="G128" s="175" t="s">
        <v>421</v>
      </c>
      <c r="H128" s="173" t="s">
        <v>421</v>
      </c>
      <c r="I128" s="173" t="s">
        <v>421</v>
      </c>
      <c r="J128" s="173" t="s">
        <v>220</v>
      </c>
      <c r="K128" s="173" t="s">
        <v>228</v>
      </c>
      <c r="L128" s="173" t="s">
        <v>228</v>
      </c>
      <c r="M128" s="173">
        <v>167.2</v>
      </c>
      <c r="N128" s="173">
        <v>71.8</v>
      </c>
      <c r="O128" s="176">
        <f t="shared" si="4"/>
        <v>25.683363476110895</v>
      </c>
      <c r="P128" s="173" t="s">
        <v>220</v>
      </c>
      <c r="Q128" s="173" t="s">
        <v>220</v>
      </c>
      <c r="R128" s="177"/>
      <c r="AC128" s="96"/>
    </row>
    <row r="129" spans="1:29">
      <c r="A129" s="172" t="s">
        <v>638</v>
      </c>
      <c r="B129" s="173" t="s">
        <v>220</v>
      </c>
      <c r="C129" s="173">
        <v>15</v>
      </c>
      <c r="D129" s="174">
        <v>37646</v>
      </c>
      <c r="E129" s="173" t="s">
        <v>217</v>
      </c>
      <c r="F129" s="173" t="s">
        <v>224</v>
      </c>
      <c r="G129" s="175" t="s">
        <v>421</v>
      </c>
      <c r="H129" s="173" t="s">
        <v>421</v>
      </c>
      <c r="I129" s="173" t="s">
        <v>421</v>
      </c>
      <c r="J129" s="173" t="s">
        <v>220</v>
      </c>
      <c r="K129" s="173" t="s">
        <v>220</v>
      </c>
      <c r="L129" s="173" t="s">
        <v>220</v>
      </c>
      <c r="M129" s="173">
        <v>146.94999999999999</v>
      </c>
      <c r="N129" s="173">
        <v>50.1</v>
      </c>
      <c r="O129" s="176">
        <f t="shared" si="4"/>
        <v>23.200564130283912</v>
      </c>
      <c r="P129" s="173" t="s">
        <v>220</v>
      </c>
      <c r="Q129" s="173" t="s">
        <v>220</v>
      </c>
      <c r="R129" s="177"/>
      <c r="AC129" s="96"/>
    </row>
    <row r="130" spans="1:29">
      <c r="A130" s="172" t="s">
        <v>639</v>
      </c>
      <c r="B130" s="173" t="s">
        <v>220</v>
      </c>
      <c r="C130" s="173">
        <v>13</v>
      </c>
      <c r="D130" s="174">
        <v>38357</v>
      </c>
      <c r="E130" s="173" t="s">
        <v>221</v>
      </c>
      <c r="F130" s="173" t="s">
        <v>249</v>
      </c>
      <c r="G130" s="175" t="s">
        <v>421</v>
      </c>
      <c r="H130" s="173" t="s">
        <v>421</v>
      </c>
      <c r="I130" s="173" t="s">
        <v>421</v>
      </c>
      <c r="J130" s="173" t="s">
        <v>220</v>
      </c>
      <c r="K130" s="173" t="s">
        <v>423</v>
      </c>
      <c r="L130" s="173" t="s">
        <v>423</v>
      </c>
      <c r="M130" s="173">
        <v>172.6</v>
      </c>
      <c r="N130" s="173">
        <v>63.1</v>
      </c>
      <c r="O130" s="176">
        <f t="shared" si="4"/>
        <v>21.181064195743915</v>
      </c>
      <c r="P130" s="173" t="s">
        <v>220</v>
      </c>
      <c r="Q130" s="173" t="s">
        <v>220</v>
      </c>
      <c r="R130" s="177"/>
      <c r="AC130" s="96"/>
    </row>
    <row r="131" spans="1:29">
      <c r="A131" s="172" t="s">
        <v>640</v>
      </c>
      <c r="B131" s="173" t="s">
        <v>220</v>
      </c>
      <c r="C131" s="173">
        <v>15</v>
      </c>
      <c r="D131" s="174">
        <v>37776</v>
      </c>
      <c r="E131" s="173" t="s">
        <v>217</v>
      </c>
      <c r="F131" s="173" t="s">
        <v>420</v>
      </c>
      <c r="G131" s="175" t="s">
        <v>421</v>
      </c>
      <c r="H131" s="173" t="s">
        <v>421</v>
      </c>
      <c r="I131" s="173" t="s">
        <v>421</v>
      </c>
      <c r="J131" s="173" t="s">
        <v>220</v>
      </c>
      <c r="K131" s="173" t="s">
        <v>423</v>
      </c>
      <c r="L131" s="173" t="s">
        <v>423</v>
      </c>
      <c r="M131" s="173">
        <v>161.6</v>
      </c>
      <c r="N131" s="173">
        <v>63.4</v>
      </c>
      <c r="O131" s="176">
        <f t="shared" si="4"/>
        <v>24.277644348593277</v>
      </c>
      <c r="P131" s="173" t="s">
        <v>220</v>
      </c>
      <c r="Q131" s="173" t="s">
        <v>220</v>
      </c>
      <c r="R131" s="177"/>
      <c r="AC131" s="96"/>
    </row>
    <row r="132" spans="1:29">
      <c r="A132" s="172" t="s">
        <v>641</v>
      </c>
      <c r="B132" s="173" t="s">
        <v>220</v>
      </c>
      <c r="C132" s="173">
        <v>15</v>
      </c>
      <c r="D132" s="174">
        <v>37663</v>
      </c>
      <c r="E132" s="173" t="s">
        <v>221</v>
      </c>
      <c r="F132" s="173" t="s">
        <v>420</v>
      </c>
      <c r="G132" s="175" t="s">
        <v>421</v>
      </c>
      <c r="H132" s="173" t="s">
        <v>421</v>
      </c>
      <c r="I132" s="173" t="s">
        <v>421</v>
      </c>
      <c r="J132" s="173" t="s">
        <v>220</v>
      </c>
      <c r="K132" s="173" t="s">
        <v>220</v>
      </c>
      <c r="L132" s="173" t="s">
        <v>220</v>
      </c>
      <c r="M132" s="173">
        <v>171.8</v>
      </c>
      <c r="N132" s="173">
        <v>74.8</v>
      </c>
      <c r="O132" s="176">
        <f t="shared" si="4"/>
        <v>25.342839834607471</v>
      </c>
      <c r="P132" s="173" t="s">
        <v>220</v>
      </c>
      <c r="Q132" s="173" t="s">
        <v>220</v>
      </c>
      <c r="R132" s="177"/>
      <c r="AC132" s="96"/>
    </row>
    <row r="133" spans="1:29">
      <c r="A133" s="172" t="s">
        <v>642</v>
      </c>
      <c r="B133" s="173" t="s">
        <v>220</v>
      </c>
      <c r="C133" s="173">
        <v>15</v>
      </c>
      <c r="D133" s="174">
        <v>37810</v>
      </c>
      <c r="E133" s="173" t="s">
        <v>217</v>
      </c>
      <c r="F133" s="173" t="s">
        <v>420</v>
      </c>
      <c r="G133" s="175" t="s">
        <v>437</v>
      </c>
      <c r="H133" s="173" t="s">
        <v>438</v>
      </c>
      <c r="I133" s="173" t="s">
        <v>421</v>
      </c>
      <c r="J133" s="173" t="s">
        <v>220</v>
      </c>
      <c r="K133" s="173" t="s">
        <v>220</v>
      </c>
      <c r="L133" s="173" t="s">
        <v>220</v>
      </c>
      <c r="M133" s="173">
        <v>161.69999999999999</v>
      </c>
      <c r="N133" s="173">
        <v>61.7</v>
      </c>
      <c r="O133" s="176">
        <f t="shared" si="4"/>
        <v>23.597452698963437</v>
      </c>
      <c r="P133" s="173" t="s">
        <v>220</v>
      </c>
      <c r="Q133" s="173" t="s">
        <v>220</v>
      </c>
      <c r="R133" s="177"/>
      <c r="AC133" s="96"/>
    </row>
    <row r="134" spans="1:29">
      <c r="A134" s="172" t="s">
        <v>643</v>
      </c>
      <c r="B134" s="173" t="s">
        <v>228</v>
      </c>
      <c r="C134" s="173">
        <v>17</v>
      </c>
      <c r="D134" s="174">
        <v>37021</v>
      </c>
      <c r="E134" s="173" t="s">
        <v>217</v>
      </c>
      <c r="F134" s="173" t="s">
        <v>420</v>
      </c>
      <c r="G134" s="175" t="s">
        <v>644</v>
      </c>
      <c r="H134" s="173" t="s">
        <v>645</v>
      </c>
      <c r="I134" s="173" t="s">
        <v>646</v>
      </c>
      <c r="J134" s="173" t="s">
        <v>220</v>
      </c>
      <c r="K134" s="173" t="s">
        <v>220</v>
      </c>
      <c r="L134" s="173" t="s">
        <v>220</v>
      </c>
      <c r="M134" s="173">
        <v>157.6</v>
      </c>
      <c r="N134" s="173">
        <v>47.9</v>
      </c>
      <c r="O134" s="176">
        <f t="shared" si="4"/>
        <v>19.285152928444436</v>
      </c>
      <c r="P134" s="173" t="s">
        <v>220</v>
      </c>
      <c r="Q134" s="173" t="s">
        <v>220</v>
      </c>
      <c r="R134" s="177"/>
      <c r="AC134" s="96"/>
    </row>
    <row r="135" spans="1:29">
      <c r="A135" s="172" t="s">
        <v>647</v>
      </c>
      <c r="B135" s="173" t="s">
        <v>220</v>
      </c>
      <c r="C135" s="173">
        <v>15</v>
      </c>
      <c r="D135" s="174">
        <v>37761</v>
      </c>
      <c r="E135" s="173" t="s">
        <v>217</v>
      </c>
      <c r="F135" s="173" t="s">
        <v>420</v>
      </c>
      <c r="G135" s="175" t="s">
        <v>421</v>
      </c>
      <c r="H135" s="173" t="s">
        <v>421</v>
      </c>
      <c r="I135" s="173" t="s">
        <v>421</v>
      </c>
      <c r="J135" s="173" t="s">
        <v>220</v>
      </c>
      <c r="K135" s="173" t="s">
        <v>421</v>
      </c>
      <c r="L135" s="173" t="s">
        <v>423</v>
      </c>
      <c r="M135" s="173">
        <v>164.65</v>
      </c>
      <c r="N135" s="173">
        <v>57.8</v>
      </c>
      <c r="O135" s="176">
        <f t="shared" si="4"/>
        <v>21.320842811440844</v>
      </c>
      <c r="P135" s="173" t="s">
        <v>220</v>
      </c>
      <c r="Q135" s="173" t="s">
        <v>220</v>
      </c>
      <c r="R135" s="177"/>
      <c r="AC135" s="96"/>
    </row>
    <row r="136" spans="1:29">
      <c r="A136" s="172" t="s">
        <v>648</v>
      </c>
      <c r="B136" s="173" t="s">
        <v>220</v>
      </c>
      <c r="C136" s="173">
        <v>16</v>
      </c>
      <c r="D136" s="174">
        <v>37475</v>
      </c>
      <c r="E136" s="173" t="s">
        <v>217</v>
      </c>
      <c r="F136" s="173" t="s">
        <v>420</v>
      </c>
      <c r="G136" s="175" t="s">
        <v>437</v>
      </c>
      <c r="H136" s="173" t="s">
        <v>421</v>
      </c>
      <c r="I136" s="173" t="s">
        <v>421</v>
      </c>
      <c r="J136" s="173" t="s">
        <v>220</v>
      </c>
      <c r="K136" s="173" t="s">
        <v>220</v>
      </c>
      <c r="L136" s="173" t="s">
        <v>220</v>
      </c>
      <c r="M136" s="173">
        <v>161.30000000000001</v>
      </c>
      <c r="N136" s="173">
        <v>56.3</v>
      </c>
      <c r="O136" s="176">
        <f t="shared" si="4"/>
        <v>21.63912322731187</v>
      </c>
      <c r="P136" s="173" t="s">
        <v>220</v>
      </c>
      <c r="Q136" s="173" t="s">
        <v>220</v>
      </c>
      <c r="R136" s="177"/>
      <c r="AC136" s="96"/>
    </row>
    <row r="137" spans="1:29">
      <c r="A137" s="172" t="s">
        <v>649</v>
      </c>
      <c r="B137" s="173" t="s">
        <v>220</v>
      </c>
      <c r="C137" s="173">
        <v>14</v>
      </c>
      <c r="D137" s="174">
        <v>38258</v>
      </c>
      <c r="E137" s="173" t="s">
        <v>221</v>
      </c>
      <c r="F137" s="173" t="s">
        <v>420</v>
      </c>
      <c r="G137" s="175" t="s">
        <v>421</v>
      </c>
      <c r="H137" s="173" t="s">
        <v>421</v>
      </c>
      <c r="I137" s="173" t="s">
        <v>421</v>
      </c>
      <c r="J137" s="173" t="s">
        <v>220</v>
      </c>
      <c r="K137" s="173" t="s">
        <v>228</v>
      </c>
      <c r="L137" s="173" t="s">
        <v>228</v>
      </c>
      <c r="M137" s="173">
        <v>177.4</v>
      </c>
      <c r="N137" s="173">
        <v>60.9</v>
      </c>
      <c r="O137" s="176">
        <f t="shared" si="4"/>
        <v>19.351296250869058</v>
      </c>
      <c r="P137" s="173" t="s">
        <v>220</v>
      </c>
      <c r="Q137" s="173" t="s">
        <v>220</v>
      </c>
      <c r="R137" s="177"/>
      <c r="AC137" s="96"/>
    </row>
    <row r="138" spans="1:29">
      <c r="A138" s="172" t="s">
        <v>650</v>
      </c>
      <c r="B138" s="173" t="s">
        <v>220</v>
      </c>
      <c r="C138" s="173">
        <v>15</v>
      </c>
      <c r="D138" s="174">
        <v>37712</v>
      </c>
      <c r="E138" s="173" t="s">
        <v>217</v>
      </c>
      <c r="F138" s="173" t="s">
        <v>651</v>
      </c>
      <c r="G138" s="175" t="s">
        <v>421</v>
      </c>
      <c r="H138" s="173" t="s">
        <v>421</v>
      </c>
      <c r="I138" s="173" t="s">
        <v>421</v>
      </c>
      <c r="J138" s="173" t="s">
        <v>220</v>
      </c>
      <c r="K138" s="173" t="s">
        <v>220</v>
      </c>
      <c r="L138" s="173" t="s">
        <v>220</v>
      </c>
      <c r="M138" s="173">
        <v>174.3</v>
      </c>
      <c r="N138" s="173">
        <v>58.3</v>
      </c>
      <c r="O138" s="176">
        <f t="shared" si="4"/>
        <v>19.189947232582487</v>
      </c>
      <c r="P138" s="173" t="s">
        <v>220</v>
      </c>
      <c r="Q138" s="173" t="s">
        <v>220</v>
      </c>
      <c r="R138" s="177"/>
      <c r="AC138" s="96"/>
    </row>
    <row r="139" spans="1:29">
      <c r="A139" s="172" t="s">
        <v>652</v>
      </c>
      <c r="B139" s="173" t="s">
        <v>220</v>
      </c>
      <c r="C139" s="173">
        <v>15</v>
      </c>
      <c r="D139" s="174">
        <v>37737</v>
      </c>
      <c r="E139" s="173" t="s">
        <v>221</v>
      </c>
      <c r="F139" s="173" t="s">
        <v>442</v>
      </c>
      <c r="G139" s="175" t="s">
        <v>653</v>
      </c>
      <c r="H139" s="173" t="s">
        <v>421</v>
      </c>
      <c r="I139" s="173" t="s">
        <v>421</v>
      </c>
      <c r="J139" s="173" t="s">
        <v>220</v>
      </c>
      <c r="K139" s="173" t="s">
        <v>228</v>
      </c>
      <c r="L139" s="173" t="s">
        <v>228</v>
      </c>
      <c r="M139" s="173">
        <v>169.7</v>
      </c>
      <c r="N139" s="173">
        <v>57.3</v>
      </c>
      <c r="O139" s="176">
        <f t="shared" si="4"/>
        <v>19.897152901459787</v>
      </c>
      <c r="P139" s="173" t="s">
        <v>220</v>
      </c>
      <c r="Q139" s="173" t="s">
        <v>220</v>
      </c>
      <c r="R139" s="177"/>
      <c r="AC139" s="96"/>
    </row>
    <row r="140" spans="1:29">
      <c r="A140" s="172" t="s">
        <v>654</v>
      </c>
      <c r="B140" s="173" t="s">
        <v>220</v>
      </c>
      <c r="C140" s="173">
        <v>14</v>
      </c>
      <c r="D140" s="174">
        <v>38118</v>
      </c>
      <c r="E140" s="173" t="s">
        <v>217</v>
      </c>
      <c r="F140" s="173" t="s">
        <v>442</v>
      </c>
      <c r="G140" s="175" t="s">
        <v>421</v>
      </c>
      <c r="H140" s="173" t="s">
        <v>421</v>
      </c>
      <c r="I140" s="173" t="s">
        <v>421</v>
      </c>
      <c r="J140" s="173" t="s">
        <v>220</v>
      </c>
      <c r="K140" s="173" t="s">
        <v>228</v>
      </c>
      <c r="L140" s="173" t="s">
        <v>228</v>
      </c>
      <c r="M140" s="173">
        <v>160.30000000000001</v>
      </c>
      <c r="N140" s="173">
        <v>63.4</v>
      </c>
      <c r="O140" s="176">
        <f t="shared" si="4"/>
        <v>24.673014454728317</v>
      </c>
      <c r="P140" s="173" t="s">
        <v>220</v>
      </c>
      <c r="Q140" s="173" t="s">
        <v>220</v>
      </c>
      <c r="R140" s="177"/>
      <c r="AC140" s="96"/>
    </row>
    <row r="141" spans="1:29">
      <c r="A141" s="172" t="s">
        <v>655</v>
      </c>
      <c r="B141" s="173" t="s">
        <v>220</v>
      </c>
      <c r="C141" s="173">
        <v>14</v>
      </c>
      <c r="D141" s="174">
        <v>38226</v>
      </c>
      <c r="E141" s="173" t="s">
        <v>217</v>
      </c>
      <c r="F141" s="173" t="s">
        <v>656</v>
      </c>
      <c r="G141" s="175" t="s">
        <v>421</v>
      </c>
      <c r="H141" s="173" t="s">
        <v>421</v>
      </c>
      <c r="I141" s="173" t="s">
        <v>421</v>
      </c>
      <c r="J141" s="173" t="s">
        <v>220</v>
      </c>
      <c r="K141" s="173" t="s">
        <v>228</v>
      </c>
      <c r="L141" s="173" t="s">
        <v>228</v>
      </c>
      <c r="M141" s="173">
        <v>168.6</v>
      </c>
      <c r="N141" s="173">
        <v>67.099999999999994</v>
      </c>
      <c r="O141" s="176">
        <f t="shared" si="4"/>
        <v>23.605183430920185</v>
      </c>
      <c r="P141" s="173" t="s">
        <v>220</v>
      </c>
      <c r="Q141" s="173" t="s">
        <v>220</v>
      </c>
      <c r="R141" s="177"/>
      <c r="AC141" s="96"/>
    </row>
    <row r="142" spans="1:29">
      <c r="A142" s="172" t="s">
        <v>657</v>
      </c>
      <c r="B142" s="173" t="s">
        <v>220</v>
      </c>
      <c r="C142" s="173">
        <v>16</v>
      </c>
      <c r="D142" s="174">
        <v>37505</v>
      </c>
      <c r="E142" s="173" t="s">
        <v>217</v>
      </c>
      <c r="F142" s="173" t="s">
        <v>420</v>
      </c>
      <c r="G142" s="175" t="s">
        <v>421</v>
      </c>
      <c r="H142" s="173" t="s">
        <v>421</v>
      </c>
      <c r="I142" s="173" t="s">
        <v>421</v>
      </c>
      <c r="J142" s="173" t="s">
        <v>220</v>
      </c>
      <c r="K142" s="173" t="s">
        <v>220</v>
      </c>
      <c r="L142" s="173" t="s">
        <v>220</v>
      </c>
      <c r="M142" s="173">
        <v>160.19999999999999</v>
      </c>
      <c r="N142" s="173">
        <v>52.2</v>
      </c>
      <c r="O142" s="176">
        <f t="shared" si="4"/>
        <v>20.339743859501471</v>
      </c>
      <c r="P142" s="173" t="s">
        <v>220</v>
      </c>
      <c r="Q142" s="173" t="s">
        <v>220</v>
      </c>
      <c r="R142" s="177"/>
      <c r="AC142" s="96"/>
    </row>
    <row r="143" spans="1:29">
      <c r="A143" s="172" t="s">
        <v>658</v>
      </c>
      <c r="B143" s="173" t="s">
        <v>220</v>
      </c>
      <c r="C143" s="173">
        <v>14</v>
      </c>
      <c r="D143" s="174">
        <v>37962</v>
      </c>
      <c r="E143" s="173" t="s">
        <v>217</v>
      </c>
      <c r="F143" s="173" t="s">
        <v>420</v>
      </c>
      <c r="G143" s="175" t="s">
        <v>421</v>
      </c>
      <c r="H143" s="173" t="s">
        <v>421</v>
      </c>
      <c r="I143" s="173" t="s">
        <v>421</v>
      </c>
      <c r="J143" s="173" t="s">
        <v>220</v>
      </c>
      <c r="K143" s="173" t="s">
        <v>220</v>
      </c>
      <c r="L143" s="173" t="s">
        <v>220</v>
      </c>
      <c r="M143" s="173">
        <v>169.3</v>
      </c>
      <c r="N143" s="173">
        <v>56.6</v>
      </c>
      <c r="O143" s="176">
        <f t="shared" si="4"/>
        <v>19.747063147688841</v>
      </c>
      <c r="P143" s="173" t="s">
        <v>220</v>
      </c>
      <c r="Q143" s="173" t="s">
        <v>220</v>
      </c>
      <c r="R143" s="177"/>
      <c r="AC143" s="96"/>
    </row>
    <row r="144" spans="1:29">
      <c r="A144" s="172" t="s">
        <v>659</v>
      </c>
      <c r="B144" s="173" t="s">
        <v>220</v>
      </c>
      <c r="C144" s="173">
        <v>14</v>
      </c>
      <c r="D144" s="174">
        <v>38216</v>
      </c>
      <c r="E144" s="173" t="s">
        <v>217</v>
      </c>
      <c r="F144" s="173" t="s">
        <v>420</v>
      </c>
      <c r="G144" s="175" t="s">
        <v>421</v>
      </c>
      <c r="H144" s="173" t="s">
        <v>421</v>
      </c>
      <c r="I144" s="173" t="s">
        <v>421</v>
      </c>
      <c r="J144" s="173" t="s">
        <v>220</v>
      </c>
      <c r="K144" s="173" t="s">
        <v>220</v>
      </c>
      <c r="L144" s="173" t="s">
        <v>220</v>
      </c>
      <c r="M144" s="173">
        <v>166.5</v>
      </c>
      <c r="N144" s="173">
        <v>55.4</v>
      </c>
      <c r="O144" s="176">
        <f t="shared" ref="O144:O175" si="5">N144/((M144/100)^2)</f>
        <v>19.983947911875838</v>
      </c>
      <c r="P144" s="173" t="s">
        <v>220</v>
      </c>
      <c r="Q144" s="173" t="s">
        <v>220</v>
      </c>
      <c r="R144" s="177"/>
      <c r="AC144" s="96"/>
    </row>
    <row r="145" spans="1:29">
      <c r="A145" s="172" t="s">
        <v>660</v>
      </c>
      <c r="B145" s="173" t="s">
        <v>220</v>
      </c>
      <c r="C145" s="173">
        <v>14</v>
      </c>
      <c r="D145" s="174">
        <v>38301</v>
      </c>
      <c r="E145" s="173" t="s">
        <v>221</v>
      </c>
      <c r="F145" s="173" t="s">
        <v>420</v>
      </c>
      <c r="G145" s="175" t="s">
        <v>421</v>
      </c>
      <c r="H145" s="173" t="s">
        <v>421</v>
      </c>
      <c r="I145" s="173" t="s">
        <v>421</v>
      </c>
      <c r="J145" s="173" t="s">
        <v>220</v>
      </c>
      <c r="K145" s="173" t="s">
        <v>220</v>
      </c>
      <c r="L145" s="173" t="s">
        <v>423</v>
      </c>
      <c r="M145" s="173">
        <v>160.4</v>
      </c>
      <c r="N145" s="173">
        <v>47.6</v>
      </c>
      <c r="O145" s="176">
        <f t="shared" si="5"/>
        <v>18.501128724323852</v>
      </c>
      <c r="P145" s="173" t="s">
        <v>220</v>
      </c>
      <c r="Q145" s="173" t="s">
        <v>220</v>
      </c>
      <c r="R145" s="177"/>
      <c r="AC145" s="96"/>
    </row>
    <row r="146" spans="1:29">
      <c r="A146" s="172" t="s">
        <v>661</v>
      </c>
      <c r="B146" s="173" t="s">
        <v>220</v>
      </c>
      <c r="C146" s="173">
        <v>14</v>
      </c>
      <c r="D146" s="174">
        <v>37932</v>
      </c>
      <c r="E146" s="173" t="s">
        <v>221</v>
      </c>
      <c r="F146" s="173" t="s">
        <v>420</v>
      </c>
      <c r="G146" s="175" t="s">
        <v>421</v>
      </c>
      <c r="H146" s="173" t="s">
        <v>421</v>
      </c>
      <c r="I146" s="173" t="s">
        <v>421</v>
      </c>
      <c r="J146" s="173" t="s">
        <v>220</v>
      </c>
      <c r="K146" s="173" t="s">
        <v>423</v>
      </c>
      <c r="L146" s="173" t="s">
        <v>423</v>
      </c>
      <c r="M146" s="173">
        <v>177.3</v>
      </c>
      <c r="N146" s="173">
        <v>98.7</v>
      </c>
      <c r="O146" s="176">
        <f t="shared" si="5"/>
        <v>31.397833454057523</v>
      </c>
      <c r="P146" s="173" t="s">
        <v>220</v>
      </c>
      <c r="Q146" s="173" t="s">
        <v>220</v>
      </c>
      <c r="R146" s="177"/>
      <c r="AC146" s="96"/>
    </row>
    <row r="147" spans="1:29">
      <c r="A147" s="172" t="s">
        <v>662</v>
      </c>
      <c r="B147" s="173" t="s">
        <v>220</v>
      </c>
      <c r="C147" s="173">
        <v>15</v>
      </c>
      <c r="D147" s="174">
        <v>37894</v>
      </c>
      <c r="E147" s="173" t="s">
        <v>221</v>
      </c>
      <c r="F147" s="173" t="s">
        <v>420</v>
      </c>
      <c r="G147" s="175" t="s">
        <v>421</v>
      </c>
      <c r="H147" s="173" t="s">
        <v>421</v>
      </c>
      <c r="I147" s="173" t="s">
        <v>421</v>
      </c>
      <c r="J147" s="173" t="s">
        <v>220</v>
      </c>
      <c r="K147" s="173" t="s">
        <v>220</v>
      </c>
      <c r="L147" s="173" t="s">
        <v>228</v>
      </c>
      <c r="M147" s="173">
        <v>181.3</v>
      </c>
      <c r="N147" s="173">
        <v>47.8</v>
      </c>
      <c r="O147" s="176">
        <f t="shared" si="5"/>
        <v>14.542272835551534</v>
      </c>
      <c r="P147" s="173" t="s">
        <v>220</v>
      </c>
      <c r="Q147" s="173" t="s">
        <v>220</v>
      </c>
      <c r="R147" s="177"/>
      <c r="AC147" s="96"/>
    </row>
    <row r="148" spans="1:29">
      <c r="A148" s="172" t="s">
        <v>663</v>
      </c>
      <c r="B148" s="173" t="s">
        <v>220</v>
      </c>
      <c r="C148" s="173">
        <v>15</v>
      </c>
      <c r="D148" s="174">
        <v>37784</v>
      </c>
      <c r="E148" s="173" t="s">
        <v>217</v>
      </c>
      <c r="F148" s="173" t="s">
        <v>420</v>
      </c>
      <c r="G148" s="175" t="s">
        <v>421</v>
      </c>
      <c r="H148" s="173" t="s">
        <v>421</v>
      </c>
      <c r="I148" s="173" t="s">
        <v>421</v>
      </c>
      <c r="J148" s="173" t="s">
        <v>220</v>
      </c>
      <c r="K148" s="173" t="s">
        <v>228</v>
      </c>
      <c r="L148" s="173" t="s">
        <v>228</v>
      </c>
      <c r="M148" s="173">
        <v>167.2</v>
      </c>
      <c r="N148" s="173">
        <v>62.4</v>
      </c>
      <c r="O148" s="176">
        <f t="shared" si="5"/>
        <v>22.320917561411139</v>
      </c>
      <c r="P148" s="173" t="s">
        <v>220</v>
      </c>
      <c r="Q148" s="173" t="s">
        <v>220</v>
      </c>
      <c r="R148" s="177"/>
      <c r="AC148" s="96"/>
    </row>
    <row r="149" spans="1:29">
      <c r="A149" s="172" t="s">
        <v>664</v>
      </c>
      <c r="B149" s="173" t="s">
        <v>220</v>
      </c>
      <c r="C149" s="173">
        <v>15</v>
      </c>
      <c r="D149" s="174">
        <v>37784</v>
      </c>
      <c r="E149" s="173" t="s">
        <v>221</v>
      </c>
      <c r="F149" s="173" t="s">
        <v>420</v>
      </c>
      <c r="G149" s="175" t="s">
        <v>421</v>
      </c>
      <c r="H149" s="173" t="s">
        <v>421</v>
      </c>
      <c r="I149" s="173" t="s">
        <v>421</v>
      </c>
      <c r="J149" s="173" t="s">
        <v>220</v>
      </c>
      <c r="K149" s="173" t="s">
        <v>228</v>
      </c>
      <c r="L149" s="173" t="s">
        <v>228</v>
      </c>
      <c r="M149" s="173">
        <v>173.3</v>
      </c>
      <c r="N149" s="173">
        <v>66.599999999999994</v>
      </c>
      <c r="O149" s="176">
        <f t="shared" si="5"/>
        <v>22.175688053996797</v>
      </c>
      <c r="P149" s="173" t="s">
        <v>220</v>
      </c>
      <c r="Q149" s="173" t="s">
        <v>220</v>
      </c>
      <c r="R149" s="177"/>
      <c r="AC149" s="96"/>
    </row>
    <row r="150" spans="1:29">
      <c r="A150" s="172" t="s">
        <v>665</v>
      </c>
      <c r="B150" s="173" t="s">
        <v>220</v>
      </c>
      <c r="C150" s="173">
        <v>17</v>
      </c>
      <c r="D150" s="174">
        <v>37119</v>
      </c>
      <c r="E150" s="173" t="s">
        <v>221</v>
      </c>
      <c r="F150" s="173" t="s">
        <v>420</v>
      </c>
      <c r="G150" s="175" t="s">
        <v>666</v>
      </c>
      <c r="H150" s="173" t="s">
        <v>421</v>
      </c>
      <c r="I150" s="173" t="s">
        <v>421</v>
      </c>
      <c r="J150" s="173" t="s">
        <v>220</v>
      </c>
      <c r="K150" s="173" t="s">
        <v>220</v>
      </c>
      <c r="L150" s="173" t="s">
        <v>220</v>
      </c>
      <c r="M150" s="173">
        <v>183</v>
      </c>
      <c r="N150" s="173">
        <v>69.3</v>
      </c>
      <c r="O150" s="176">
        <f t="shared" si="5"/>
        <v>20.693361999462507</v>
      </c>
      <c r="P150" s="173" t="s">
        <v>220</v>
      </c>
      <c r="Q150" s="173" t="s">
        <v>220</v>
      </c>
      <c r="R150" s="177"/>
      <c r="AC150" s="96"/>
    </row>
    <row r="151" spans="1:29">
      <c r="A151" s="172" t="s">
        <v>667</v>
      </c>
      <c r="B151" s="173" t="s">
        <v>220</v>
      </c>
      <c r="C151" s="173">
        <v>14</v>
      </c>
      <c r="D151" s="174">
        <v>38075</v>
      </c>
      <c r="E151" s="173" t="s">
        <v>217</v>
      </c>
      <c r="F151" s="173" t="s">
        <v>420</v>
      </c>
      <c r="G151" s="175" t="s">
        <v>421</v>
      </c>
      <c r="H151" s="173" t="s">
        <v>421</v>
      </c>
      <c r="I151" s="173" t="s">
        <v>421</v>
      </c>
      <c r="J151" s="173" t="s">
        <v>220</v>
      </c>
      <c r="K151" s="173" t="s">
        <v>220</v>
      </c>
      <c r="L151" s="173" t="s">
        <v>220</v>
      </c>
      <c r="M151" s="173">
        <v>150.6</v>
      </c>
      <c r="N151" s="173">
        <v>69.900000000000006</v>
      </c>
      <c r="O151" s="176">
        <f t="shared" si="5"/>
        <v>30.819616619842016</v>
      </c>
      <c r="P151" s="173" t="s">
        <v>220</v>
      </c>
      <c r="Q151" s="173" t="s">
        <v>220</v>
      </c>
      <c r="R151" s="177"/>
      <c r="AC151" s="96"/>
    </row>
    <row r="152" spans="1:29">
      <c r="A152" s="172" t="s">
        <v>668</v>
      </c>
      <c r="B152" s="173" t="s">
        <v>220</v>
      </c>
      <c r="C152" s="173">
        <v>14</v>
      </c>
      <c r="D152" s="174">
        <v>38056</v>
      </c>
      <c r="E152" s="173" t="s">
        <v>221</v>
      </c>
      <c r="F152" s="173" t="s">
        <v>427</v>
      </c>
      <c r="G152" s="175" t="s">
        <v>421</v>
      </c>
      <c r="H152" s="173" t="s">
        <v>421</v>
      </c>
      <c r="I152" s="173" t="s">
        <v>421</v>
      </c>
      <c r="J152" s="173" t="s">
        <v>220</v>
      </c>
      <c r="K152" s="173" t="s">
        <v>220</v>
      </c>
      <c r="L152" s="173" t="s">
        <v>220</v>
      </c>
      <c r="M152" s="173">
        <v>158.30000000000001</v>
      </c>
      <c r="N152" s="173">
        <v>63.7</v>
      </c>
      <c r="O152" s="176">
        <f t="shared" si="5"/>
        <v>25.420120364469451</v>
      </c>
      <c r="P152" s="173" t="s">
        <v>220</v>
      </c>
      <c r="Q152" s="173" t="s">
        <v>220</v>
      </c>
      <c r="R152" s="177"/>
      <c r="AC152" s="96"/>
    </row>
    <row r="153" spans="1:29">
      <c r="A153" s="172" t="s">
        <v>669</v>
      </c>
      <c r="B153" s="173" t="s">
        <v>220</v>
      </c>
      <c r="C153" s="173">
        <v>14</v>
      </c>
      <c r="D153" s="174">
        <v>38136</v>
      </c>
      <c r="E153" s="173" t="s">
        <v>217</v>
      </c>
      <c r="F153" s="173" t="s">
        <v>420</v>
      </c>
      <c r="G153" s="175" t="s">
        <v>421</v>
      </c>
      <c r="H153" s="173" t="s">
        <v>421</v>
      </c>
      <c r="I153" s="173" t="s">
        <v>421</v>
      </c>
      <c r="J153" s="173" t="s">
        <v>220</v>
      </c>
      <c r="K153" s="173" t="s">
        <v>228</v>
      </c>
      <c r="L153" s="173" t="s">
        <v>228</v>
      </c>
      <c r="M153" s="173">
        <v>158.4</v>
      </c>
      <c r="N153" s="173">
        <v>50.6</v>
      </c>
      <c r="O153" s="176">
        <f t="shared" si="5"/>
        <v>20.166947250280582</v>
      </c>
      <c r="P153" s="173" t="s">
        <v>220</v>
      </c>
      <c r="Q153" s="173" t="s">
        <v>220</v>
      </c>
      <c r="R153" s="177"/>
      <c r="AC153" s="96"/>
    </row>
    <row r="154" spans="1:29">
      <c r="A154" s="172" t="s">
        <v>670</v>
      </c>
      <c r="B154" s="173" t="s">
        <v>220</v>
      </c>
      <c r="C154" s="173">
        <v>15</v>
      </c>
      <c r="D154" s="174">
        <v>37794</v>
      </c>
      <c r="E154" s="173" t="s">
        <v>217</v>
      </c>
      <c r="F154" s="173" t="s">
        <v>420</v>
      </c>
      <c r="G154" s="175" t="s">
        <v>421</v>
      </c>
      <c r="H154" s="173" t="s">
        <v>421</v>
      </c>
      <c r="I154" s="173" t="s">
        <v>421</v>
      </c>
      <c r="J154" s="173" t="s">
        <v>220</v>
      </c>
      <c r="K154" s="173" t="s">
        <v>220</v>
      </c>
      <c r="L154" s="173" t="s">
        <v>220</v>
      </c>
      <c r="M154" s="173">
        <v>161.15</v>
      </c>
      <c r="N154" s="173">
        <v>51.6</v>
      </c>
      <c r="O154" s="176">
        <f t="shared" si="5"/>
        <v>19.869598061327935</v>
      </c>
      <c r="P154" s="173" t="s">
        <v>220</v>
      </c>
      <c r="Q154" s="173" t="s">
        <v>220</v>
      </c>
      <c r="R154" s="177"/>
      <c r="AC154" s="96"/>
    </row>
    <row r="155" spans="1:29">
      <c r="A155" s="172" t="s">
        <v>671</v>
      </c>
      <c r="B155" s="173" t="s">
        <v>220</v>
      </c>
      <c r="C155" s="173">
        <v>14</v>
      </c>
      <c r="D155" s="174">
        <v>37963</v>
      </c>
      <c r="E155" s="173" t="s">
        <v>217</v>
      </c>
      <c r="F155" s="173" t="s">
        <v>420</v>
      </c>
      <c r="G155" s="175" t="s">
        <v>672</v>
      </c>
      <c r="H155" s="173" t="s">
        <v>421</v>
      </c>
      <c r="I155" s="173" t="s">
        <v>421</v>
      </c>
      <c r="J155" s="173" t="s">
        <v>220</v>
      </c>
      <c r="K155" s="173" t="s">
        <v>220</v>
      </c>
      <c r="L155" s="173" t="s">
        <v>220</v>
      </c>
      <c r="M155" s="173">
        <v>165.1</v>
      </c>
      <c r="N155" s="173">
        <v>54.67</v>
      </c>
      <c r="O155" s="176">
        <f t="shared" si="5"/>
        <v>20.056489817121644</v>
      </c>
      <c r="P155" s="173" t="s">
        <v>220</v>
      </c>
      <c r="Q155" s="173" t="s">
        <v>220</v>
      </c>
      <c r="R155" s="177"/>
      <c r="AC155" s="96"/>
    </row>
    <row r="156" spans="1:29">
      <c r="A156" s="172" t="s">
        <v>673</v>
      </c>
      <c r="B156" s="173" t="s">
        <v>220</v>
      </c>
      <c r="C156" s="173">
        <v>16</v>
      </c>
      <c r="D156" s="174">
        <v>37389</v>
      </c>
      <c r="E156" s="173" t="s">
        <v>217</v>
      </c>
      <c r="F156" s="173" t="s">
        <v>420</v>
      </c>
      <c r="G156" s="175" t="s">
        <v>421</v>
      </c>
      <c r="H156" s="173" t="s">
        <v>421</v>
      </c>
      <c r="I156" s="173" t="s">
        <v>421</v>
      </c>
      <c r="J156" s="173" t="s">
        <v>220</v>
      </c>
      <c r="K156" s="173" t="s">
        <v>220</v>
      </c>
      <c r="L156" s="173" t="s">
        <v>220</v>
      </c>
      <c r="M156" s="173">
        <v>174.6</v>
      </c>
      <c r="N156" s="173">
        <v>74.7</v>
      </c>
      <c r="O156" s="176">
        <f t="shared" si="5"/>
        <v>24.503725747216023</v>
      </c>
      <c r="P156" s="173" t="s">
        <v>220</v>
      </c>
      <c r="Q156" s="173" t="s">
        <v>220</v>
      </c>
      <c r="R156" s="177"/>
      <c r="AC156" s="96"/>
    </row>
    <row r="157" spans="1:29">
      <c r="A157" s="172" t="s">
        <v>674</v>
      </c>
      <c r="B157" s="173" t="s">
        <v>220</v>
      </c>
      <c r="C157" s="173">
        <v>12</v>
      </c>
      <c r="D157" s="174">
        <v>38679</v>
      </c>
      <c r="E157" s="173" t="s">
        <v>221</v>
      </c>
      <c r="F157" s="173" t="s">
        <v>420</v>
      </c>
      <c r="G157" s="175" t="s">
        <v>421</v>
      </c>
      <c r="H157" s="173" t="s">
        <v>421</v>
      </c>
      <c r="I157" s="173" t="s">
        <v>421</v>
      </c>
      <c r="J157" s="173" t="s">
        <v>220</v>
      </c>
      <c r="K157" s="173" t="s">
        <v>228</v>
      </c>
      <c r="L157" s="173" t="s">
        <v>228</v>
      </c>
      <c r="M157" s="173">
        <v>157.1</v>
      </c>
      <c r="N157" s="173">
        <v>48.1</v>
      </c>
      <c r="O157" s="176">
        <f t="shared" si="5"/>
        <v>19.489141387845663</v>
      </c>
      <c r="P157" s="173" t="s">
        <v>220</v>
      </c>
      <c r="Q157" s="173" t="s">
        <v>220</v>
      </c>
      <c r="R157" s="177"/>
      <c r="AC157" s="96"/>
    </row>
    <row r="158" spans="1:29">
      <c r="A158" s="172" t="s">
        <v>675</v>
      </c>
      <c r="B158" s="173" t="s">
        <v>220</v>
      </c>
      <c r="C158" s="173">
        <v>17</v>
      </c>
      <c r="D158" s="174">
        <v>36993</v>
      </c>
      <c r="E158" s="173" t="s">
        <v>217</v>
      </c>
      <c r="F158" s="173" t="s">
        <v>420</v>
      </c>
      <c r="G158" s="175" t="s">
        <v>421</v>
      </c>
      <c r="H158" s="173" t="s">
        <v>421</v>
      </c>
      <c r="I158" s="173" t="s">
        <v>421</v>
      </c>
      <c r="J158" s="173" t="s">
        <v>220</v>
      </c>
      <c r="K158" s="173" t="s">
        <v>228</v>
      </c>
      <c r="L158" s="173" t="s">
        <v>220</v>
      </c>
      <c r="M158" s="173">
        <v>164.2</v>
      </c>
      <c r="N158" s="173">
        <v>73.5</v>
      </c>
      <c r="O158" s="176">
        <f t="shared" si="5"/>
        <v>27.260952968736326</v>
      </c>
      <c r="P158" s="173" t="s">
        <v>220</v>
      </c>
      <c r="Q158" s="173" t="s">
        <v>220</v>
      </c>
      <c r="R158" s="177"/>
      <c r="AC158" s="96"/>
    </row>
    <row r="159" spans="1:29">
      <c r="A159" s="172" t="s">
        <v>676</v>
      </c>
      <c r="B159" s="173" t="s">
        <v>220</v>
      </c>
      <c r="C159" s="173">
        <v>17</v>
      </c>
      <c r="D159" s="174">
        <v>37166</v>
      </c>
      <c r="E159" s="173" t="s">
        <v>221</v>
      </c>
      <c r="F159" s="173" t="s">
        <v>656</v>
      </c>
      <c r="G159" s="175" t="s">
        <v>677</v>
      </c>
      <c r="H159" s="173" t="s">
        <v>421</v>
      </c>
      <c r="I159" s="173" t="s">
        <v>421</v>
      </c>
      <c r="J159" s="173" t="s">
        <v>220</v>
      </c>
      <c r="K159" s="173" t="s">
        <v>220</v>
      </c>
      <c r="L159" s="173" t="s">
        <v>220</v>
      </c>
      <c r="M159" s="173">
        <v>173.7</v>
      </c>
      <c r="N159" s="173">
        <v>65.3</v>
      </c>
      <c r="O159" s="176">
        <f t="shared" si="5"/>
        <v>21.642804894256837</v>
      </c>
      <c r="P159" s="173" t="s">
        <v>220</v>
      </c>
      <c r="Q159" s="173" t="s">
        <v>220</v>
      </c>
      <c r="R159" s="177"/>
      <c r="AC159" s="96"/>
    </row>
    <row r="160" spans="1:29">
      <c r="A160" s="172" t="s">
        <v>678</v>
      </c>
      <c r="B160" s="173" t="s">
        <v>220</v>
      </c>
      <c r="C160" s="173">
        <v>15</v>
      </c>
      <c r="D160" s="174">
        <v>37791</v>
      </c>
      <c r="E160" s="173" t="s">
        <v>217</v>
      </c>
      <c r="F160" s="173" t="s">
        <v>420</v>
      </c>
      <c r="G160" s="175" t="s">
        <v>421</v>
      </c>
      <c r="H160" s="173" t="s">
        <v>421</v>
      </c>
      <c r="I160" s="173" t="s">
        <v>421</v>
      </c>
      <c r="J160" s="173" t="s">
        <v>220</v>
      </c>
      <c r="K160" s="173" t="s">
        <v>220</v>
      </c>
      <c r="L160" s="173" t="s">
        <v>220</v>
      </c>
      <c r="M160" s="173">
        <v>158.30000000000001</v>
      </c>
      <c r="N160" s="173">
        <v>46.3</v>
      </c>
      <c r="O160" s="176">
        <f t="shared" si="5"/>
        <v>18.476476811223474</v>
      </c>
      <c r="P160" s="173" t="s">
        <v>220</v>
      </c>
      <c r="Q160" s="173" t="s">
        <v>220</v>
      </c>
      <c r="R160" s="177"/>
      <c r="AC160" s="96"/>
    </row>
    <row r="161" spans="1:29">
      <c r="A161" s="172" t="s">
        <v>679</v>
      </c>
      <c r="B161" s="173" t="s">
        <v>220</v>
      </c>
      <c r="C161" s="173">
        <v>15</v>
      </c>
      <c r="D161" s="174">
        <v>37753</v>
      </c>
      <c r="E161" s="173" t="s">
        <v>221</v>
      </c>
      <c r="F161" s="173" t="s">
        <v>420</v>
      </c>
      <c r="G161" s="175" t="s">
        <v>421</v>
      </c>
      <c r="H161" s="173" t="s">
        <v>421</v>
      </c>
      <c r="I161" s="173" t="s">
        <v>421</v>
      </c>
      <c r="J161" s="173" t="s">
        <v>220</v>
      </c>
      <c r="K161" s="173" t="s">
        <v>220</v>
      </c>
      <c r="L161" s="173" t="s">
        <v>220</v>
      </c>
      <c r="M161" s="173">
        <v>178.5</v>
      </c>
      <c r="N161" s="173">
        <v>63.15</v>
      </c>
      <c r="O161" s="176">
        <f t="shared" si="5"/>
        <v>19.819692582915518</v>
      </c>
      <c r="P161" s="173" t="s">
        <v>220</v>
      </c>
      <c r="Q161" s="173" t="s">
        <v>220</v>
      </c>
      <c r="R161" s="177"/>
      <c r="AC161" s="96"/>
    </row>
    <row r="162" spans="1:29">
      <c r="A162" s="172" t="s">
        <v>680</v>
      </c>
      <c r="B162" s="173" t="s">
        <v>220</v>
      </c>
      <c r="C162" s="173">
        <v>16</v>
      </c>
      <c r="D162" s="174">
        <v>37397</v>
      </c>
      <c r="E162" s="173" t="s">
        <v>221</v>
      </c>
      <c r="F162" s="173" t="s">
        <v>420</v>
      </c>
      <c r="G162" s="175" t="s">
        <v>421</v>
      </c>
      <c r="H162" s="173" t="s">
        <v>421</v>
      </c>
      <c r="I162" s="173" t="s">
        <v>421</v>
      </c>
      <c r="J162" s="173" t="s">
        <v>220</v>
      </c>
      <c r="K162" s="173" t="s">
        <v>220</v>
      </c>
      <c r="L162" s="173" t="s">
        <v>220</v>
      </c>
      <c r="M162" s="173">
        <v>181.5</v>
      </c>
      <c r="N162" s="173">
        <v>76.349999999999994</v>
      </c>
      <c r="O162" s="176">
        <f t="shared" si="5"/>
        <v>23.176923252054731</v>
      </c>
      <c r="P162" s="173" t="s">
        <v>220</v>
      </c>
      <c r="Q162" s="173" t="s">
        <v>220</v>
      </c>
      <c r="R162" s="177"/>
      <c r="AC162" s="96"/>
    </row>
    <row r="163" spans="1:29">
      <c r="A163" s="172" t="s">
        <v>681</v>
      </c>
      <c r="B163" s="173" t="s">
        <v>220</v>
      </c>
      <c r="C163" s="173">
        <v>16</v>
      </c>
      <c r="D163" s="174">
        <v>37371</v>
      </c>
      <c r="E163" s="173" t="s">
        <v>217</v>
      </c>
      <c r="F163" s="173" t="s">
        <v>420</v>
      </c>
      <c r="G163" s="175" t="s">
        <v>421</v>
      </c>
      <c r="H163" s="173" t="s">
        <v>421</v>
      </c>
      <c r="I163" s="173" t="s">
        <v>421</v>
      </c>
      <c r="J163" s="173" t="s">
        <v>220</v>
      </c>
      <c r="K163" s="173" t="s">
        <v>423</v>
      </c>
      <c r="L163" s="173" t="s">
        <v>423</v>
      </c>
      <c r="M163" s="173">
        <v>177.1</v>
      </c>
      <c r="N163" s="173">
        <v>69.599999999999994</v>
      </c>
      <c r="O163" s="176">
        <f t="shared" si="5"/>
        <v>22.190756975820683</v>
      </c>
      <c r="P163" s="173" t="s">
        <v>220</v>
      </c>
      <c r="Q163" s="173" t="s">
        <v>220</v>
      </c>
      <c r="R163" s="177"/>
      <c r="AC163" s="96"/>
    </row>
    <row r="164" spans="1:29">
      <c r="A164" s="172" t="s">
        <v>682</v>
      </c>
      <c r="B164" s="173" t="s">
        <v>220</v>
      </c>
      <c r="C164" s="173">
        <v>14</v>
      </c>
      <c r="D164" s="174">
        <v>38169</v>
      </c>
      <c r="E164" s="173" t="s">
        <v>217</v>
      </c>
      <c r="F164" s="173" t="s">
        <v>420</v>
      </c>
      <c r="G164" s="175" t="s">
        <v>438</v>
      </c>
      <c r="H164" s="173" t="s">
        <v>683</v>
      </c>
      <c r="I164" s="173" t="s">
        <v>421</v>
      </c>
      <c r="J164" s="173" t="s">
        <v>220</v>
      </c>
      <c r="K164" s="173" t="s">
        <v>228</v>
      </c>
      <c r="L164" s="173" t="s">
        <v>228</v>
      </c>
      <c r="M164" s="173">
        <v>171.7</v>
      </c>
      <c r="N164" s="173">
        <v>68.5</v>
      </c>
      <c r="O164" s="176">
        <f t="shared" si="5"/>
        <v>23.235390790440864</v>
      </c>
      <c r="P164" s="173" t="s">
        <v>220</v>
      </c>
      <c r="Q164" s="173" t="s">
        <v>220</v>
      </c>
      <c r="R164" s="177"/>
      <c r="AC164" s="96"/>
    </row>
    <row r="165" spans="1:29">
      <c r="A165" s="172" t="s">
        <v>684</v>
      </c>
      <c r="B165" s="173" t="s">
        <v>220</v>
      </c>
      <c r="C165" s="173">
        <v>13</v>
      </c>
      <c r="D165" s="174">
        <v>38489</v>
      </c>
      <c r="E165" s="173" t="s">
        <v>221</v>
      </c>
      <c r="F165" s="173" t="s">
        <v>420</v>
      </c>
      <c r="G165" s="175" t="s">
        <v>421</v>
      </c>
      <c r="H165" s="173" t="s">
        <v>421</v>
      </c>
      <c r="I165" s="173" t="s">
        <v>421</v>
      </c>
      <c r="J165" s="173" t="s">
        <v>220</v>
      </c>
      <c r="K165" s="173" t="s">
        <v>228</v>
      </c>
      <c r="L165" s="173" t="s">
        <v>228</v>
      </c>
      <c r="M165" s="173">
        <v>168.5</v>
      </c>
      <c r="N165" s="173">
        <v>76.099999999999994</v>
      </c>
      <c r="O165" s="176">
        <f t="shared" si="5"/>
        <v>26.803088871082771</v>
      </c>
      <c r="P165" s="173" t="s">
        <v>220</v>
      </c>
      <c r="Q165" s="173" t="s">
        <v>220</v>
      </c>
      <c r="R165" s="177"/>
      <c r="AC165" s="96"/>
    </row>
    <row r="166" spans="1:29">
      <c r="A166" s="172" t="s">
        <v>685</v>
      </c>
      <c r="B166" s="173" t="s">
        <v>220</v>
      </c>
      <c r="C166" s="173">
        <v>14</v>
      </c>
      <c r="D166" s="174">
        <v>38161</v>
      </c>
      <c r="E166" s="173" t="s">
        <v>221</v>
      </c>
      <c r="F166" s="173" t="s">
        <v>420</v>
      </c>
      <c r="G166" s="175" t="s">
        <v>421</v>
      </c>
      <c r="H166" s="173" t="s">
        <v>421</v>
      </c>
      <c r="I166" s="173" t="s">
        <v>421</v>
      </c>
      <c r="J166" s="173" t="s">
        <v>423</v>
      </c>
      <c r="K166" s="173" t="s">
        <v>220</v>
      </c>
      <c r="L166" s="173" t="s">
        <v>423</v>
      </c>
      <c r="M166" s="173">
        <v>173.15</v>
      </c>
      <c r="N166" s="173">
        <v>76</v>
      </c>
      <c r="O166" s="176">
        <f t="shared" si="5"/>
        <v>25.349453473287888</v>
      </c>
      <c r="P166" s="173" t="s">
        <v>220</v>
      </c>
      <c r="Q166" s="173" t="s">
        <v>220</v>
      </c>
      <c r="R166" s="177"/>
      <c r="AC166" s="96"/>
    </row>
    <row r="167" spans="1:29">
      <c r="A167" s="172" t="s">
        <v>686</v>
      </c>
      <c r="B167" s="173" t="s">
        <v>220</v>
      </c>
      <c r="C167" s="173">
        <v>17</v>
      </c>
      <c r="D167" s="174">
        <v>36783</v>
      </c>
      <c r="E167" s="173" t="s">
        <v>221</v>
      </c>
      <c r="F167" s="173" t="s">
        <v>420</v>
      </c>
      <c r="G167" s="175" t="s">
        <v>421</v>
      </c>
      <c r="H167" s="173" t="s">
        <v>421</v>
      </c>
      <c r="I167" s="173" t="s">
        <v>421</v>
      </c>
      <c r="J167" s="173" t="s">
        <v>423</v>
      </c>
      <c r="K167" s="173" t="s">
        <v>220</v>
      </c>
      <c r="L167" s="173" t="s">
        <v>423</v>
      </c>
      <c r="M167" s="173">
        <v>178.9</v>
      </c>
      <c r="N167" s="173">
        <v>69.099999999999994</v>
      </c>
      <c r="O167" s="176">
        <f t="shared" si="5"/>
        <v>21.590234839890126</v>
      </c>
      <c r="P167" s="173" t="s">
        <v>220</v>
      </c>
      <c r="Q167" s="173" t="s">
        <v>220</v>
      </c>
      <c r="R167" s="177"/>
      <c r="AC167" s="96"/>
    </row>
    <row r="168" spans="1:29">
      <c r="A168" s="172" t="s">
        <v>687</v>
      </c>
      <c r="B168" s="173" t="s">
        <v>220</v>
      </c>
      <c r="C168" s="173">
        <v>14</v>
      </c>
      <c r="D168" s="174">
        <v>38208</v>
      </c>
      <c r="E168" s="173" t="s">
        <v>217</v>
      </c>
      <c r="F168" s="173" t="s">
        <v>420</v>
      </c>
      <c r="G168" s="175" t="s">
        <v>688</v>
      </c>
      <c r="H168" s="173" t="s">
        <v>421</v>
      </c>
      <c r="I168" s="173" t="s">
        <v>421</v>
      </c>
      <c r="J168" s="173" t="s">
        <v>228</v>
      </c>
      <c r="K168" s="173" t="s">
        <v>228</v>
      </c>
      <c r="L168" s="173" t="s">
        <v>423</v>
      </c>
      <c r="M168" s="173">
        <v>162.75</v>
      </c>
      <c r="N168" s="173">
        <v>49.7</v>
      </c>
      <c r="O168" s="176">
        <f t="shared" si="5"/>
        <v>18.763523446145715</v>
      </c>
      <c r="P168" s="173" t="s">
        <v>220</v>
      </c>
      <c r="Q168" s="173" t="s">
        <v>220</v>
      </c>
      <c r="R168" s="177"/>
      <c r="AC168" s="96"/>
    </row>
    <row r="169" spans="1:29">
      <c r="A169" s="172" t="s">
        <v>689</v>
      </c>
      <c r="B169" s="173" t="s">
        <v>220</v>
      </c>
      <c r="C169" s="173">
        <v>16</v>
      </c>
      <c r="D169" s="174">
        <v>37424</v>
      </c>
      <c r="E169" s="173" t="s">
        <v>221</v>
      </c>
      <c r="F169" s="173" t="s">
        <v>420</v>
      </c>
      <c r="G169" s="175" t="s">
        <v>421</v>
      </c>
      <c r="H169" s="173" t="s">
        <v>421</v>
      </c>
      <c r="I169" s="173" t="s">
        <v>421</v>
      </c>
      <c r="J169" s="173" t="s">
        <v>228</v>
      </c>
      <c r="K169" s="173" t="s">
        <v>228</v>
      </c>
      <c r="L169" s="173" t="s">
        <v>228</v>
      </c>
      <c r="M169" s="173">
        <v>179.35</v>
      </c>
      <c r="N169" s="173">
        <v>51.7</v>
      </c>
      <c r="O169" s="176">
        <f t="shared" si="5"/>
        <v>16.072660862425721</v>
      </c>
      <c r="P169" s="173" t="s">
        <v>220</v>
      </c>
      <c r="Q169" s="173" t="s">
        <v>220</v>
      </c>
      <c r="R169" s="177"/>
      <c r="AC169" s="96"/>
    </row>
    <row r="170" spans="1:29">
      <c r="A170" s="172" t="s">
        <v>690</v>
      </c>
      <c r="B170" s="173" t="s">
        <v>220</v>
      </c>
      <c r="C170" s="173">
        <v>12</v>
      </c>
      <c r="D170" s="174">
        <v>38683</v>
      </c>
      <c r="E170" s="173" t="s">
        <v>221</v>
      </c>
      <c r="F170" s="173" t="s">
        <v>224</v>
      </c>
      <c r="G170" s="175" t="s">
        <v>421</v>
      </c>
      <c r="H170" s="173" t="s">
        <v>421</v>
      </c>
      <c r="I170" s="173" t="s">
        <v>421</v>
      </c>
      <c r="J170" s="173" t="s">
        <v>220</v>
      </c>
      <c r="K170" s="173" t="s">
        <v>220</v>
      </c>
      <c r="L170" s="173" t="s">
        <v>220</v>
      </c>
      <c r="M170" s="173">
        <v>160.1</v>
      </c>
      <c r="N170" s="173">
        <v>42.8</v>
      </c>
      <c r="O170" s="176">
        <f t="shared" si="5"/>
        <v>16.697871138470997</v>
      </c>
      <c r="P170" s="173" t="s">
        <v>220</v>
      </c>
      <c r="Q170" s="173" t="s">
        <v>220</v>
      </c>
      <c r="R170" s="177"/>
      <c r="AC170" s="96"/>
    </row>
    <row r="171" spans="1:29">
      <c r="A171" s="172" t="s">
        <v>691</v>
      </c>
      <c r="B171" s="173" t="s">
        <v>220</v>
      </c>
      <c r="C171" s="173">
        <v>16</v>
      </c>
      <c r="D171" s="174">
        <v>37354</v>
      </c>
      <c r="E171" s="173" t="s">
        <v>221</v>
      </c>
      <c r="F171" s="173" t="s">
        <v>420</v>
      </c>
      <c r="G171" s="175" t="s">
        <v>421</v>
      </c>
      <c r="H171" s="173" t="s">
        <v>421</v>
      </c>
      <c r="I171" s="173" t="s">
        <v>421</v>
      </c>
      <c r="J171" s="173" t="s">
        <v>220</v>
      </c>
      <c r="K171" s="173" t="s">
        <v>220</v>
      </c>
      <c r="L171" s="173" t="s">
        <v>220</v>
      </c>
      <c r="M171" s="173">
        <v>169.3</v>
      </c>
      <c r="N171" s="173">
        <v>64.099999999999994</v>
      </c>
      <c r="O171" s="176">
        <f t="shared" si="5"/>
        <v>22.363723458778349</v>
      </c>
      <c r="P171" s="173" t="s">
        <v>220</v>
      </c>
      <c r="Q171" s="173" t="s">
        <v>220</v>
      </c>
      <c r="R171" s="177"/>
      <c r="AC171" s="96"/>
    </row>
    <row r="172" spans="1:29">
      <c r="A172" s="172" t="s">
        <v>692</v>
      </c>
      <c r="B172" s="173" t="s">
        <v>220</v>
      </c>
      <c r="C172" s="173">
        <v>13</v>
      </c>
      <c r="D172" s="174">
        <v>38283</v>
      </c>
      <c r="E172" s="173" t="s">
        <v>221</v>
      </c>
      <c r="F172" s="173" t="s">
        <v>420</v>
      </c>
      <c r="G172" s="175" t="s">
        <v>421</v>
      </c>
      <c r="H172" s="173" t="s">
        <v>421</v>
      </c>
      <c r="I172" s="173" t="s">
        <v>421</v>
      </c>
      <c r="J172" s="173" t="s">
        <v>220</v>
      </c>
      <c r="K172" s="173" t="s">
        <v>220</v>
      </c>
      <c r="L172" s="173" t="s">
        <v>423</v>
      </c>
      <c r="M172" s="173">
        <v>183</v>
      </c>
      <c r="N172" s="173">
        <v>64.5</v>
      </c>
      <c r="O172" s="176">
        <f t="shared" si="5"/>
        <v>19.260055540625277</v>
      </c>
      <c r="P172" s="173" t="s">
        <v>220</v>
      </c>
      <c r="Q172" s="173" t="s">
        <v>220</v>
      </c>
      <c r="R172" s="177"/>
      <c r="AC172" s="96"/>
    </row>
    <row r="173" spans="1:29">
      <c r="A173" s="172" t="s">
        <v>693</v>
      </c>
      <c r="B173" s="173" t="s">
        <v>220</v>
      </c>
      <c r="C173" s="173">
        <v>17</v>
      </c>
      <c r="D173" s="174">
        <v>37068</v>
      </c>
      <c r="E173" s="173" t="s">
        <v>217</v>
      </c>
      <c r="F173" s="173" t="s">
        <v>420</v>
      </c>
      <c r="G173" s="175" t="s">
        <v>421</v>
      </c>
      <c r="H173" s="173" t="s">
        <v>421</v>
      </c>
      <c r="I173" s="173" t="s">
        <v>421</v>
      </c>
      <c r="J173" s="173" t="s">
        <v>228</v>
      </c>
      <c r="K173" s="173" t="s">
        <v>228</v>
      </c>
      <c r="L173" s="173" t="s">
        <v>220</v>
      </c>
      <c r="M173" s="173">
        <v>164</v>
      </c>
      <c r="N173" s="173">
        <v>52.8</v>
      </c>
      <c r="O173" s="176">
        <f t="shared" si="5"/>
        <v>19.631171921475314</v>
      </c>
      <c r="P173" s="173" t="s">
        <v>220</v>
      </c>
      <c r="Q173" s="173" t="s">
        <v>220</v>
      </c>
      <c r="R173" s="177"/>
      <c r="AC173" s="96"/>
    </row>
    <row r="174" spans="1:29">
      <c r="A174" s="172" t="s">
        <v>694</v>
      </c>
      <c r="B174" s="173" t="s">
        <v>220</v>
      </c>
      <c r="C174" s="173">
        <v>15</v>
      </c>
      <c r="D174" s="174">
        <v>37623</v>
      </c>
      <c r="E174" s="173" t="s">
        <v>221</v>
      </c>
      <c r="F174" s="173" t="s">
        <v>420</v>
      </c>
      <c r="G174" s="175" t="s">
        <v>421</v>
      </c>
      <c r="H174" s="173" t="s">
        <v>421</v>
      </c>
      <c r="I174" s="173" t="s">
        <v>421</v>
      </c>
      <c r="J174" s="173" t="s">
        <v>228</v>
      </c>
      <c r="K174" s="173" t="s">
        <v>220</v>
      </c>
      <c r="L174" s="173" t="s">
        <v>220</v>
      </c>
      <c r="M174" s="173">
        <v>172.8</v>
      </c>
      <c r="N174" s="173">
        <v>86.35</v>
      </c>
      <c r="O174" s="176">
        <f t="shared" si="5"/>
        <v>28.918440286351156</v>
      </c>
      <c r="P174" s="173" t="s">
        <v>220</v>
      </c>
      <c r="Q174" s="173" t="s">
        <v>220</v>
      </c>
      <c r="R174" s="177"/>
      <c r="AC174" s="96"/>
    </row>
    <row r="175" spans="1:29">
      <c r="A175" s="172" t="s">
        <v>695</v>
      </c>
      <c r="B175" s="173" t="s">
        <v>220</v>
      </c>
      <c r="C175" s="173">
        <v>12</v>
      </c>
      <c r="D175" s="174">
        <v>38755</v>
      </c>
      <c r="E175" s="173" t="s">
        <v>217</v>
      </c>
      <c r="F175" s="173" t="s">
        <v>420</v>
      </c>
      <c r="G175" s="175" t="s">
        <v>421</v>
      </c>
      <c r="H175" s="173" t="s">
        <v>421</v>
      </c>
      <c r="I175" s="173" t="s">
        <v>421</v>
      </c>
      <c r="J175" s="173" t="s">
        <v>228</v>
      </c>
      <c r="K175" s="173" t="s">
        <v>228</v>
      </c>
      <c r="L175" s="173" t="s">
        <v>228</v>
      </c>
      <c r="M175" s="173">
        <v>167.9</v>
      </c>
      <c r="N175" s="173">
        <v>49.2</v>
      </c>
      <c r="O175" s="176">
        <f t="shared" si="5"/>
        <v>17.452743681273169</v>
      </c>
      <c r="P175" s="173" t="s">
        <v>220</v>
      </c>
      <c r="Q175" s="173" t="s">
        <v>220</v>
      </c>
      <c r="R175" s="177"/>
      <c r="AC175" s="96"/>
    </row>
    <row r="176" spans="1:29">
      <c r="A176" s="172" t="s">
        <v>696</v>
      </c>
      <c r="B176" s="173" t="s">
        <v>220</v>
      </c>
      <c r="C176" s="173">
        <v>16</v>
      </c>
      <c r="D176" s="174">
        <v>37499</v>
      </c>
      <c r="E176" s="173" t="s">
        <v>217</v>
      </c>
      <c r="F176" s="173" t="s">
        <v>420</v>
      </c>
      <c r="G176" s="175" t="s">
        <v>438</v>
      </c>
      <c r="H176" s="173" t="s">
        <v>421</v>
      </c>
      <c r="I176" s="173" t="s">
        <v>421</v>
      </c>
      <c r="J176" s="173" t="s">
        <v>228</v>
      </c>
      <c r="K176" s="173" t="s">
        <v>220</v>
      </c>
      <c r="L176" s="173" t="s">
        <v>423</v>
      </c>
      <c r="M176" s="173">
        <v>165.4</v>
      </c>
      <c r="N176" s="173">
        <v>57</v>
      </c>
      <c r="O176" s="176">
        <f t="shared" ref="O176:O207" si="6">N176/((M176/100)^2)</f>
        <v>20.835496082195665</v>
      </c>
      <c r="P176" s="173" t="s">
        <v>220</v>
      </c>
      <c r="Q176" s="173" t="s">
        <v>220</v>
      </c>
      <c r="R176" s="177"/>
      <c r="AC176" s="96"/>
    </row>
    <row r="177" spans="1:29">
      <c r="A177" s="172" t="s">
        <v>697</v>
      </c>
      <c r="B177" s="173" t="s">
        <v>228</v>
      </c>
      <c r="C177" s="173">
        <v>17</v>
      </c>
      <c r="D177" s="174">
        <v>36879</v>
      </c>
      <c r="E177" s="173" t="s">
        <v>221</v>
      </c>
      <c r="F177" s="173" t="s">
        <v>420</v>
      </c>
      <c r="G177" s="175" t="s">
        <v>698</v>
      </c>
      <c r="H177" s="173" t="s">
        <v>421</v>
      </c>
      <c r="I177" s="173" t="s">
        <v>421</v>
      </c>
      <c r="J177" s="173" t="s">
        <v>220</v>
      </c>
      <c r="K177" s="173" t="s">
        <v>220</v>
      </c>
      <c r="L177" s="173" t="s">
        <v>220</v>
      </c>
      <c r="M177" s="173">
        <v>174</v>
      </c>
      <c r="N177" s="173">
        <v>72.3</v>
      </c>
      <c r="O177" s="176">
        <f t="shared" si="6"/>
        <v>23.880301228695995</v>
      </c>
      <c r="P177" s="173" t="s">
        <v>220</v>
      </c>
      <c r="Q177" s="173" t="s">
        <v>220</v>
      </c>
      <c r="R177" s="177"/>
      <c r="AC177" s="96"/>
    </row>
    <row r="178" spans="1:29">
      <c r="A178" s="172" t="s">
        <v>699</v>
      </c>
      <c r="B178" s="173" t="s">
        <v>220</v>
      </c>
      <c r="C178" s="173">
        <v>12</v>
      </c>
      <c r="D178" s="174">
        <v>38835</v>
      </c>
      <c r="E178" s="173" t="s">
        <v>221</v>
      </c>
      <c r="F178" s="173" t="s">
        <v>420</v>
      </c>
      <c r="G178" s="175" t="s">
        <v>421</v>
      </c>
      <c r="H178" s="173" t="s">
        <v>421</v>
      </c>
      <c r="I178" s="173" t="s">
        <v>421</v>
      </c>
      <c r="J178" s="173" t="s">
        <v>228</v>
      </c>
      <c r="K178" s="173" t="s">
        <v>220</v>
      </c>
      <c r="L178" s="173" t="s">
        <v>220</v>
      </c>
      <c r="M178" s="173">
        <v>147.30000000000001</v>
      </c>
      <c r="N178" s="173">
        <v>37.5</v>
      </c>
      <c r="O178" s="176">
        <f t="shared" si="6"/>
        <v>17.283264407674874</v>
      </c>
      <c r="P178" s="173" t="s">
        <v>220</v>
      </c>
      <c r="Q178" s="173" t="s">
        <v>220</v>
      </c>
      <c r="R178" s="177"/>
      <c r="AC178" s="96"/>
    </row>
    <row r="179" spans="1:29">
      <c r="A179" s="172" t="s">
        <v>700</v>
      </c>
      <c r="B179" s="173" t="s">
        <v>220</v>
      </c>
      <c r="C179" s="173">
        <v>13</v>
      </c>
      <c r="D179" s="174">
        <v>38563</v>
      </c>
      <c r="E179" s="173" t="s">
        <v>221</v>
      </c>
      <c r="F179" s="173" t="s">
        <v>420</v>
      </c>
      <c r="G179" s="175" t="s">
        <v>421</v>
      </c>
      <c r="H179" s="173" t="s">
        <v>421</v>
      </c>
      <c r="I179" s="173" t="s">
        <v>421</v>
      </c>
      <c r="J179" s="173" t="s">
        <v>228</v>
      </c>
      <c r="K179" s="173" t="s">
        <v>228</v>
      </c>
      <c r="L179" s="173" t="s">
        <v>228</v>
      </c>
      <c r="M179" s="173">
        <v>143</v>
      </c>
      <c r="N179" s="173">
        <v>59</v>
      </c>
      <c r="O179" s="176">
        <f t="shared" si="6"/>
        <v>28.85226661450438</v>
      </c>
      <c r="P179" s="173" t="s">
        <v>220</v>
      </c>
      <c r="Q179" s="173" t="s">
        <v>220</v>
      </c>
      <c r="R179" s="177"/>
      <c r="AC179" s="96"/>
    </row>
    <row r="180" spans="1:29">
      <c r="A180" s="172" t="s">
        <v>701</v>
      </c>
      <c r="B180" s="173" t="s">
        <v>220</v>
      </c>
      <c r="C180" s="173">
        <v>16</v>
      </c>
      <c r="D180" s="174">
        <v>37189</v>
      </c>
      <c r="E180" s="173" t="s">
        <v>217</v>
      </c>
      <c r="F180" s="173" t="s">
        <v>420</v>
      </c>
      <c r="G180" s="175" t="s">
        <v>421</v>
      </c>
      <c r="H180" s="173" t="s">
        <v>421</v>
      </c>
      <c r="I180" s="173" t="s">
        <v>421</v>
      </c>
      <c r="J180" s="173" t="s">
        <v>220</v>
      </c>
      <c r="K180" s="173" t="s">
        <v>220</v>
      </c>
      <c r="L180" s="173" t="s">
        <v>220</v>
      </c>
      <c r="M180" s="173">
        <v>172</v>
      </c>
      <c r="N180" s="173">
        <v>59.2</v>
      </c>
      <c r="O180" s="176">
        <f t="shared" si="6"/>
        <v>20.010816657652789</v>
      </c>
      <c r="P180" s="173" t="s">
        <v>220</v>
      </c>
      <c r="Q180" s="173" t="s">
        <v>220</v>
      </c>
      <c r="R180" s="177"/>
      <c r="AC180" s="96"/>
    </row>
    <row r="181" spans="1:29">
      <c r="A181" s="172" t="s">
        <v>702</v>
      </c>
      <c r="B181" s="173" t="s">
        <v>220</v>
      </c>
      <c r="C181" s="173">
        <v>14</v>
      </c>
      <c r="D181" s="174">
        <v>37911</v>
      </c>
      <c r="E181" s="173" t="s">
        <v>221</v>
      </c>
      <c r="F181" s="173" t="s">
        <v>420</v>
      </c>
      <c r="G181" s="175" t="s">
        <v>421</v>
      </c>
      <c r="H181" s="173" t="s">
        <v>421</v>
      </c>
      <c r="I181" s="173" t="s">
        <v>421</v>
      </c>
      <c r="J181" s="173" t="s">
        <v>220</v>
      </c>
      <c r="K181" s="173" t="s">
        <v>220</v>
      </c>
      <c r="L181" s="173" t="s">
        <v>220</v>
      </c>
      <c r="M181" s="173">
        <v>171.7</v>
      </c>
      <c r="N181" s="173">
        <v>64.8</v>
      </c>
      <c r="O181" s="176">
        <f t="shared" si="6"/>
        <v>21.980340484971794</v>
      </c>
      <c r="P181" s="173" t="s">
        <v>220</v>
      </c>
      <c r="Q181" s="173" t="s">
        <v>220</v>
      </c>
      <c r="R181" s="177"/>
      <c r="AC181" s="96"/>
    </row>
    <row r="182" spans="1:29">
      <c r="A182" s="172" t="s">
        <v>703</v>
      </c>
      <c r="B182" s="173" t="s">
        <v>220</v>
      </c>
      <c r="C182" s="173">
        <v>14</v>
      </c>
      <c r="D182" s="174">
        <v>38184</v>
      </c>
      <c r="E182" s="173" t="s">
        <v>221</v>
      </c>
      <c r="F182" s="173" t="s">
        <v>420</v>
      </c>
      <c r="G182" s="175" t="s">
        <v>704</v>
      </c>
      <c r="H182" s="173" t="s">
        <v>421</v>
      </c>
      <c r="I182" s="173" t="s">
        <v>421</v>
      </c>
      <c r="J182" s="173" t="s">
        <v>220</v>
      </c>
      <c r="K182" s="173" t="s">
        <v>423</v>
      </c>
      <c r="L182" s="173" t="s">
        <v>423</v>
      </c>
      <c r="M182" s="173">
        <v>170.1</v>
      </c>
      <c r="N182" s="173">
        <v>73</v>
      </c>
      <c r="O182" s="176">
        <f t="shared" si="6"/>
        <v>25.229824694192065</v>
      </c>
      <c r="P182" s="173" t="s">
        <v>220</v>
      </c>
      <c r="Q182" s="173" t="s">
        <v>220</v>
      </c>
      <c r="R182" s="177"/>
      <c r="AC182" s="96"/>
    </row>
    <row r="183" spans="1:29">
      <c r="A183" s="172" t="s">
        <v>705</v>
      </c>
      <c r="B183" s="173" t="s">
        <v>220</v>
      </c>
      <c r="C183" s="173">
        <v>17</v>
      </c>
      <c r="D183" s="174">
        <v>36865</v>
      </c>
      <c r="E183" s="173" t="s">
        <v>217</v>
      </c>
      <c r="F183" s="173" t="s">
        <v>420</v>
      </c>
      <c r="G183" s="175" t="s">
        <v>421</v>
      </c>
      <c r="H183" s="173" t="s">
        <v>421</v>
      </c>
      <c r="I183" s="173" t="s">
        <v>421</v>
      </c>
      <c r="J183" s="173" t="s">
        <v>228</v>
      </c>
      <c r="K183" s="173" t="s">
        <v>220</v>
      </c>
      <c r="L183" s="173" t="s">
        <v>220</v>
      </c>
      <c r="M183" s="173">
        <v>164.5</v>
      </c>
      <c r="N183" s="173">
        <v>50.85</v>
      </c>
      <c r="O183" s="176">
        <f t="shared" si="6"/>
        <v>18.791400670725512</v>
      </c>
      <c r="P183" s="173" t="s">
        <v>220</v>
      </c>
      <c r="Q183" s="173" t="s">
        <v>220</v>
      </c>
      <c r="R183" s="177"/>
      <c r="AC183" s="96"/>
    </row>
    <row r="184" spans="1:29">
      <c r="A184" s="172" t="s">
        <v>706</v>
      </c>
      <c r="B184" s="173" t="s">
        <v>220</v>
      </c>
      <c r="C184" s="173">
        <v>15</v>
      </c>
      <c r="D184" s="174">
        <v>37823</v>
      </c>
      <c r="E184" s="173" t="s">
        <v>217</v>
      </c>
      <c r="F184" s="173" t="s">
        <v>420</v>
      </c>
      <c r="G184" s="175" t="s">
        <v>421</v>
      </c>
      <c r="H184" s="173" t="s">
        <v>421</v>
      </c>
      <c r="I184" s="173" t="s">
        <v>421</v>
      </c>
      <c r="J184" s="173" t="s">
        <v>228</v>
      </c>
      <c r="K184" s="173" t="s">
        <v>220</v>
      </c>
      <c r="L184" s="173" t="s">
        <v>220</v>
      </c>
      <c r="M184" s="173">
        <v>161.4</v>
      </c>
      <c r="N184" s="173">
        <v>53.2</v>
      </c>
      <c r="O184" s="176">
        <f t="shared" si="6"/>
        <v>20.42229623385218</v>
      </c>
      <c r="P184" s="173" t="s">
        <v>220</v>
      </c>
      <c r="Q184" s="173" t="s">
        <v>220</v>
      </c>
      <c r="R184" s="177"/>
      <c r="AC184" s="96"/>
    </row>
    <row r="185" spans="1:29">
      <c r="A185" s="172" t="s">
        <v>707</v>
      </c>
      <c r="B185" s="173" t="s">
        <v>220</v>
      </c>
      <c r="C185" s="173">
        <v>16</v>
      </c>
      <c r="D185" s="174">
        <v>37325</v>
      </c>
      <c r="E185" s="173" t="s">
        <v>217</v>
      </c>
      <c r="F185" s="173" t="s">
        <v>420</v>
      </c>
      <c r="G185" s="175" t="s">
        <v>421</v>
      </c>
      <c r="H185" s="173" t="s">
        <v>421</v>
      </c>
      <c r="I185" s="173" t="s">
        <v>421</v>
      </c>
      <c r="J185" s="173" t="s">
        <v>220</v>
      </c>
      <c r="K185" s="173" t="s">
        <v>423</v>
      </c>
      <c r="L185" s="173" t="s">
        <v>423</v>
      </c>
      <c r="M185" s="173">
        <v>167.7</v>
      </c>
      <c r="N185" s="173">
        <v>68.8</v>
      </c>
      <c r="O185" s="176">
        <f t="shared" si="6"/>
        <v>24.463709615766867</v>
      </c>
      <c r="P185" s="173" t="s">
        <v>220</v>
      </c>
      <c r="Q185" s="173" t="s">
        <v>220</v>
      </c>
      <c r="R185" s="177"/>
      <c r="AC185" s="96"/>
    </row>
    <row r="186" spans="1:29">
      <c r="A186" s="172" t="s">
        <v>708</v>
      </c>
      <c r="B186" s="173" t="s">
        <v>220</v>
      </c>
      <c r="C186" s="173">
        <v>13</v>
      </c>
      <c r="D186" s="174">
        <v>38611</v>
      </c>
      <c r="E186" s="173" t="s">
        <v>221</v>
      </c>
      <c r="F186" s="173" t="s">
        <v>420</v>
      </c>
      <c r="G186" s="175" t="s">
        <v>421</v>
      </c>
      <c r="H186" s="173" t="s">
        <v>421</v>
      </c>
      <c r="I186" s="173" t="s">
        <v>421</v>
      </c>
      <c r="J186" s="173" t="s">
        <v>220</v>
      </c>
      <c r="K186" s="173" t="s">
        <v>220</v>
      </c>
      <c r="L186" s="173" t="s">
        <v>220</v>
      </c>
      <c r="M186" s="173">
        <v>156.35</v>
      </c>
      <c r="N186" s="173">
        <v>48.4</v>
      </c>
      <c r="O186" s="176">
        <f t="shared" si="6"/>
        <v>19.799288800546609</v>
      </c>
      <c r="P186" s="173" t="s">
        <v>220</v>
      </c>
      <c r="Q186" s="173" t="s">
        <v>220</v>
      </c>
      <c r="R186" s="177"/>
      <c r="AC186" s="96"/>
    </row>
    <row r="187" spans="1:29">
      <c r="A187" s="172" t="s">
        <v>709</v>
      </c>
      <c r="B187" s="173" t="s">
        <v>220</v>
      </c>
      <c r="C187" s="173">
        <v>15</v>
      </c>
      <c r="D187" s="174">
        <v>37675</v>
      </c>
      <c r="E187" s="173" t="s">
        <v>221</v>
      </c>
      <c r="F187" s="173" t="s">
        <v>420</v>
      </c>
      <c r="G187" s="175" t="s">
        <v>421</v>
      </c>
      <c r="H187" s="173" t="s">
        <v>421</v>
      </c>
      <c r="I187" s="173" t="s">
        <v>421</v>
      </c>
      <c r="J187" s="173" t="s">
        <v>228</v>
      </c>
      <c r="K187" s="173" t="s">
        <v>228</v>
      </c>
      <c r="L187" s="173" t="s">
        <v>220</v>
      </c>
      <c r="M187" s="173">
        <v>180.3</v>
      </c>
      <c r="N187" s="173">
        <v>109.9</v>
      </c>
      <c r="O187" s="176">
        <f t="shared" si="6"/>
        <v>33.806969280569845</v>
      </c>
      <c r="P187" s="173" t="s">
        <v>220</v>
      </c>
      <c r="Q187" s="173" t="s">
        <v>220</v>
      </c>
      <c r="R187" s="177"/>
      <c r="AC187" s="96"/>
    </row>
    <row r="188" spans="1:29">
      <c r="A188" s="172" t="s">
        <v>710</v>
      </c>
      <c r="B188" s="173" t="s">
        <v>220</v>
      </c>
      <c r="C188" s="173">
        <v>15</v>
      </c>
      <c r="D188" s="174">
        <v>37605</v>
      </c>
      <c r="E188" s="173" t="s">
        <v>217</v>
      </c>
      <c r="F188" s="173" t="s">
        <v>420</v>
      </c>
      <c r="G188" s="175" t="s">
        <v>421</v>
      </c>
      <c r="H188" s="173" t="s">
        <v>421</v>
      </c>
      <c r="I188" s="173" t="s">
        <v>421</v>
      </c>
      <c r="J188" s="173" t="s">
        <v>228</v>
      </c>
      <c r="K188" s="173" t="s">
        <v>228</v>
      </c>
      <c r="L188" s="173" t="s">
        <v>228</v>
      </c>
      <c r="M188" s="173">
        <v>161.1</v>
      </c>
      <c r="N188" s="173">
        <v>49.9</v>
      </c>
      <c r="O188" s="176">
        <f t="shared" si="6"/>
        <v>19.226908733062309</v>
      </c>
      <c r="P188" s="173" t="s">
        <v>220</v>
      </c>
      <c r="Q188" s="173" t="s">
        <v>220</v>
      </c>
      <c r="R188" s="177"/>
      <c r="AC188" s="96"/>
    </row>
    <row r="189" spans="1:29">
      <c r="A189" s="172" t="s">
        <v>711</v>
      </c>
      <c r="B189" s="173" t="s">
        <v>220</v>
      </c>
      <c r="C189" s="173">
        <v>16</v>
      </c>
      <c r="D189" s="174">
        <v>37217</v>
      </c>
      <c r="E189" s="173" t="s">
        <v>221</v>
      </c>
      <c r="F189" s="173" t="s">
        <v>420</v>
      </c>
      <c r="G189" s="175" t="s">
        <v>421</v>
      </c>
      <c r="H189" s="173" t="s">
        <v>421</v>
      </c>
      <c r="I189" s="173" t="s">
        <v>421</v>
      </c>
      <c r="J189" s="173" t="s">
        <v>423</v>
      </c>
      <c r="K189" s="173" t="s">
        <v>423</v>
      </c>
      <c r="L189" s="173" t="s">
        <v>423</v>
      </c>
      <c r="M189" s="173">
        <v>180</v>
      </c>
      <c r="N189" s="173">
        <v>76.8</v>
      </c>
      <c r="O189" s="176">
        <f t="shared" si="6"/>
        <v>23.703703703703702</v>
      </c>
      <c r="P189" s="173" t="s">
        <v>220</v>
      </c>
      <c r="Q189" s="173" t="s">
        <v>220</v>
      </c>
      <c r="R189" s="177"/>
      <c r="AC189" s="96"/>
    </row>
    <row r="190" spans="1:29">
      <c r="A190" s="172" t="s">
        <v>712</v>
      </c>
      <c r="B190" s="173" t="s">
        <v>220</v>
      </c>
      <c r="C190" s="173">
        <v>16</v>
      </c>
      <c r="D190" s="174">
        <v>37217</v>
      </c>
      <c r="E190" s="173" t="s">
        <v>221</v>
      </c>
      <c r="F190" s="173" t="s">
        <v>420</v>
      </c>
      <c r="G190" s="175" t="s">
        <v>421</v>
      </c>
      <c r="H190" s="173" t="s">
        <v>421</v>
      </c>
      <c r="I190" s="173" t="s">
        <v>421</v>
      </c>
      <c r="J190" s="173" t="s">
        <v>423</v>
      </c>
      <c r="K190" s="173" t="s">
        <v>423</v>
      </c>
      <c r="L190" s="173" t="s">
        <v>423</v>
      </c>
      <c r="M190" s="173">
        <v>178.5</v>
      </c>
      <c r="N190" s="173">
        <v>78.400000000000006</v>
      </c>
      <c r="O190" s="176">
        <f t="shared" si="6"/>
        <v>24.605920799692427</v>
      </c>
      <c r="P190" s="173" t="s">
        <v>220</v>
      </c>
      <c r="Q190" s="173" t="s">
        <v>220</v>
      </c>
      <c r="R190" s="177"/>
      <c r="AC190" s="96"/>
    </row>
    <row r="191" spans="1:29">
      <c r="A191" s="172" t="s">
        <v>713</v>
      </c>
      <c r="B191" s="173" t="s">
        <v>220</v>
      </c>
      <c r="C191" s="173">
        <v>17</v>
      </c>
      <c r="D191" s="174">
        <v>37038</v>
      </c>
      <c r="E191" s="173" t="s">
        <v>217</v>
      </c>
      <c r="F191" s="173" t="s">
        <v>420</v>
      </c>
      <c r="G191" s="175" t="s">
        <v>421</v>
      </c>
      <c r="H191" s="173" t="s">
        <v>421</v>
      </c>
      <c r="I191" s="173" t="s">
        <v>421</v>
      </c>
      <c r="J191" s="173" t="s">
        <v>220</v>
      </c>
      <c r="K191" s="173" t="s">
        <v>220</v>
      </c>
      <c r="L191" s="173" t="s">
        <v>220</v>
      </c>
      <c r="M191" s="173">
        <v>172</v>
      </c>
      <c r="N191" s="173">
        <v>94.5</v>
      </c>
      <c r="O191" s="176">
        <f t="shared" si="6"/>
        <v>31.942942130881562</v>
      </c>
      <c r="P191" s="173" t="s">
        <v>220</v>
      </c>
      <c r="Q191" s="173" t="s">
        <v>220</v>
      </c>
      <c r="R191" s="177"/>
      <c r="AC191" s="96"/>
    </row>
    <row r="192" spans="1:29">
      <c r="A192" s="172" t="s">
        <v>714</v>
      </c>
      <c r="B192" s="173" t="s">
        <v>220</v>
      </c>
      <c r="C192" s="173">
        <v>14</v>
      </c>
      <c r="D192" s="174">
        <v>38224</v>
      </c>
      <c r="E192" s="173" t="s">
        <v>217</v>
      </c>
      <c r="F192" s="173" t="s">
        <v>420</v>
      </c>
      <c r="G192" s="175" t="s">
        <v>421</v>
      </c>
      <c r="H192" s="173" t="s">
        <v>421</v>
      </c>
      <c r="I192" s="173" t="s">
        <v>421</v>
      </c>
      <c r="J192" s="173" t="s">
        <v>228</v>
      </c>
      <c r="K192" s="173" t="s">
        <v>220</v>
      </c>
      <c r="L192" s="173" t="s">
        <v>220</v>
      </c>
      <c r="M192" s="173">
        <v>156.4</v>
      </c>
      <c r="N192" s="173">
        <v>49.1</v>
      </c>
      <c r="O192" s="176">
        <f t="shared" si="6"/>
        <v>20.07280172160046</v>
      </c>
      <c r="P192" s="173" t="s">
        <v>220</v>
      </c>
      <c r="Q192" s="173" t="s">
        <v>220</v>
      </c>
      <c r="R192" s="177"/>
      <c r="AC192" s="96"/>
    </row>
    <row r="193" spans="1:29">
      <c r="A193" s="172" t="s">
        <v>715</v>
      </c>
      <c r="B193" s="173" t="s">
        <v>220</v>
      </c>
      <c r="C193" s="173">
        <v>15</v>
      </c>
      <c r="D193" s="174">
        <v>37688</v>
      </c>
      <c r="E193" s="173" t="s">
        <v>221</v>
      </c>
      <c r="F193" s="173" t="s">
        <v>420</v>
      </c>
      <c r="G193" s="175" t="s">
        <v>421</v>
      </c>
      <c r="H193" s="173" t="s">
        <v>421</v>
      </c>
      <c r="I193" s="173" t="s">
        <v>421</v>
      </c>
      <c r="J193" s="173" t="s">
        <v>228</v>
      </c>
      <c r="K193" s="173" t="s">
        <v>228</v>
      </c>
      <c r="L193" s="173" t="s">
        <v>220</v>
      </c>
      <c r="M193" s="173">
        <v>180.4</v>
      </c>
      <c r="N193" s="173">
        <v>113.4</v>
      </c>
      <c r="O193" s="176">
        <f t="shared" si="6"/>
        <v>34.844961430868089</v>
      </c>
      <c r="P193" s="173" t="s">
        <v>220</v>
      </c>
      <c r="Q193" s="173" t="s">
        <v>220</v>
      </c>
      <c r="R193" s="177"/>
      <c r="AC193" s="96"/>
    </row>
    <row r="194" spans="1:29">
      <c r="A194" s="172" t="s">
        <v>716</v>
      </c>
      <c r="B194" s="173" t="s">
        <v>220</v>
      </c>
      <c r="C194" s="173">
        <v>15</v>
      </c>
      <c r="D194" s="174">
        <v>37650</v>
      </c>
      <c r="E194" s="173" t="s">
        <v>217</v>
      </c>
      <c r="F194" s="173" t="s">
        <v>656</v>
      </c>
      <c r="G194" s="175" t="s">
        <v>421</v>
      </c>
      <c r="H194" s="173" t="s">
        <v>421</v>
      </c>
      <c r="I194" s="173" t="s">
        <v>421</v>
      </c>
      <c r="J194" s="173" t="s">
        <v>228</v>
      </c>
      <c r="K194" s="173" t="s">
        <v>228</v>
      </c>
      <c r="L194" s="173" t="s">
        <v>228</v>
      </c>
      <c r="M194" s="173">
        <v>160.1</v>
      </c>
      <c r="N194" s="173">
        <v>58.7</v>
      </c>
      <c r="O194" s="176">
        <f t="shared" si="6"/>
        <v>22.901052238977748</v>
      </c>
      <c r="P194" s="173" t="s">
        <v>220</v>
      </c>
      <c r="Q194" s="173" t="s">
        <v>220</v>
      </c>
      <c r="R194" s="177"/>
      <c r="AC194" s="96"/>
    </row>
    <row r="195" spans="1:29">
      <c r="A195" s="172" t="s">
        <v>717</v>
      </c>
      <c r="B195" s="173" t="s">
        <v>220</v>
      </c>
      <c r="C195" s="173">
        <v>13</v>
      </c>
      <c r="D195" s="174">
        <v>38358</v>
      </c>
      <c r="E195" s="173" t="s">
        <v>217</v>
      </c>
      <c r="F195" s="173" t="s">
        <v>420</v>
      </c>
      <c r="G195" s="175" t="s">
        <v>421</v>
      </c>
      <c r="H195" s="173" t="s">
        <v>421</v>
      </c>
      <c r="I195" s="173" t="s">
        <v>421</v>
      </c>
      <c r="J195" s="173" t="s">
        <v>220</v>
      </c>
      <c r="K195" s="173" t="s">
        <v>220</v>
      </c>
      <c r="L195" s="173" t="s">
        <v>220</v>
      </c>
      <c r="M195" s="173">
        <v>162</v>
      </c>
      <c r="N195" s="173">
        <v>58.5</v>
      </c>
      <c r="O195" s="176">
        <f t="shared" si="6"/>
        <v>22.290809327846361</v>
      </c>
      <c r="P195" s="173" t="s">
        <v>220</v>
      </c>
      <c r="Q195" s="173" t="s">
        <v>220</v>
      </c>
      <c r="R195" s="177"/>
      <c r="AC195" s="96"/>
    </row>
    <row r="196" spans="1:29">
      <c r="A196" s="172" t="s">
        <v>718</v>
      </c>
      <c r="B196" s="173" t="s">
        <v>220</v>
      </c>
      <c r="C196" s="173">
        <v>15</v>
      </c>
      <c r="D196" s="174">
        <v>37707</v>
      </c>
      <c r="E196" s="173" t="s">
        <v>221</v>
      </c>
      <c r="F196" s="173" t="s">
        <v>420</v>
      </c>
      <c r="G196" s="175" t="s">
        <v>421</v>
      </c>
      <c r="H196" s="173" t="s">
        <v>421</v>
      </c>
      <c r="I196" s="173" t="s">
        <v>421</v>
      </c>
      <c r="J196" s="173" t="s">
        <v>220</v>
      </c>
      <c r="K196" s="173" t="s">
        <v>228</v>
      </c>
      <c r="L196" s="173" t="s">
        <v>220</v>
      </c>
      <c r="M196" s="173">
        <v>184.3</v>
      </c>
      <c r="N196" s="173">
        <v>82</v>
      </c>
      <c r="O196" s="176">
        <f t="shared" si="6"/>
        <v>24.141440578640882</v>
      </c>
      <c r="P196" s="173" t="s">
        <v>220</v>
      </c>
      <c r="Q196" s="173" t="s">
        <v>220</v>
      </c>
      <c r="R196" s="177"/>
      <c r="AC196" s="96"/>
    </row>
    <row r="197" spans="1:29">
      <c r="A197" s="172" t="s">
        <v>719</v>
      </c>
      <c r="B197" s="173" t="s">
        <v>220</v>
      </c>
      <c r="C197" s="173">
        <v>17</v>
      </c>
      <c r="D197" s="174">
        <v>36984</v>
      </c>
      <c r="E197" s="173" t="s">
        <v>217</v>
      </c>
      <c r="F197" s="173" t="s">
        <v>420</v>
      </c>
      <c r="G197" s="175" t="s">
        <v>421</v>
      </c>
      <c r="H197" s="173" t="s">
        <v>421</v>
      </c>
      <c r="I197" s="173" t="s">
        <v>421</v>
      </c>
      <c r="J197" s="173" t="s">
        <v>220</v>
      </c>
      <c r="K197" s="173" t="s">
        <v>220</v>
      </c>
      <c r="L197" s="173" t="s">
        <v>220</v>
      </c>
      <c r="M197" s="173">
        <v>165.6</v>
      </c>
      <c r="N197" s="173">
        <v>51.4</v>
      </c>
      <c r="O197" s="176">
        <f t="shared" si="6"/>
        <v>18.743144530794183</v>
      </c>
      <c r="P197" s="173" t="s">
        <v>220</v>
      </c>
      <c r="Q197" s="173" t="s">
        <v>220</v>
      </c>
      <c r="R197" s="177"/>
      <c r="AC197" s="96"/>
    </row>
    <row r="198" spans="1:29">
      <c r="A198" s="172" t="s">
        <v>720</v>
      </c>
      <c r="B198" s="173" t="s">
        <v>220</v>
      </c>
      <c r="C198" s="173">
        <v>12</v>
      </c>
      <c r="D198" s="174">
        <v>38752</v>
      </c>
      <c r="E198" s="173" t="s">
        <v>221</v>
      </c>
      <c r="F198" s="173" t="s">
        <v>420</v>
      </c>
      <c r="G198" s="175" t="s">
        <v>421</v>
      </c>
      <c r="H198" s="173" t="s">
        <v>421</v>
      </c>
      <c r="I198" s="173" t="s">
        <v>421</v>
      </c>
      <c r="J198" s="173" t="s">
        <v>220</v>
      </c>
      <c r="K198" s="173" t="s">
        <v>220</v>
      </c>
      <c r="L198" s="173" t="s">
        <v>220</v>
      </c>
      <c r="M198" s="173">
        <v>151</v>
      </c>
      <c r="N198" s="173">
        <v>49.45</v>
      </c>
      <c r="O198" s="176">
        <f t="shared" si="6"/>
        <v>21.687645278715848</v>
      </c>
      <c r="P198" s="173" t="s">
        <v>220</v>
      </c>
      <c r="Q198" s="173" t="s">
        <v>220</v>
      </c>
      <c r="R198" s="177"/>
      <c r="AC198" s="96"/>
    </row>
    <row r="199" spans="1:29">
      <c r="A199" s="172" t="s">
        <v>721</v>
      </c>
      <c r="B199" s="173" t="s">
        <v>220</v>
      </c>
      <c r="C199" s="173">
        <v>13</v>
      </c>
      <c r="D199" s="174">
        <v>38405</v>
      </c>
      <c r="E199" s="173" t="s">
        <v>217</v>
      </c>
      <c r="F199" s="173" t="s">
        <v>420</v>
      </c>
      <c r="G199" s="175" t="s">
        <v>421</v>
      </c>
      <c r="H199" s="173" t="s">
        <v>421</v>
      </c>
      <c r="I199" s="173" t="s">
        <v>421</v>
      </c>
      <c r="J199" s="173" t="s">
        <v>228</v>
      </c>
      <c r="K199" s="173" t="s">
        <v>220</v>
      </c>
      <c r="L199" s="173" t="s">
        <v>220</v>
      </c>
      <c r="M199" s="173">
        <v>159.30000000000001</v>
      </c>
      <c r="N199" s="173">
        <v>59.5</v>
      </c>
      <c r="O199" s="176">
        <f t="shared" si="6"/>
        <v>23.446899078635379</v>
      </c>
      <c r="P199" s="173" t="s">
        <v>220</v>
      </c>
      <c r="Q199" s="173" t="s">
        <v>220</v>
      </c>
      <c r="R199" s="177" t="s">
        <v>722</v>
      </c>
      <c r="AC199" s="96"/>
    </row>
    <row r="200" spans="1:29">
      <c r="A200" s="172" t="s">
        <v>723</v>
      </c>
      <c r="B200" s="173" t="s">
        <v>220</v>
      </c>
      <c r="C200" s="173">
        <v>13</v>
      </c>
      <c r="D200" s="174">
        <v>38405</v>
      </c>
      <c r="E200" s="173" t="s">
        <v>217</v>
      </c>
      <c r="F200" s="173" t="s">
        <v>420</v>
      </c>
      <c r="G200" s="175" t="s">
        <v>421</v>
      </c>
      <c r="H200" s="173" t="s">
        <v>421</v>
      </c>
      <c r="I200" s="173" t="s">
        <v>421</v>
      </c>
      <c r="J200" s="173" t="s">
        <v>228</v>
      </c>
      <c r="K200" s="173" t="s">
        <v>220</v>
      </c>
      <c r="L200" s="173" t="s">
        <v>220</v>
      </c>
      <c r="M200" s="173">
        <v>149.05000000000001</v>
      </c>
      <c r="N200" s="173">
        <v>38.299999999999997</v>
      </c>
      <c r="O200" s="176">
        <f t="shared" si="6"/>
        <v>17.239902812861185</v>
      </c>
      <c r="P200" s="173" t="s">
        <v>220</v>
      </c>
      <c r="Q200" s="173" t="s">
        <v>220</v>
      </c>
      <c r="R200" s="177"/>
      <c r="AC200" s="96"/>
    </row>
    <row r="201" spans="1:29">
      <c r="A201" s="172" t="s">
        <v>724</v>
      </c>
      <c r="B201" s="173" t="s">
        <v>220</v>
      </c>
      <c r="C201" s="173">
        <v>16</v>
      </c>
      <c r="D201" s="174">
        <v>37245</v>
      </c>
      <c r="E201" s="173" t="s">
        <v>217</v>
      </c>
      <c r="F201" s="173" t="s">
        <v>420</v>
      </c>
      <c r="G201" s="175" t="s">
        <v>421</v>
      </c>
      <c r="H201" s="173" t="s">
        <v>421</v>
      </c>
      <c r="I201" s="173" t="s">
        <v>421</v>
      </c>
      <c r="J201" s="173" t="s">
        <v>220</v>
      </c>
      <c r="K201" s="173" t="s">
        <v>220</v>
      </c>
      <c r="L201" s="173" t="s">
        <v>220</v>
      </c>
      <c r="M201" s="173">
        <v>170.5</v>
      </c>
      <c r="N201" s="173">
        <v>51.6</v>
      </c>
      <c r="O201" s="176">
        <f t="shared" si="6"/>
        <v>17.750105348251218</v>
      </c>
      <c r="P201" s="173" t="s">
        <v>220</v>
      </c>
      <c r="Q201" s="173" t="s">
        <v>220</v>
      </c>
      <c r="R201" s="177"/>
      <c r="AC201" s="96"/>
    </row>
    <row r="202" spans="1:29">
      <c r="A202" s="172" t="s">
        <v>725</v>
      </c>
      <c r="B202" s="173" t="s">
        <v>220</v>
      </c>
      <c r="C202" s="173">
        <v>12</v>
      </c>
      <c r="D202" s="174">
        <v>38841</v>
      </c>
      <c r="E202" s="173" t="s">
        <v>217</v>
      </c>
      <c r="F202" s="173" t="s">
        <v>420</v>
      </c>
      <c r="G202" s="175" t="s">
        <v>421</v>
      </c>
      <c r="H202" s="173" t="s">
        <v>421</v>
      </c>
      <c r="I202" s="173" t="s">
        <v>421</v>
      </c>
      <c r="J202" s="173" t="s">
        <v>220</v>
      </c>
      <c r="K202" s="173" t="s">
        <v>220</v>
      </c>
      <c r="L202" s="173" t="s">
        <v>220</v>
      </c>
      <c r="M202" s="173">
        <v>156.1</v>
      </c>
      <c r="N202" s="173">
        <v>38.6</v>
      </c>
      <c r="O202" s="176">
        <f t="shared" si="6"/>
        <v>15.840960044256196</v>
      </c>
      <c r="P202" s="173" t="s">
        <v>220</v>
      </c>
      <c r="Q202" s="173" t="s">
        <v>220</v>
      </c>
      <c r="R202" s="177"/>
      <c r="AC202" s="96"/>
    </row>
    <row r="203" spans="1:29">
      <c r="A203" s="172" t="s">
        <v>726</v>
      </c>
      <c r="B203" s="173" t="s">
        <v>220</v>
      </c>
      <c r="C203" s="173">
        <v>13</v>
      </c>
      <c r="D203" s="174">
        <v>38319</v>
      </c>
      <c r="E203" s="173" t="s">
        <v>217</v>
      </c>
      <c r="F203" s="173" t="s">
        <v>420</v>
      </c>
      <c r="G203" s="175" t="s">
        <v>438</v>
      </c>
      <c r="H203" s="173" t="s">
        <v>437</v>
      </c>
      <c r="I203" s="173" t="s">
        <v>727</v>
      </c>
      <c r="J203" s="173" t="s">
        <v>423</v>
      </c>
      <c r="K203" s="173" t="s">
        <v>423</v>
      </c>
      <c r="L203" s="173" t="s">
        <v>423</v>
      </c>
      <c r="M203" s="173">
        <v>159.5</v>
      </c>
      <c r="N203" s="173">
        <v>50.3</v>
      </c>
      <c r="O203" s="176">
        <f t="shared" si="6"/>
        <v>19.771818280087654</v>
      </c>
      <c r="P203" s="173" t="s">
        <v>220</v>
      </c>
      <c r="Q203" s="173" t="s">
        <v>220</v>
      </c>
      <c r="R203" s="177"/>
      <c r="AC203" s="96"/>
    </row>
    <row r="204" spans="1:29">
      <c r="A204" s="172" t="s">
        <v>728</v>
      </c>
      <c r="B204" s="173" t="s">
        <v>220</v>
      </c>
      <c r="C204" s="173">
        <v>12</v>
      </c>
      <c r="D204" s="174">
        <v>38863</v>
      </c>
      <c r="E204" s="173" t="s">
        <v>221</v>
      </c>
      <c r="F204" s="173" t="s">
        <v>420</v>
      </c>
      <c r="G204" s="175" t="s">
        <v>421</v>
      </c>
      <c r="H204" s="173" t="s">
        <v>421</v>
      </c>
      <c r="I204" s="173" t="s">
        <v>421</v>
      </c>
      <c r="J204" s="173" t="s">
        <v>220</v>
      </c>
      <c r="K204" s="173" t="s">
        <v>220</v>
      </c>
      <c r="L204" s="173" t="s">
        <v>220</v>
      </c>
      <c r="M204" s="173">
        <v>148.25</v>
      </c>
      <c r="N204" s="173">
        <v>40.9</v>
      </c>
      <c r="O204" s="176">
        <f t="shared" si="6"/>
        <v>18.609465688797638</v>
      </c>
      <c r="P204" s="173" t="s">
        <v>220</v>
      </c>
      <c r="Q204" s="173" t="s">
        <v>220</v>
      </c>
      <c r="R204" s="177"/>
      <c r="AC204" s="96"/>
    </row>
    <row r="205" spans="1:29">
      <c r="A205" s="172" t="s">
        <v>729</v>
      </c>
      <c r="B205" s="173" t="s">
        <v>220</v>
      </c>
      <c r="C205" s="173">
        <v>16</v>
      </c>
      <c r="D205" s="174">
        <v>37247</v>
      </c>
      <c r="E205" s="173" t="s">
        <v>217</v>
      </c>
      <c r="F205" s="173" t="s">
        <v>420</v>
      </c>
      <c r="G205" s="175" t="s">
        <v>421</v>
      </c>
      <c r="H205" s="173" t="s">
        <v>421</v>
      </c>
      <c r="I205" s="173" t="s">
        <v>421</v>
      </c>
      <c r="J205" s="173" t="s">
        <v>220</v>
      </c>
      <c r="K205" s="173" t="s">
        <v>220</v>
      </c>
      <c r="L205" s="173" t="s">
        <v>220</v>
      </c>
      <c r="M205" s="173">
        <v>152.19999999999999</v>
      </c>
      <c r="N205" s="173">
        <v>54.2</v>
      </c>
      <c r="O205" s="176">
        <f t="shared" si="6"/>
        <v>23.397528323096562</v>
      </c>
      <c r="P205" s="173" t="s">
        <v>220</v>
      </c>
      <c r="Q205" s="173" t="s">
        <v>220</v>
      </c>
      <c r="R205" s="177"/>
      <c r="AC205" s="96"/>
    </row>
    <row r="206" spans="1:29">
      <c r="A206" s="172" t="s">
        <v>730</v>
      </c>
      <c r="B206" s="173" t="s">
        <v>220</v>
      </c>
      <c r="C206" s="173">
        <v>15</v>
      </c>
      <c r="D206" s="174">
        <v>37795</v>
      </c>
      <c r="E206" s="173" t="s">
        <v>217</v>
      </c>
      <c r="F206" s="173" t="s">
        <v>420</v>
      </c>
      <c r="G206" s="175" t="s">
        <v>421</v>
      </c>
      <c r="H206" s="173" t="s">
        <v>421</v>
      </c>
      <c r="I206" s="173" t="s">
        <v>421</v>
      </c>
      <c r="J206" s="173" t="s">
        <v>228</v>
      </c>
      <c r="K206" s="173" t="s">
        <v>228</v>
      </c>
      <c r="L206" s="173" t="s">
        <v>220</v>
      </c>
      <c r="M206" s="173">
        <v>154.69999999999999</v>
      </c>
      <c r="N206" s="173">
        <v>46.6</v>
      </c>
      <c r="O206" s="176">
        <f t="shared" si="6"/>
        <v>19.471763644545884</v>
      </c>
      <c r="P206" s="173" t="s">
        <v>220</v>
      </c>
      <c r="Q206" s="173" t="s">
        <v>220</v>
      </c>
      <c r="R206" s="177"/>
      <c r="AC206" s="96"/>
    </row>
    <row r="207" spans="1:29">
      <c r="A207" s="172" t="s">
        <v>731</v>
      </c>
      <c r="B207" s="173" t="s">
        <v>220</v>
      </c>
      <c r="C207" s="173">
        <v>16</v>
      </c>
      <c r="D207" s="174">
        <v>37188</v>
      </c>
      <c r="E207" s="173" t="s">
        <v>221</v>
      </c>
      <c r="F207" s="173" t="s">
        <v>732</v>
      </c>
      <c r="G207" s="175" t="s">
        <v>421</v>
      </c>
      <c r="H207" s="173" t="s">
        <v>421</v>
      </c>
      <c r="I207" s="173" t="s">
        <v>421</v>
      </c>
      <c r="J207" s="173" t="s">
        <v>220</v>
      </c>
      <c r="K207" s="173" t="s">
        <v>220</v>
      </c>
      <c r="L207" s="173" t="s">
        <v>220</v>
      </c>
      <c r="M207" s="173">
        <v>189.6</v>
      </c>
      <c r="N207" s="173">
        <v>65.55</v>
      </c>
      <c r="O207" s="176">
        <f t="shared" si="6"/>
        <v>18.234591144581533</v>
      </c>
      <c r="P207" s="173" t="s">
        <v>220</v>
      </c>
      <c r="Q207" s="173" t="s">
        <v>220</v>
      </c>
      <c r="R207" s="177"/>
      <c r="AC207" s="96"/>
    </row>
    <row r="208" spans="1:29">
      <c r="A208" s="172" t="s">
        <v>733</v>
      </c>
      <c r="B208" s="173" t="s">
        <v>220</v>
      </c>
      <c r="C208" s="173">
        <v>16</v>
      </c>
      <c r="D208" s="174">
        <v>37453</v>
      </c>
      <c r="E208" s="173" t="s">
        <v>221</v>
      </c>
      <c r="F208" s="173" t="s">
        <v>420</v>
      </c>
      <c r="G208" s="175" t="s">
        <v>421</v>
      </c>
      <c r="H208" s="173" t="s">
        <v>421</v>
      </c>
      <c r="I208" s="173" t="s">
        <v>421</v>
      </c>
      <c r="J208" s="173" t="s">
        <v>228</v>
      </c>
      <c r="K208" s="173" t="s">
        <v>228</v>
      </c>
      <c r="L208" s="173" t="s">
        <v>220</v>
      </c>
      <c r="M208" s="173">
        <v>176.5</v>
      </c>
      <c r="N208" s="173">
        <v>68.599999999999994</v>
      </c>
      <c r="O208" s="176">
        <f t="shared" ref="O208:O239" si="7">N208/((M208/100)^2)</f>
        <v>22.020881316758821</v>
      </c>
      <c r="P208" s="173" t="s">
        <v>220</v>
      </c>
      <c r="Q208" s="173" t="s">
        <v>220</v>
      </c>
      <c r="R208" s="177"/>
      <c r="AC208" s="96"/>
    </row>
    <row r="209" spans="1:29" ht="204">
      <c r="A209" s="172" t="s">
        <v>734</v>
      </c>
      <c r="B209" s="173" t="s">
        <v>220</v>
      </c>
      <c r="C209" s="173">
        <v>13</v>
      </c>
      <c r="D209" s="174">
        <v>38496</v>
      </c>
      <c r="E209" s="173" t="s">
        <v>217</v>
      </c>
      <c r="F209" s="173" t="s">
        <v>420</v>
      </c>
      <c r="G209" s="175" t="s">
        <v>421</v>
      </c>
      <c r="H209" s="173" t="s">
        <v>421</v>
      </c>
      <c r="I209" s="173" t="s">
        <v>421</v>
      </c>
      <c r="J209" s="173" t="s">
        <v>220</v>
      </c>
      <c r="K209" s="173" t="s">
        <v>220</v>
      </c>
      <c r="L209" s="173" t="s">
        <v>220</v>
      </c>
      <c r="M209" s="173">
        <v>156.19999999999999</v>
      </c>
      <c r="N209" s="173">
        <v>47.1</v>
      </c>
      <c r="O209" s="176">
        <f t="shared" si="7"/>
        <v>19.304512911481229</v>
      </c>
      <c r="P209" s="173" t="s">
        <v>220</v>
      </c>
      <c r="Q209" s="173" t="s">
        <v>220</v>
      </c>
      <c r="R209" s="177" t="s">
        <v>735</v>
      </c>
      <c r="AC209" s="96"/>
    </row>
    <row r="210" spans="1:29">
      <c r="A210" s="172" t="s">
        <v>736</v>
      </c>
      <c r="B210" s="173" t="s">
        <v>220</v>
      </c>
      <c r="C210" s="173">
        <v>12</v>
      </c>
      <c r="D210" s="174">
        <v>38874</v>
      </c>
      <c r="E210" s="173" t="s">
        <v>217</v>
      </c>
      <c r="F210" s="173" t="s">
        <v>420</v>
      </c>
      <c r="G210" s="175" t="s">
        <v>421</v>
      </c>
      <c r="H210" s="173" t="s">
        <v>421</v>
      </c>
      <c r="I210" s="173" t="s">
        <v>421</v>
      </c>
      <c r="J210" s="173" t="s">
        <v>220</v>
      </c>
      <c r="K210" s="173" t="s">
        <v>220</v>
      </c>
      <c r="L210" s="173" t="s">
        <v>220</v>
      </c>
      <c r="M210" s="173">
        <v>162.19999999999999</v>
      </c>
      <c r="N210" s="173">
        <v>54.25</v>
      </c>
      <c r="O210" s="176">
        <f t="shared" si="7"/>
        <v>20.62044544723371</v>
      </c>
      <c r="P210" s="173" t="s">
        <v>220</v>
      </c>
      <c r="Q210" s="173" t="s">
        <v>220</v>
      </c>
      <c r="R210" s="177"/>
      <c r="AC210" s="96"/>
    </row>
    <row r="211" spans="1:29" ht="84">
      <c r="A211" s="178" t="s">
        <v>737</v>
      </c>
      <c r="B211" s="179" t="s">
        <v>220</v>
      </c>
      <c r="C211" s="179">
        <v>13</v>
      </c>
      <c r="D211" s="180">
        <v>38414</v>
      </c>
      <c r="E211" s="179" t="s">
        <v>217</v>
      </c>
      <c r="F211" s="179" t="s">
        <v>420</v>
      </c>
      <c r="G211" s="181" t="s">
        <v>421</v>
      </c>
      <c r="H211" s="179" t="s">
        <v>421</v>
      </c>
      <c r="I211" s="179" t="s">
        <v>421</v>
      </c>
      <c r="J211" s="179" t="s">
        <v>220</v>
      </c>
      <c r="K211" s="179" t="s">
        <v>220</v>
      </c>
      <c r="L211" s="179" t="s">
        <v>220</v>
      </c>
      <c r="M211" s="179">
        <v>161.05000000000001</v>
      </c>
      <c r="N211" s="179">
        <v>51.1</v>
      </c>
      <c r="O211" s="182">
        <f t="shared" si="7"/>
        <v>19.701506750802253</v>
      </c>
      <c r="P211" s="179" t="s">
        <v>220</v>
      </c>
      <c r="Q211" s="179" t="s">
        <v>220</v>
      </c>
      <c r="R211" s="183" t="s">
        <v>738</v>
      </c>
      <c r="AC211" s="96"/>
    </row>
    <row r="212" spans="1:29">
      <c r="A212" s="172" t="s">
        <v>739</v>
      </c>
      <c r="B212" s="173" t="s">
        <v>220</v>
      </c>
      <c r="C212" s="173">
        <v>16</v>
      </c>
      <c r="D212" s="174">
        <v>37293</v>
      </c>
      <c r="E212" s="173" t="s">
        <v>221</v>
      </c>
      <c r="F212" s="173" t="s">
        <v>420</v>
      </c>
      <c r="G212" s="175" t="s">
        <v>421</v>
      </c>
      <c r="H212" s="173" t="s">
        <v>421</v>
      </c>
      <c r="I212" s="173" t="s">
        <v>421</v>
      </c>
      <c r="J212" s="173" t="s">
        <v>228</v>
      </c>
      <c r="K212" s="173" t="s">
        <v>228</v>
      </c>
      <c r="L212" s="173" t="s">
        <v>228</v>
      </c>
      <c r="M212" s="173">
        <v>181.3</v>
      </c>
      <c r="N212" s="173">
        <v>136.30000000000001</v>
      </c>
      <c r="O212" s="176">
        <f t="shared" si="7"/>
        <v>41.466773796771427</v>
      </c>
      <c r="P212" s="173" t="s">
        <v>220</v>
      </c>
      <c r="Q212" s="173" t="s">
        <v>220</v>
      </c>
      <c r="R212" s="177"/>
      <c r="AC212" s="96"/>
    </row>
    <row r="213" spans="1:29">
      <c r="A213" s="172" t="s">
        <v>740</v>
      </c>
      <c r="B213" s="173" t="s">
        <v>220</v>
      </c>
      <c r="C213" s="173">
        <v>13</v>
      </c>
      <c r="D213" s="174">
        <v>38323</v>
      </c>
      <c r="E213" s="173" t="s">
        <v>217</v>
      </c>
      <c r="F213" s="173" t="s">
        <v>420</v>
      </c>
      <c r="G213" s="175" t="s">
        <v>421</v>
      </c>
      <c r="H213" s="173" t="s">
        <v>421</v>
      </c>
      <c r="I213" s="173" t="s">
        <v>421</v>
      </c>
      <c r="J213" s="173" t="s">
        <v>220</v>
      </c>
      <c r="K213" s="173" t="s">
        <v>220</v>
      </c>
      <c r="L213" s="173" t="s">
        <v>220</v>
      </c>
      <c r="M213" s="173">
        <v>173.9</v>
      </c>
      <c r="N213" s="173">
        <v>56.7</v>
      </c>
      <c r="O213" s="176">
        <f t="shared" si="7"/>
        <v>18.749249782002767</v>
      </c>
      <c r="P213" s="173" t="s">
        <v>220</v>
      </c>
      <c r="Q213" s="173" t="s">
        <v>220</v>
      </c>
      <c r="R213" s="177"/>
      <c r="AC213" s="96"/>
    </row>
    <row r="214" spans="1:29">
      <c r="A214" s="172" t="s">
        <v>741</v>
      </c>
      <c r="B214" s="173" t="s">
        <v>220</v>
      </c>
      <c r="C214" s="173">
        <v>16</v>
      </c>
      <c r="D214" s="174">
        <v>37385</v>
      </c>
      <c r="E214" s="173" t="s">
        <v>221</v>
      </c>
      <c r="F214" s="173" t="s">
        <v>420</v>
      </c>
      <c r="G214" s="175" t="s">
        <v>727</v>
      </c>
      <c r="H214" s="173" t="s">
        <v>421</v>
      </c>
      <c r="I214" s="173" t="s">
        <v>421</v>
      </c>
      <c r="J214" s="173" t="s">
        <v>220</v>
      </c>
      <c r="K214" s="173" t="s">
        <v>220</v>
      </c>
      <c r="L214" s="173" t="s">
        <v>220</v>
      </c>
      <c r="M214" s="173">
        <v>176.1</v>
      </c>
      <c r="N214" s="173">
        <v>59.1</v>
      </c>
      <c r="O214" s="176">
        <f t="shared" si="7"/>
        <v>19.057624646055412</v>
      </c>
      <c r="P214" s="173" t="s">
        <v>220</v>
      </c>
      <c r="Q214" s="173" t="s">
        <v>220</v>
      </c>
      <c r="R214" s="177"/>
      <c r="AC214" s="96"/>
    </row>
    <row r="215" spans="1:29">
      <c r="A215" s="172" t="s">
        <v>742</v>
      </c>
      <c r="B215" s="173" t="s">
        <v>220</v>
      </c>
      <c r="C215" s="173">
        <v>13</v>
      </c>
      <c r="D215" s="174">
        <v>38474</v>
      </c>
      <c r="E215" s="173" t="s">
        <v>217</v>
      </c>
      <c r="F215" s="173" t="s">
        <v>420</v>
      </c>
      <c r="G215" s="175" t="s">
        <v>421</v>
      </c>
      <c r="H215" s="173" t="s">
        <v>421</v>
      </c>
      <c r="I215" s="173" t="s">
        <v>421</v>
      </c>
      <c r="J215" s="173" t="s">
        <v>228</v>
      </c>
      <c r="K215" s="173" t="s">
        <v>220</v>
      </c>
      <c r="L215" s="173" t="s">
        <v>220</v>
      </c>
      <c r="M215" s="173">
        <v>160.4</v>
      </c>
      <c r="N215" s="173">
        <v>43.2</v>
      </c>
      <c r="O215" s="176">
        <f t="shared" si="7"/>
        <v>16.790940354848537</v>
      </c>
      <c r="P215" s="173" t="s">
        <v>220</v>
      </c>
      <c r="Q215" s="173" t="s">
        <v>220</v>
      </c>
      <c r="R215" s="177"/>
      <c r="AC215" s="96"/>
    </row>
    <row r="216" spans="1:29">
      <c r="A216" s="172" t="s">
        <v>743</v>
      </c>
      <c r="B216" s="173" t="s">
        <v>220</v>
      </c>
      <c r="C216" s="173">
        <v>13</v>
      </c>
      <c r="D216" s="174">
        <v>38474</v>
      </c>
      <c r="E216" s="173" t="s">
        <v>217</v>
      </c>
      <c r="F216" s="173" t="s">
        <v>420</v>
      </c>
      <c r="G216" s="175" t="s">
        <v>421</v>
      </c>
      <c r="H216" s="173" t="s">
        <v>421</v>
      </c>
      <c r="I216" s="173" t="s">
        <v>421</v>
      </c>
      <c r="J216" s="173" t="s">
        <v>228</v>
      </c>
      <c r="K216" s="173" t="s">
        <v>220</v>
      </c>
      <c r="L216" s="173" t="s">
        <v>220</v>
      </c>
      <c r="M216" s="173">
        <v>158.9</v>
      </c>
      <c r="N216" s="173">
        <v>40.4</v>
      </c>
      <c r="O216" s="176">
        <f t="shared" si="7"/>
        <v>16.000500609722046</v>
      </c>
      <c r="P216" s="173" t="s">
        <v>220</v>
      </c>
      <c r="Q216" s="173" t="s">
        <v>220</v>
      </c>
      <c r="R216" s="177"/>
      <c r="AC216" s="96"/>
    </row>
    <row r="217" spans="1:29">
      <c r="A217" s="172" t="s">
        <v>744</v>
      </c>
      <c r="B217" s="173" t="s">
        <v>220</v>
      </c>
      <c r="C217" s="173">
        <v>15</v>
      </c>
      <c r="D217" s="174">
        <v>37726</v>
      </c>
      <c r="E217" s="173" t="s">
        <v>217</v>
      </c>
      <c r="F217" s="173" t="s">
        <v>420</v>
      </c>
      <c r="G217" s="175" t="s">
        <v>421</v>
      </c>
      <c r="H217" s="173" t="s">
        <v>421</v>
      </c>
      <c r="I217" s="173" t="s">
        <v>421</v>
      </c>
      <c r="J217" s="173" t="s">
        <v>220</v>
      </c>
      <c r="K217" s="173" t="s">
        <v>220</v>
      </c>
      <c r="L217" s="173" t="s">
        <v>220</v>
      </c>
      <c r="M217" s="173">
        <v>170.9</v>
      </c>
      <c r="N217" s="173">
        <v>64.45</v>
      </c>
      <c r="O217" s="176">
        <f t="shared" si="7"/>
        <v>22.066771413927096</v>
      </c>
      <c r="P217" s="173" t="s">
        <v>220</v>
      </c>
      <c r="Q217" s="173" t="s">
        <v>220</v>
      </c>
      <c r="R217" s="177"/>
      <c r="AC217" s="96"/>
    </row>
    <row r="218" spans="1:29">
      <c r="A218" s="172" t="s">
        <v>745</v>
      </c>
      <c r="B218" s="173" t="s">
        <v>220</v>
      </c>
      <c r="C218" s="173">
        <v>12</v>
      </c>
      <c r="D218" s="174">
        <v>38989</v>
      </c>
      <c r="E218" s="173" t="s">
        <v>221</v>
      </c>
      <c r="F218" s="173" t="s">
        <v>420</v>
      </c>
      <c r="G218" s="175" t="s">
        <v>421</v>
      </c>
      <c r="H218" s="173" t="s">
        <v>421</v>
      </c>
      <c r="I218" s="173" t="s">
        <v>421</v>
      </c>
      <c r="J218" s="173" t="s">
        <v>220</v>
      </c>
      <c r="K218" s="173" t="s">
        <v>220</v>
      </c>
      <c r="L218" s="173" t="s">
        <v>220</v>
      </c>
      <c r="M218" s="173">
        <v>145.4</v>
      </c>
      <c r="N218" s="173">
        <v>33.4</v>
      </c>
      <c r="O218" s="176">
        <f t="shared" si="7"/>
        <v>15.798565452416048</v>
      </c>
      <c r="P218" s="173" t="s">
        <v>220</v>
      </c>
      <c r="Q218" s="173" t="s">
        <v>220</v>
      </c>
      <c r="R218" s="177"/>
      <c r="AC218" s="96"/>
    </row>
    <row r="219" spans="1:29">
      <c r="A219" s="172" t="s">
        <v>746</v>
      </c>
      <c r="B219" s="173" t="s">
        <v>220</v>
      </c>
      <c r="C219" s="173">
        <v>13</v>
      </c>
      <c r="D219" s="174">
        <v>38506</v>
      </c>
      <c r="E219" s="173" t="s">
        <v>217</v>
      </c>
      <c r="F219" s="173" t="s">
        <v>420</v>
      </c>
      <c r="G219" s="175" t="s">
        <v>747</v>
      </c>
      <c r="H219" s="173" t="s">
        <v>421</v>
      </c>
      <c r="I219" s="173" t="s">
        <v>421</v>
      </c>
      <c r="J219" s="173" t="s">
        <v>220</v>
      </c>
      <c r="K219" s="173" t="s">
        <v>220</v>
      </c>
      <c r="L219" s="173" t="s">
        <v>228</v>
      </c>
      <c r="M219" s="173">
        <v>167.4</v>
      </c>
      <c r="N219" s="173">
        <v>63.2</v>
      </c>
      <c r="O219" s="176">
        <f t="shared" si="7"/>
        <v>22.553096126148883</v>
      </c>
      <c r="P219" s="173" t="s">
        <v>220</v>
      </c>
      <c r="Q219" s="173" t="s">
        <v>220</v>
      </c>
      <c r="R219" s="177"/>
      <c r="AC219" s="96"/>
    </row>
    <row r="220" spans="1:29">
      <c r="A220" s="172" t="s">
        <v>748</v>
      </c>
      <c r="B220" s="173" t="s">
        <v>220</v>
      </c>
      <c r="C220" s="173">
        <v>15</v>
      </c>
      <c r="D220" s="174">
        <v>37726</v>
      </c>
      <c r="E220" s="173" t="s">
        <v>221</v>
      </c>
      <c r="F220" s="173" t="s">
        <v>420</v>
      </c>
      <c r="G220" s="175" t="s">
        <v>421</v>
      </c>
      <c r="H220" s="173" t="s">
        <v>421</v>
      </c>
      <c r="I220" s="173" t="s">
        <v>421</v>
      </c>
      <c r="J220" s="173" t="s">
        <v>228</v>
      </c>
      <c r="K220" s="173" t="s">
        <v>220</v>
      </c>
      <c r="L220" s="173" t="s">
        <v>220</v>
      </c>
      <c r="M220" s="173">
        <v>171.3</v>
      </c>
      <c r="N220" s="173">
        <v>54.9</v>
      </c>
      <c r="O220" s="176">
        <f t="shared" si="7"/>
        <v>18.709303431163562</v>
      </c>
      <c r="P220" s="173" t="s">
        <v>220</v>
      </c>
      <c r="Q220" s="173" t="s">
        <v>220</v>
      </c>
      <c r="R220" s="177"/>
      <c r="AC220" s="96"/>
    </row>
    <row r="221" spans="1:29">
      <c r="A221" s="172" t="s">
        <v>749</v>
      </c>
      <c r="B221" s="173" t="s">
        <v>220</v>
      </c>
      <c r="C221" s="173">
        <v>17</v>
      </c>
      <c r="D221" s="174">
        <v>36994</v>
      </c>
      <c r="E221" s="173" t="s">
        <v>217</v>
      </c>
      <c r="F221" s="173" t="s">
        <v>420</v>
      </c>
      <c r="G221" s="175" t="s">
        <v>750</v>
      </c>
      <c r="H221" s="173" t="s">
        <v>421</v>
      </c>
      <c r="I221" s="173" t="s">
        <v>421</v>
      </c>
      <c r="J221" s="173" t="s">
        <v>220</v>
      </c>
      <c r="K221" s="173" t="s">
        <v>220</v>
      </c>
      <c r="L221" s="173" t="s">
        <v>220</v>
      </c>
      <c r="M221" s="173">
        <v>169.6</v>
      </c>
      <c r="N221" s="173">
        <v>59.1</v>
      </c>
      <c r="O221" s="176">
        <f t="shared" si="7"/>
        <v>20.546402189391245</v>
      </c>
      <c r="P221" s="173" t="s">
        <v>220</v>
      </c>
      <c r="Q221" s="173" t="s">
        <v>220</v>
      </c>
      <c r="R221" s="177"/>
      <c r="AC221" s="96"/>
    </row>
    <row r="222" spans="1:29">
      <c r="A222" s="172" t="s">
        <v>751</v>
      </c>
      <c r="B222" s="173" t="s">
        <v>220</v>
      </c>
      <c r="C222" s="173">
        <v>15</v>
      </c>
      <c r="D222" s="174">
        <v>37753</v>
      </c>
      <c r="E222" s="173" t="s">
        <v>217</v>
      </c>
      <c r="F222" s="173" t="s">
        <v>420</v>
      </c>
      <c r="G222" s="175" t="s">
        <v>421</v>
      </c>
      <c r="H222" s="173" t="s">
        <v>421</v>
      </c>
      <c r="I222" s="173" t="s">
        <v>421</v>
      </c>
      <c r="J222" s="173" t="s">
        <v>220</v>
      </c>
      <c r="K222" s="173" t="s">
        <v>220</v>
      </c>
      <c r="L222" s="173" t="s">
        <v>220</v>
      </c>
      <c r="M222" s="173">
        <v>159.9</v>
      </c>
      <c r="N222" s="173">
        <v>60.7</v>
      </c>
      <c r="O222" s="176">
        <f t="shared" si="7"/>
        <v>23.740603981303199</v>
      </c>
      <c r="P222" s="173" t="s">
        <v>220</v>
      </c>
      <c r="Q222" s="173" t="s">
        <v>220</v>
      </c>
      <c r="R222" s="177"/>
      <c r="AC222" s="96"/>
    </row>
    <row r="223" spans="1:29">
      <c r="A223" s="172" t="s">
        <v>752</v>
      </c>
      <c r="B223" s="173" t="s">
        <v>220</v>
      </c>
      <c r="C223" s="173">
        <v>12</v>
      </c>
      <c r="D223" s="174">
        <v>38922</v>
      </c>
      <c r="E223" s="173" t="s">
        <v>217</v>
      </c>
      <c r="F223" s="173" t="s">
        <v>420</v>
      </c>
      <c r="G223" s="175" t="s">
        <v>753</v>
      </c>
      <c r="H223" s="173" t="s">
        <v>704</v>
      </c>
      <c r="I223" s="173" t="s">
        <v>421</v>
      </c>
      <c r="J223" s="173" t="s">
        <v>220</v>
      </c>
      <c r="K223" s="173" t="s">
        <v>220</v>
      </c>
      <c r="L223" s="173" t="s">
        <v>220</v>
      </c>
      <c r="M223" s="173">
        <v>156</v>
      </c>
      <c r="N223" s="173">
        <v>47.7</v>
      </c>
      <c r="O223" s="176">
        <f t="shared" si="7"/>
        <v>19.600591715976332</v>
      </c>
      <c r="P223" s="173" t="s">
        <v>220</v>
      </c>
      <c r="Q223" s="173" t="s">
        <v>220</v>
      </c>
      <c r="R223" s="177"/>
      <c r="AC223" s="96"/>
    </row>
    <row r="224" spans="1:29">
      <c r="A224" s="172" t="s">
        <v>754</v>
      </c>
      <c r="B224" s="173" t="s">
        <v>220</v>
      </c>
      <c r="C224" s="173">
        <v>15</v>
      </c>
      <c r="D224" s="174">
        <v>37900</v>
      </c>
      <c r="E224" s="173" t="s">
        <v>217</v>
      </c>
      <c r="F224" s="173" t="s">
        <v>420</v>
      </c>
      <c r="G224" s="175" t="s">
        <v>421</v>
      </c>
      <c r="H224" s="173" t="s">
        <v>421</v>
      </c>
      <c r="I224" s="173" t="s">
        <v>421</v>
      </c>
      <c r="J224" s="173" t="s">
        <v>228</v>
      </c>
      <c r="K224" s="173" t="s">
        <v>228</v>
      </c>
      <c r="L224" s="173" t="s">
        <v>228</v>
      </c>
      <c r="M224" s="173">
        <v>164.4</v>
      </c>
      <c r="N224" s="173">
        <v>67.2</v>
      </c>
      <c r="O224" s="176">
        <f t="shared" si="7"/>
        <v>24.863693679293871</v>
      </c>
      <c r="P224" s="173" t="s">
        <v>220</v>
      </c>
      <c r="Q224" s="173" t="s">
        <v>220</v>
      </c>
      <c r="R224" s="177"/>
      <c r="AC224" s="96"/>
    </row>
    <row r="225" spans="1:29">
      <c r="A225" s="172" t="s">
        <v>755</v>
      </c>
      <c r="B225" s="173" t="s">
        <v>220</v>
      </c>
      <c r="C225" s="173">
        <v>12</v>
      </c>
      <c r="D225" s="174">
        <v>38982</v>
      </c>
      <c r="E225" s="173" t="s">
        <v>217</v>
      </c>
      <c r="F225" s="173" t="s">
        <v>420</v>
      </c>
      <c r="G225" s="175" t="s">
        <v>421</v>
      </c>
      <c r="H225" s="173" t="s">
        <v>421</v>
      </c>
      <c r="I225" s="173" t="s">
        <v>421</v>
      </c>
      <c r="J225" s="173" t="s">
        <v>228</v>
      </c>
      <c r="K225" s="173" t="s">
        <v>228</v>
      </c>
      <c r="L225" s="173" t="s">
        <v>228</v>
      </c>
      <c r="M225" s="173">
        <v>164.8</v>
      </c>
      <c r="N225" s="173">
        <v>72.5</v>
      </c>
      <c r="O225" s="176">
        <f t="shared" si="7"/>
        <v>26.694610707889524</v>
      </c>
      <c r="P225" s="173" t="s">
        <v>220</v>
      </c>
      <c r="Q225" s="173" t="s">
        <v>220</v>
      </c>
      <c r="R225" s="177"/>
      <c r="AC225" s="96"/>
    </row>
    <row r="226" spans="1:29">
      <c r="A226" s="172" t="s">
        <v>756</v>
      </c>
      <c r="B226" s="173" t="s">
        <v>220</v>
      </c>
      <c r="C226" s="173">
        <v>16</v>
      </c>
      <c r="D226" s="174">
        <v>37504</v>
      </c>
      <c r="E226" s="173" t="s">
        <v>221</v>
      </c>
      <c r="F226" s="173" t="s">
        <v>420</v>
      </c>
      <c r="G226" s="175" t="s">
        <v>421</v>
      </c>
      <c r="H226" s="173" t="s">
        <v>421</v>
      </c>
      <c r="I226" s="173" t="s">
        <v>421</v>
      </c>
      <c r="J226" s="173" t="s">
        <v>228</v>
      </c>
      <c r="K226" s="173" t="s">
        <v>220</v>
      </c>
      <c r="L226" s="173" t="s">
        <v>220</v>
      </c>
      <c r="M226" s="173">
        <v>185.7</v>
      </c>
      <c r="N226" s="173">
        <v>88.11</v>
      </c>
      <c r="O226" s="176">
        <f t="shared" si="7"/>
        <v>25.550617103515233</v>
      </c>
      <c r="P226" s="173" t="s">
        <v>220</v>
      </c>
      <c r="Q226" s="173" t="s">
        <v>220</v>
      </c>
      <c r="R226" s="177"/>
      <c r="AC226" s="96"/>
    </row>
    <row r="227" spans="1:29">
      <c r="A227" s="172" t="s">
        <v>757</v>
      </c>
      <c r="B227" s="173" t="s">
        <v>220</v>
      </c>
      <c r="C227" s="173">
        <v>17</v>
      </c>
      <c r="D227" s="174">
        <v>37019</v>
      </c>
      <c r="E227" s="173" t="s">
        <v>217</v>
      </c>
      <c r="F227" s="173" t="s">
        <v>420</v>
      </c>
      <c r="G227" s="175" t="s">
        <v>421</v>
      </c>
      <c r="H227" s="173" t="s">
        <v>421</v>
      </c>
      <c r="I227" s="173" t="s">
        <v>421</v>
      </c>
      <c r="J227" s="173" t="s">
        <v>228</v>
      </c>
      <c r="K227" s="173" t="s">
        <v>228</v>
      </c>
      <c r="L227" s="173" t="s">
        <v>228</v>
      </c>
      <c r="M227" s="173">
        <v>155.6</v>
      </c>
      <c r="N227" s="173">
        <v>98.5</v>
      </c>
      <c r="O227" s="176">
        <f t="shared" si="7"/>
        <v>40.683381685291529</v>
      </c>
      <c r="P227" s="173" t="s">
        <v>220</v>
      </c>
      <c r="Q227" s="173" t="s">
        <v>220</v>
      </c>
      <c r="R227" s="177"/>
      <c r="AC227" s="96"/>
    </row>
    <row r="228" spans="1:29">
      <c r="A228" s="172" t="s">
        <v>758</v>
      </c>
      <c r="B228" s="173" t="s">
        <v>220</v>
      </c>
      <c r="C228" s="173">
        <v>13</v>
      </c>
      <c r="D228" s="174">
        <v>38304</v>
      </c>
      <c r="E228" s="173" t="s">
        <v>217</v>
      </c>
      <c r="F228" s="173" t="s">
        <v>224</v>
      </c>
      <c r="G228" s="175" t="s">
        <v>421</v>
      </c>
      <c r="H228" s="173" t="s">
        <v>421</v>
      </c>
      <c r="I228" s="173" t="s">
        <v>421</v>
      </c>
      <c r="J228" s="173" t="s">
        <v>228</v>
      </c>
      <c r="K228" s="173" t="s">
        <v>228</v>
      </c>
      <c r="L228" s="173" t="s">
        <v>228</v>
      </c>
      <c r="M228" s="173">
        <v>155.4</v>
      </c>
      <c r="N228" s="173">
        <v>53.2</v>
      </c>
      <c r="O228" s="176">
        <f t="shared" si="7"/>
        <v>22.029751759481488</v>
      </c>
      <c r="P228" s="173" t="s">
        <v>220</v>
      </c>
      <c r="Q228" s="173" t="s">
        <v>220</v>
      </c>
      <c r="R228" s="177"/>
      <c r="AC228" s="96"/>
    </row>
    <row r="229" spans="1:29">
      <c r="A229" s="172" t="s">
        <v>759</v>
      </c>
      <c r="B229" s="173" t="s">
        <v>220</v>
      </c>
      <c r="C229" s="173">
        <v>12</v>
      </c>
      <c r="D229" s="174">
        <v>38680</v>
      </c>
      <c r="E229" s="173" t="s">
        <v>217</v>
      </c>
      <c r="F229" s="173" t="s">
        <v>420</v>
      </c>
      <c r="G229" s="175" t="s">
        <v>421</v>
      </c>
      <c r="H229" s="173" t="s">
        <v>421</v>
      </c>
      <c r="I229" s="173" t="s">
        <v>421</v>
      </c>
      <c r="J229" s="173" t="s">
        <v>228</v>
      </c>
      <c r="K229" s="173" t="s">
        <v>220</v>
      </c>
      <c r="L229" s="173" t="s">
        <v>423</v>
      </c>
      <c r="M229" s="173">
        <v>165.1</v>
      </c>
      <c r="N229" s="173">
        <v>51.9</v>
      </c>
      <c r="O229" s="176">
        <f t="shared" si="7"/>
        <v>19.040274766940065</v>
      </c>
      <c r="P229" s="173" t="s">
        <v>220</v>
      </c>
      <c r="Q229" s="173" t="s">
        <v>220</v>
      </c>
      <c r="R229" s="177"/>
      <c r="AC229" s="96"/>
    </row>
    <row r="230" spans="1:29">
      <c r="A230" s="172" t="s">
        <v>760</v>
      </c>
      <c r="B230" s="173" t="s">
        <v>220</v>
      </c>
      <c r="C230" s="173">
        <v>13</v>
      </c>
      <c r="D230" s="174">
        <v>38570</v>
      </c>
      <c r="E230" s="173" t="s">
        <v>221</v>
      </c>
      <c r="F230" s="173" t="s">
        <v>420</v>
      </c>
      <c r="G230" s="175" t="s">
        <v>421</v>
      </c>
      <c r="H230" s="173" t="s">
        <v>421</v>
      </c>
      <c r="I230" s="173" t="s">
        <v>421</v>
      </c>
      <c r="J230" s="173" t="s">
        <v>220</v>
      </c>
      <c r="K230" s="173" t="s">
        <v>220</v>
      </c>
      <c r="L230" s="173" t="s">
        <v>220</v>
      </c>
      <c r="M230" s="173">
        <v>160.4</v>
      </c>
      <c r="N230" s="173">
        <v>46.1</v>
      </c>
      <c r="O230" s="176">
        <f t="shared" si="7"/>
        <v>17.91810996200272</v>
      </c>
      <c r="P230" s="173" t="s">
        <v>220</v>
      </c>
      <c r="Q230" s="173" t="s">
        <v>220</v>
      </c>
      <c r="R230" s="177"/>
      <c r="AC230" s="96"/>
    </row>
    <row r="231" spans="1:29">
      <c r="A231" s="172" t="s">
        <v>761</v>
      </c>
      <c r="B231" s="173" t="s">
        <v>220</v>
      </c>
      <c r="C231" s="173">
        <v>13</v>
      </c>
      <c r="D231" s="174">
        <v>38489</v>
      </c>
      <c r="E231" s="173" t="s">
        <v>217</v>
      </c>
      <c r="F231" s="173" t="s">
        <v>651</v>
      </c>
      <c r="G231" s="175" t="s">
        <v>421</v>
      </c>
      <c r="H231" s="173" t="s">
        <v>421</v>
      </c>
      <c r="I231" s="173" t="s">
        <v>421</v>
      </c>
      <c r="J231" s="173" t="s">
        <v>220</v>
      </c>
      <c r="K231" s="173" t="s">
        <v>220</v>
      </c>
      <c r="L231" s="173" t="s">
        <v>220</v>
      </c>
      <c r="M231" s="173">
        <v>167.5</v>
      </c>
      <c r="N231" s="173">
        <v>83.75</v>
      </c>
      <c r="O231" s="176">
        <f t="shared" si="7"/>
        <v>29.850746268656717</v>
      </c>
      <c r="P231" s="173" t="s">
        <v>220</v>
      </c>
      <c r="Q231" s="173" t="s">
        <v>220</v>
      </c>
      <c r="R231" s="177"/>
      <c r="AC231" s="96"/>
    </row>
    <row r="232" spans="1:29">
      <c r="A232" s="172" t="s">
        <v>762</v>
      </c>
      <c r="B232" s="173" t="s">
        <v>220</v>
      </c>
      <c r="C232" s="173">
        <v>16</v>
      </c>
      <c r="D232" s="174">
        <v>37347</v>
      </c>
      <c r="E232" s="173" t="s">
        <v>217</v>
      </c>
      <c r="F232" s="173" t="s">
        <v>420</v>
      </c>
      <c r="G232" s="175" t="s">
        <v>421</v>
      </c>
      <c r="H232" s="173" t="s">
        <v>421</v>
      </c>
      <c r="I232" s="173" t="s">
        <v>421</v>
      </c>
      <c r="J232" s="173" t="s">
        <v>220</v>
      </c>
      <c r="K232" s="173" t="s">
        <v>220</v>
      </c>
      <c r="L232" s="173" t="s">
        <v>220</v>
      </c>
      <c r="M232" s="173">
        <v>166.3</v>
      </c>
      <c r="N232" s="173">
        <v>57.9</v>
      </c>
      <c r="O232" s="176">
        <f t="shared" si="7"/>
        <v>20.936017145115525</v>
      </c>
      <c r="P232" s="173" t="s">
        <v>220</v>
      </c>
      <c r="Q232" s="173" t="s">
        <v>220</v>
      </c>
      <c r="R232" s="177"/>
      <c r="AC232" s="96"/>
    </row>
    <row r="233" spans="1:29">
      <c r="A233" s="172" t="s">
        <v>763</v>
      </c>
      <c r="B233" s="173" t="s">
        <v>220</v>
      </c>
      <c r="C233" s="173">
        <v>16</v>
      </c>
      <c r="D233" s="174">
        <v>37347</v>
      </c>
      <c r="E233" s="173" t="s">
        <v>221</v>
      </c>
      <c r="F233" s="173" t="s">
        <v>420</v>
      </c>
      <c r="G233" s="175" t="s">
        <v>421</v>
      </c>
      <c r="H233" s="173" t="s">
        <v>421</v>
      </c>
      <c r="I233" s="173" t="s">
        <v>421</v>
      </c>
      <c r="J233" s="173" t="s">
        <v>220</v>
      </c>
      <c r="K233" s="173" t="s">
        <v>220</v>
      </c>
      <c r="L233" s="173" t="s">
        <v>220</v>
      </c>
      <c r="M233" s="173">
        <v>179.6</v>
      </c>
      <c r="N233" s="173">
        <v>74</v>
      </c>
      <c r="O233" s="176">
        <f t="shared" si="7"/>
        <v>22.941354457567176</v>
      </c>
      <c r="P233" s="173" t="s">
        <v>220</v>
      </c>
      <c r="Q233" s="173" t="s">
        <v>220</v>
      </c>
      <c r="R233" s="177"/>
      <c r="AC233" s="96"/>
    </row>
    <row r="234" spans="1:29" ht="28.8">
      <c r="A234" s="172" t="s">
        <v>764</v>
      </c>
      <c r="B234" s="173" t="s">
        <v>220</v>
      </c>
      <c r="C234" s="173">
        <v>15</v>
      </c>
      <c r="D234" s="174">
        <v>37813</v>
      </c>
      <c r="E234" s="173" t="s">
        <v>217</v>
      </c>
      <c r="F234" s="173" t="s">
        <v>420</v>
      </c>
      <c r="G234" s="175" t="s">
        <v>765</v>
      </c>
      <c r="H234" s="173" t="s">
        <v>747</v>
      </c>
      <c r="I234" s="173" t="s">
        <v>421</v>
      </c>
      <c r="J234" s="173" t="s">
        <v>220</v>
      </c>
      <c r="K234" s="173" t="s">
        <v>220</v>
      </c>
      <c r="L234" s="173" t="s">
        <v>220</v>
      </c>
      <c r="M234" s="173">
        <v>158.1</v>
      </c>
      <c r="N234" s="173">
        <v>51.8</v>
      </c>
      <c r="O234" s="176">
        <f t="shared" si="7"/>
        <v>20.72363907102087</v>
      </c>
      <c r="P234" s="173" t="s">
        <v>220</v>
      </c>
      <c r="Q234" s="173" t="s">
        <v>220</v>
      </c>
      <c r="R234" s="177"/>
      <c r="AC234" s="96"/>
    </row>
    <row r="235" spans="1:29">
      <c r="A235" s="172" t="s">
        <v>766</v>
      </c>
      <c r="B235" s="173" t="s">
        <v>228</v>
      </c>
      <c r="C235" s="173">
        <v>17</v>
      </c>
      <c r="D235" s="174">
        <v>37133</v>
      </c>
      <c r="E235" s="173" t="s">
        <v>221</v>
      </c>
      <c r="F235" s="173" t="s">
        <v>420</v>
      </c>
      <c r="G235" s="175" t="s">
        <v>421</v>
      </c>
      <c r="H235" s="173" t="s">
        <v>421</v>
      </c>
      <c r="I235" s="173" t="s">
        <v>421</v>
      </c>
      <c r="J235" s="173" t="s">
        <v>228</v>
      </c>
      <c r="K235" s="173" t="s">
        <v>228</v>
      </c>
      <c r="L235" s="173" t="s">
        <v>423</v>
      </c>
      <c r="M235" s="173">
        <v>182.1</v>
      </c>
      <c r="N235" s="173">
        <v>80.2</v>
      </c>
      <c r="O235" s="176">
        <f t="shared" si="7"/>
        <v>24.185466946880332</v>
      </c>
      <c r="P235" s="173" t="s">
        <v>220</v>
      </c>
      <c r="Q235" s="173" t="s">
        <v>220</v>
      </c>
      <c r="R235" s="177"/>
      <c r="AC235" s="96"/>
    </row>
    <row r="236" spans="1:29">
      <c r="A236" s="172" t="s">
        <v>767</v>
      </c>
      <c r="B236" s="173" t="s">
        <v>220</v>
      </c>
      <c r="C236" s="173">
        <v>16</v>
      </c>
      <c r="D236" s="174">
        <v>37538</v>
      </c>
      <c r="E236" s="173" t="s">
        <v>217</v>
      </c>
      <c r="F236" s="173" t="s">
        <v>420</v>
      </c>
      <c r="G236" s="175" t="s">
        <v>421</v>
      </c>
      <c r="H236" s="173" t="s">
        <v>421</v>
      </c>
      <c r="I236" s="173" t="s">
        <v>421</v>
      </c>
      <c r="J236" s="173" t="s">
        <v>220</v>
      </c>
      <c r="K236" s="173" t="s">
        <v>220</v>
      </c>
      <c r="L236" s="173" t="s">
        <v>220</v>
      </c>
      <c r="M236" s="173">
        <v>167</v>
      </c>
      <c r="N236" s="173">
        <v>58.4</v>
      </c>
      <c r="O236" s="176">
        <f t="shared" si="7"/>
        <v>20.940155616909891</v>
      </c>
      <c r="P236" s="173" t="s">
        <v>220</v>
      </c>
      <c r="Q236" s="173" t="s">
        <v>220</v>
      </c>
      <c r="R236" s="177"/>
      <c r="AC236" s="96"/>
    </row>
    <row r="237" spans="1:29">
      <c r="A237" s="172" t="s">
        <v>768</v>
      </c>
      <c r="B237" s="173" t="s">
        <v>220</v>
      </c>
      <c r="C237" s="173">
        <v>14</v>
      </c>
      <c r="D237" s="174">
        <v>38071</v>
      </c>
      <c r="E237" s="173" t="s">
        <v>221</v>
      </c>
      <c r="F237" s="173" t="s">
        <v>420</v>
      </c>
      <c r="G237" s="175" t="s">
        <v>421</v>
      </c>
      <c r="H237" s="173" t="s">
        <v>421</v>
      </c>
      <c r="I237" s="173" t="s">
        <v>421</v>
      </c>
      <c r="J237" s="173" t="s">
        <v>228</v>
      </c>
      <c r="K237" s="173" t="s">
        <v>220</v>
      </c>
      <c r="L237" s="173" t="s">
        <v>220</v>
      </c>
      <c r="M237" s="173">
        <v>170.2</v>
      </c>
      <c r="N237" s="173">
        <v>59.1</v>
      </c>
      <c r="O237" s="176">
        <f t="shared" si="7"/>
        <v>20.40179452941932</v>
      </c>
      <c r="P237" s="173" t="s">
        <v>220</v>
      </c>
      <c r="Q237" s="173" t="s">
        <v>220</v>
      </c>
      <c r="R237" s="177"/>
      <c r="AC237" s="96"/>
    </row>
    <row r="238" spans="1:29">
      <c r="A238" s="172" t="s">
        <v>769</v>
      </c>
      <c r="B238" s="173" t="s">
        <v>220</v>
      </c>
      <c r="C238" s="173">
        <v>12</v>
      </c>
      <c r="D238" s="174">
        <v>39013</v>
      </c>
      <c r="E238" s="173" t="s">
        <v>217</v>
      </c>
      <c r="F238" s="173" t="s">
        <v>420</v>
      </c>
      <c r="G238" s="175" t="s">
        <v>421</v>
      </c>
      <c r="H238" s="173" t="s">
        <v>421</v>
      </c>
      <c r="I238" s="173" t="s">
        <v>421</v>
      </c>
      <c r="J238" s="173" t="s">
        <v>228</v>
      </c>
      <c r="K238" s="173" t="s">
        <v>228</v>
      </c>
      <c r="L238" s="173" t="s">
        <v>228</v>
      </c>
      <c r="M238" s="173">
        <v>158.80000000000001</v>
      </c>
      <c r="N238" s="173">
        <v>44.3</v>
      </c>
      <c r="O238" s="176">
        <f t="shared" si="7"/>
        <v>17.567207456426978</v>
      </c>
      <c r="P238" s="173" t="s">
        <v>220</v>
      </c>
      <c r="Q238" s="173" t="s">
        <v>220</v>
      </c>
      <c r="R238" s="177"/>
      <c r="AC238" s="96"/>
    </row>
    <row r="239" spans="1:29">
      <c r="A239" s="172" t="s">
        <v>770</v>
      </c>
      <c r="B239" s="173" t="s">
        <v>220</v>
      </c>
      <c r="C239" s="173">
        <v>13</v>
      </c>
      <c r="D239" s="174">
        <v>38379</v>
      </c>
      <c r="E239" s="173" t="s">
        <v>221</v>
      </c>
      <c r="F239" s="173" t="s">
        <v>420</v>
      </c>
      <c r="G239" s="175" t="s">
        <v>771</v>
      </c>
      <c r="H239" s="173" t="s">
        <v>421</v>
      </c>
      <c r="I239" s="173" t="s">
        <v>421</v>
      </c>
      <c r="J239" s="173" t="s">
        <v>220</v>
      </c>
      <c r="K239" s="173" t="s">
        <v>220</v>
      </c>
      <c r="L239" s="173" t="s">
        <v>220</v>
      </c>
      <c r="M239" s="173">
        <v>161.4</v>
      </c>
      <c r="N239" s="173">
        <v>79.8</v>
      </c>
      <c r="O239" s="176">
        <f t="shared" si="7"/>
        <v>30.633444350778269</v>
      </c>
      <c r="P239" s="173" t="s">
        <v>220</v>
      </c>
      <c r="Q239" s="173" t="s">
        <v>220</v>
      </c>
      <c r="R239" s="177"/>
      <c r="AC239" s="96"/>
    </row>
    <row r="240" spans="1:29">
      <c r="A240" s="172" t="s">
        <v>772</v>
      </c>
      <c r="B240" s="173" t="s">
        <v>220</v>
      </c>
      <c r="C240" s="173">
        <v>15</v>
      </c>
      <c r="D240" s="174">
        <v>37701</v>
      </c>
      <c r="E240" s="173" t="s">
        <v>217</v>
      </c>
      <c r="F240" s="173" t="s">
        <v>427</v>
      </c>
      <c r="G240" s="175" t="s">
        <v>421</v>
      </c>
      <c r="H240" s="173" t="s">
        <v>421</v>
      </c>
      <c r="I240" s="173" t="s">
        <v>421</v>
      </c>
      <c r="J240" s="173" t="s">
        <v>220</v>
      </c>
      <c r="K240" s="173" t="s">
        <v>220</v>
      </c>
      <c r="L240" s="173" t="s">
        <v>220</v>
      </c>
      <c r="M240" s="173">
        <v>168.2</v>
      </c>
      <c r="N240" s="173">
        <v>78.400000000000006</v>
      </c>
      <c r="O240" s="176">
        <f t="shared" ref="O240:O261" si="8">N240/((M240/100)^2)</f>
        <v>27.7117581272507</v>
      </c>
      <c r="P240" s="173" t="s">
        <v>220</v>
      </c>
      <c r="Q240" s="173" t="s">
        <v>220</v>
      </c>
      <c r="R240" s="177"/>
      <c r="AC240" s="96"/>
    </row>
    <row r="241" spans="1:29">
      <c r="A241" s="172" t="s">
        <v>773</v>
      </c>
      <c r="B241" s="173" t="s">
        <v>220</v>
      </c>
      <c r="C241" s="173">
        <v>12</v>
      </c>
      <c r="D241" s="174">
        <v>38832</v>
      </c>
      <c r="E241" s="173" t="s">
        <v>221</v>
      </c>
      <c r="F241" s="173" t="s">
        <v>420</v>
      </c>
      <c r="G241" s="175" t="s">
        <v>421</v>
      </c>
      <c r="H241" s="173" t="s">
        <v>421</v>
      </c>
      <c r="I241" s="173" t="s">
        <v>421</v>
      </c>
      <c r="J241" s="173" t="s">
        <v>220</v>
      </c>
      <c r="K241" s="173" t="s">
        <v>220</v>
      </c>
      <c r="L241" s="173" t="s">
        <v>220</v>
      </c>
      <c r="M241" s="173">
        <v>173.5</v>
      </c>
      <c r="N241" s="173">
        <v>54.7</v>
      </c>
      <c r="O241" s="176">
        <f t="shared" si="8"/>
        <v>18.171399147904225</v>
      </c>
      <c r="P241" s="173" t="s">
        <v>220</v>
      </c>
      <c r="Q241" s="173" t="s">
        <v>220</v>
      </c>
      <c r="R241" s="177"/>
      <c r="AC241" s="96"/>
    </row>
    <row r="242" spans="1:29">
      <c r="A242" s="172" t="s">
        <v>774</v>
      </c>
      <c r="B242" s="173" t="s">
        <v>220</v>
      </c>
      <c r="C242" s="173">
        <v>12</v>
      </c>
      <c r="D242" s="174">
        <v>38664</v>
      </c>
      <c r="E242" s="173" t="s">
        <v>221</v>
      </c>
      <c r="F242" s="173" t="s">
        <v>420</v>
      </c>
      <c r="G242" s="175" t="s">
        <v>775</v>
      </c>
      <c r="H242" s="173" t="s">
        <v>421</v>
      </c>
      <c r="I242" s="173" t="s">
        <v>421</v>
      </c>
      <c r="J242" s="173" t="s">
        <v>423</v>
      </c>
      <c r="K242" s="173" t="s">
        <v>228</v>
      </c>
      <c r="L242" s="173" t="s">
        <v>228</v>
      </c>
      <c r="M242" s="173">
        <v>168.3</v>
      </c>
      <c r="N242" s="173">
        <v>55.8</v>
      </c>
      <c r="O242" s="176">
        <f t="shared" si="8"/>
        <v>19.699988243555399</v>
      </c>
      <c r="P242" s="173" t="s">
        <v>220</v>
      </c>
      <c r="Q242" s="173" t="s">
        <v>220</v>
      </c>
      <c r="R242" s="177"/>
      <c r="AC242" s="96"/>
    </row>
    <row r="243" spans="1:29">
      <c r="A243" s="172" t="s">
        <v>776</v>
      </c>
      <c r="B243" s="173" t="s">
        <v>220</v>
      </c>
      <c r="C243" s="173">
        <v>14</v>
      </c>
      <c r="D243" s="174">
        <v>38011</v>
      </c>
      <c r="E243" s="173" t="s">
        <v>221</v>
      </c>
      <c r="F243" s="173" t="s">
        <v>420</v>
      </c>
      <c r="G243" s="175" t="s">
        <v>421</v>
      </c>
      <c r="H243" s="173" t="s">
        <v>421</v>
      </c>
      <c r="I243" s="173" t="s">
        <v>421</v>
      </c>
      <c r="J243" s="173" t="s">
        <v>220</v>
      </c>
      <c r="K243" s="173" t="s">
        <v>228</v>
      </c>
      <c r="L243" s="173" t="s">
        <v>228</v>
      </c>
      <c r="M243" s="173">
        <v>166.1</v>
      </c>
      <c r="N243" s="173">
        <v>58.6</v>
      </c>
      <c r="O243" s="176">
        <f t="shared" si="8"/>
        <v>21.240187740062147</v>
      </c>
      <c r="P243" s="173" t="s">
        <v>220</v>
      </c>
      <c r="Q243" s="173" t="s">
        <v>220</v>
      </c>
      <c r="R243" s="177"/>
      <c r="AC243" s="96"/>
    </row>
    <row r="244" spans="1:29">
      <c r="A244" s="172" t="s">
        <v>777</v>
      </c>
      <c r="B244" s="173" t="s">
        <v>220</v>
      </c>
      <c r="C244" s="173">
        <v>15</v>
      </c>
      <c r="D244" s="174">
        <v>37566</v>
      </c>
      <c r="E244" s="173" t="s">
        <v>217</v>
      </c>
      <c r="F244" s="173" t="s">
        <v>420</v>
      </c>
      <c r="G244" s="175" t="s">
        <v>421</v>
      </c>
      <c r="H244" s="173" t="s">
        <v>421</v>
      </c>
      <c r="I244" s="173" t="s">
        <v>421</v>
      </c>
      <c r="J244" s="173" t="s">
        <v>220</v>
      </c>
      <c r="K244" s="173" t="s">
        <v>220</v>
      </c>
      <c r="L244" s="173" t="s">
        <v>220</v>
      </c>
      <c r="M244" s="173">
        <v>153.44999999999999</v>
      </c>
      <c r="N244" s="173">
        <v>44</v>
      </c>
      <c r="O244" s="176">
        <f t="shared" si="8"/>
        <v>18.686109563667664</v>
      </c>
      <c r="P244" s="173" t="s">
        <v>220</v>
      </c>
      <c r="Q244" s="173" t="s">
        <v>220</v>
      </c>
      <c r="R244" s="177"/>
      <c r="AC244" s="96"/>
    </row>
    <row r="245" spans="1:29">
      <c r="A245" s="172" t="s">
        <v>778</v>
      </c>
      <c r="B245" s="173" t="s">
        <v>220</v>
      </c>
      <c r="C245" s="173">
        <v>15</v>
      </c>
      <c r="D245" s="174">
        <v>37595</v>
      </c>
      <c r="E245" s="173" t="s">
        <v>221</v>
      </c>
      <c r="F245" s="173" t="s">
        <v>420</v>
      </c>
      <c r="G245" s="175" t="s">
        <v>421</v>
      </c>
      <c r="H245" s="173" t="s">
        <v>421</v>
      </c>
      <c r="I245" s="173" t="s">
        <v>421</v>
      </c>
      <c r="J245" s="173" t="s">
        <v>220</v>
      </c>
      <c r="K245" s="173" t="s">
        <v>220</v>
      </c>
      <c r="L245" s="173" t="s">
        <v>220</v>
      </c>
      <c r="M245" s="173">
        <v>169.2</v>
      </c>
      <c r="N245" s="173">
        <v>59.6</v>
      </c>
      <c r="O245" s="176">
        <f t="shared" si="8"/>
        <v>20.818313409229361</v>
      </c>
      <c r="P245" s="173" t="s">
        <v>220</v>
      </c>
      <c r="Q245" s="173" t="s">
        <v>220</v>
      </c>
      <c r="R245" s="177"/>
      <c r="AC245" s="96"/>
    </row>
    <row r="246" spans="1:29" ht="108">
      <c r="A246" s="172" t="s">
        <v>779</v>
      </c>
      <c r="B246" s="173" t="s">
        <v>220</v>
      </c>
      <c r="C246" s="173">
        <v>12</v>
      </c>
      <c r="D246" s="174">
        <v>38729</v>
      </c>
      <c r="E246" s="173" t="s">
        <v>221</v>
      </c>
      <c r="F246" s="173" t="s">
        <v>420</v>
      </c>
      <c r="G246" s="175" t="s">
        <v>421</v>
      </c>
      <c r="H246" s="173" t="s">
        <v>421</v>
      </c>
      <c r="I246" s="173" t="s">
        <v>421</v>
      </c>
      <c r="J246" s="173" t="s">
        <v>220</v>
      </c>
      <c r="K246" s="173" t="s">
        <v>220</v>
      </c>
      <c r="L246" s="173" t="s">
        <v>220</v>
      </c>
      <c r="M246" s="173">
        <v>163.4</v>
      </c>
      <c r="N246" s="173">
        <v>57.2</v>
      </c>
      <c r="O246" s="176">
        <f t="shared" si="8"/>
        <v>21.423574021444544</v>
      </c>
      <c r="P246" s="173" t="s">
        <v>220</v>
      </c>
      <c r="Q246" s="173" t="s">
        <v>220</v>
      </c>
      <c r="R246" s="177" t="s">
        <v>780</v>
      </c>
      <c r="AC246" s="96"/>
    </row>
    <row r="247" spans="1:29">
      <c r="A247" s="172" t="s">
        <v>781</v>
      </c>
      <c r="B247" s="173" t="s">
        <v>220</v>
      </c>
      <c r="C247" s="173">
        <v>14</v>
      </c>
      <c r="D247" s="174">
        <v>38091</v>
      </c>
      <c r="E247" s="173" t="s">
        <v>221</v>
      </c>
      <c r="F247" s="173" t="s">
        <v>420</v>
      </c>
      <c r="G247" s="175" t="s">
        <v>421</v>
      </c>
      <c r="H247" s="173" t="s">
        <v>421</v>
      </c>
      <c r="I247" s="173" t="s">
        <v>421</v>
      </c>
      <c r="J247" s="173" t="s">
        <v>220</v>
      </c>
      <c r="K247" s="173" t="s">
        <v>220</v>
      </c>
      <c r="L247" s="173" t="s">
        <v>220</v>
      </c>
      <c r="M247" s="173">
        <v>180</v>
      </c>
      <c r="N247" s="173">
        <v>193.2</v>
      </c>
      <c r="O247" s="176">
        <f t="shared" si="8"/>
        <v>59.629629629629619</v>
      </c>
      <c r="P247" s="173" t="s">
        <v>220</v>
      </c>
      <c r="Q247" s="173" t="s">
        <v>220</v>
      </c>
      <c r="R247" s="177"/>
      <c r="AC247" s="96"/>
    </row>
    <row r="248" spans="1:29">
      <c r="A248" s="172" t="s">
        <v>782</v>
      </c>
      <c r="B248" s="173" t="s">
        <v>220</v>
      </c>
      <c r="C248" s="173">
        <v>12</v>
      </c>
      <c r="D248" s="174">
        <v>38861</v>
      </c>
      <c r="E248" s="173" t="s">
        <v>221</v>
      </c>
      <c r="F248" s="173" t="s">
        <v>420</v>
      </c>
      <c r="G248" s="175" t="s">
        <v>421</v>
      </c>
      <c r="H248" s="173" t="s">
        <v>421</v>
      </c>
      <c r="I248" s="173" t="s">
        <v>421</v>
      </c>
      <c r="J248" s="173" t="s">
        <v>220</v>
      </c>
      <c r="K248" s="173" t="s">
        <v>220</v>
      </c>
      <c r="L248" s="173" t="s">
        <v>423</v>
      </c>
      <c r="M248" s="173">
        <v>154.6</v>
      </c>
      <c r="N248" s="173">
        <v>41.5</v>
      </c>
      <c r="O248" s="176">
        <f t="shared" si="8"/>
        <v>17.363174004943694</v>
      </c>
      <c r="P248" s="173" t="s">
        <v>220</v>
      </c>
      <c r="Q248" s="173" t="s">
        <v>220</v>
      </c>
      <c r="R248" s="177"/>
      <c r="AC248" s="96"/>
    </row>
    <row r="249" spans="1:29">
      <c r="A249" s="172" t="s">
        <v>783</v>
      </c>
      <c r="B249" s="173" t="s">
        <v>220</v>
      </c>
      <c r="C249" s="173">
        <v>14</v>
      </c>
      <c r="D249" s="174">
        <v>37951</v>
      </c>
      <c r="E249" s="173" t="s">
        <v>221</v>
      </c>
      <c r="F249" s="173" t="s">
        <v>420</v>
      </c>
      <c r="G249" s="175" t="s">
        <v>421</v>
      </c>
      <c r="H249" s="173" t="s">
        <v>421</v>
      </c>
      <c r="I249" s="173" t="s">
        <v>421</v>
      </c>
      <c r="J249" s="173" t="s">
        <v>220</v>
      </c>
      <c r="K249" s="173" t="s">
        <v>220</v>
      </c>
      <c r="L249" s="173" t="s">
        <v>220</v>
      </c>
      <c r="M249" s="173">
        <v>168.15</v>
      </c>
      <c r="N249" s="173">
        <v>69.8</v>
      </c>
      <c r="O249" s="176">
        <f t="shared" si="8"/>
        <v>24.686622688756952</v>
      </c>
      <c r="P249" s="173" t="s">
        <v>220</v>
      </c>
      <c r="Q249" s="173" t="s">
        <v>220</v>
      </c>
      <c r="R249" s="177"/>
      <c r="AC249" s="96"/>
    </row>
    <row r="250" spans="1:29">
      <c r="A250" s="172" t="s">
        <v>784</v>
      </c>
      <c r="B250" s="173" t="s">
        <v>220</v>
      </c>
      <c r="C250" s="173">
        <v>12</v>
      </c>
      <c r="D250" s="174">
        <v>39056</v>
      </c>
      <c r="E250" s="173" t="s">
        <v>217</v>
      </c>
      <c r="F250" s="173" t="s">
        <v>420</v>
      </c>
      <c r="G250" s="175" t="s">
        <v>421</v>
      </c>
      <c r="H250" s="173" t="s">
        <v>421</v>
      </c>
      <c r="I250" s="173" t="s">
        <v>421</v>
      </c>
      <c r="J250" s="173" t="s">
        <v>220</v>
      </c>
      <c r="K250" s="173" t="s">
        <v>220</v>
      </c>
      <c r="L250" s="173" t="s">
        <v>220</v>
      </c>
      <c r="M250" s="173">
        <v>164.5</v>
      </c>
      <c r="N250" s="173">
        <v>53.6</v>
      </c>
      <c r="O250" s="176">
        <f t="shared" si="8"/>
        <v>19.807651444461897</v>
      </c>
      <c r="P250" s="173" t="s">
        <v>220</v>
      </c>
      <c r="Q250" s="173" t="s">
        <v>220</v>
      </c>
      <c r="R250" s="177"/>
      <c r="AC250" s="96"/>
    </row>
    <row r="251" spans="1:29">
      <c r="A251" s="172" t="s">
        <v>785</v>
      </c>
      <c r="B251" s="173" t="s">
        <v>220</v>
      </c>
      <c r="C251" s="173">
        <v>17</v>
      </c>
      <c r="D251" s="174">
        <v>36979</v>
      </c>
      <c r="E251" s="173" t="s">
        <v>221</v>
      </c>
      <c r="F251" s="173" t="s">
        <v>420</v>
      </c>
      <c r="G251" s="175" t="s">
        <v>421</v>
      </c>
      <c r="H251" s="173" t="s">
        <v>421</v>
      </c>
      <c r="I251" s="173" t="s">
        <v>421</v>
      </c>
      <c r="J251" s="173" t="s">
        <v>220</v>
      </c>
      <c r="K251" s="173" t="s">
        <v>220</v>
      </c>
      <c r="L251" s="173" t="s">
        <v>220</v>
      </c>
      <c r="M251" s="173">
        <v>180.1</v>
      </c>
      <c r="N251" s="173">
        <v>80.2</v>
      </c>
      <c r="O251" s="176">
        <f t="shared" si="8"/>
        <v>24.725605892956626</v>
      </c>
      <c r="P251" s="173" t="s">
        <v>220</v>
      </c>
      <c r="Q251" s="173" t="s">
        <v>220</v>
      </c>
      <c r="R251" s="177"/>
      <c r="AC251" s="96"/>
    </row>
    <row r="252" spans="1:29">
      <c r="A252" s="172" t="s">
        <v>786</v>
      </c>
      <c r="B252" s="173" t="s">
        <v>220</v>
      </c>
      <c r="C252" s="173">
        <v>15</v>
      </c>
      <c r="D252" s="174">
        <v>37850</v>
      </c>
      <c r="E252" s="173" t="s">
        <v>217</v>
      </c>
      <c r="F252" s="173" t="s">
        <v>420</v>
      </c>
      <c r="G252" s="175" t="s">
        <v>787</v>
      </c>
      <c r="H252" s="173" t="s">
        <v>421</v>
      </c>
      <c r="I252" s="173" t="s">
        <v>421</v>
      </c>
      <c r="J252" s="173" t="s">
        <v>228</v>
      </c>
      <c r="K252" s="173" t="s">
        <v>228</v>
      </c>
      <c r="L252" s="173" t="s">
        <v>423</v>
      </c>
      <c r="M252" s="173">
        <v>162.5</v>
      </c>
      <c r="N252" s="173">
        <v>65.400000000000006</v>
      </c>
      <c r="O252" s="176">
        <f t="shared" si="8"/>
        <v>24.766863905325447</v>
      </c>
      <c r="P252" s="173" t="s">
        <v>220</v>
      </c>
      <c r="Q252" s="173" t="s">
        <v>220</v>
      </c>
      <c r="R252" s="177"/>
      <c r="AC252" s="96"/>
    </row>
    <row r="253" spans="1:29" ht="28.8">
      <c r="A253" s="172" t="s">
        <v>788</v>
      </c>
      <c r="B253" s="173" t="s">
        <v>220</v>
      </c>
      <c r="C253" s="173">
        <v>12</v>
      </c>
      <c r="D253" s="174">
        <v>38718</v>
      </c>
      <c r="E253" s="173" t="s">
        <v>221</v>
      </c>
      <c r="F253" s="173" t="s">
        <v>420</v>
      </c>
      <c r="G253" s="175" t="s">
        <v>789</v>
      </c>
      <c r="H253" s="173" t="s">
        <v>421</v>
      </c>
      <c r="I253" s="173" t="s">
        <v>421</v>
      </c>
      <c r="J253" s="173" t="s">
        <v>228</v>
      </c>
      <c r="K253" s="173" t="s">
        <v>228</v>
      </c>
      <c r="L253" s="173" t="s">
        <v>228</v>
      </c>
      <c r="M253" s="173">
        <v>144.30000000000001</v>
      </c>
      <c r="N253" s="173">
        <v>38.1</v>
      </c>
      <c r="O253" s="176">
        <f t="shared" si="8"/>
        <v>18.297523495028692</v>
      </c>
      <c r="P253" s="173" t="s">
        <v>220</v>
      </c>
      <c r="Q253" s="173" t="s">
        <v>220</v>
      </c>
      <c r="R253" s="177"/>
      <c r="AC253" s="96"/>
    </row>
    <row r="254" spans="1:29">
      <c r="A254" s="172" t="s">
        <v>790</v>
      </c>
      <c r="B254" s="173" t="s">
        <v>220</v>
      </c>
      <c r="C254" s="173">
        <v>13</v>
      </c>
      <c r="D254" s="174">
        <v>38452</v>
      </c>
      <c r="E254" s="173" t="s">
        <v>217</v>
      </c>
      <c r="F254" s="173" t="s">
        <v>791</v>
      </c>
      <c r="G254" s="175" t="s">
        <v>615</v>
      </c>
      <c r="H254" s="173" t="s">
        <v>421</v>
      </c>
      <c r="I254" s="173" t="s">
        <v>421</v>
      </c>
      <c r="J254" s="173" t="s">
        <v>228</v>
      </c>
      <c r="K254" s="173" t="s">
        <v>228</v>
      </c>
      <c r="L254" s="173" t="s">
        <v>228</v>
      </c>
      <c r="M254" s="173">
        <v>165</v>
      </c>
      <c r="N254" s="173">
        <v>49.6</v>
      </c>
      <c r="O254" s="176">
        <f t="shared" si="8"/>
        <v>18.218549127640038</v>
      </c>
      <c r="P254" s="173" t="s">
        <v>220</v>
      </c>
      <c r="Q254" s="173" t="s">
        <v>220</v>
      </c>
      <c r="R254" s="177"/>
      <c r="AC254" s="96"/>
    </row>
    <row r="255" spans="1:29">
      <c r="A255" s="172" t="s">
        <v>792</v>
      </c>
      <c r="B255" s="173" t="s">
        <v>220</v>
      </c>
      <c r="C255" s="173">
        <v>15</v>
      </c>
      <c r="D255" s="174">
        <v>37694</v>
      </c>
      <c r="E255" s="173" t="s">
        <v>221</v>
      </c>
      <c r="F255" s="173" t="s">
        <v>378</v>
      </c>
      <c r="G255" s="175" t="s">
        <v>421</v>
      </c>
      <c r="H255" s="173" t="s">
        <v>421</v>
      </c>
      <c r="I255" s="173" t="s">
        <v>421</v>
      </c>
      <c r="J255" s="173" t="s">
        <v>220</v>
      </c>
      <c r="K255" s="173" t="s">
        <v>220</v>
      </c>
      <c r="L255" s="173" t="s">
        <v>220</v>
      </c>
      <c r="M255" s="173">
        <v>190.3</v>
      </c>
      <c r="N255" s="173">
        <v>106.4</v>
      </c>
      <c r="O255" s="176">
        <f t="shared" si="8"/>
        <v>29.380829395409357</v>
      </c>
      <c r="P255" s="173" t="s">
        <v>220</v>
      </c>
      <c r="Q255" s="173" t="s">
        <v>220</v>
      </c>
      <c r="R255" s="177"/>
      <c r="AC255" s="96"/>
    </row>
    <row r="256" spans="1:29">
      <c r="A256" s="172" t="s">
        <v>793</v>
      </c>
      <c r="B256" s="173" t="s">
        <v>220</v>
      </c>
      <c r="C256" s="173">
        <v>12</v>
      </c>
      <c r="D256" s="174">
        <v>39050</v>
      </c>
      <c r="E256" s="173" t="s">
        <v>217</v>
      </c>
      <c r="F256" s="173" t="s">
        <v>427</v>
      </c>
      <c r="G256" s="175" t="s">
        <v>421</v>
      </c>
      <c r="H256" s="173" t="s">
        <v>421</v>
      </c>
      <c r="I256" s="173" t="s">
        <v>421</v>
      </c>
      <c r="J256" s="173" t="s">
        <v>228</v>
      </c>
      <c r="K256" s="173" t="s">
        <v>228</v>
      </c>
      <c r="L256" s="173" t="s">
        <v>228</v>
      </c>
      <c r="M256" s="173">
        <v>151</v>
      </c>
      <c r="N256" s="173">
        <v>52.8</v>
      </c>
      <c r="O256" s="176">
        <f t="shared" si="8"/>
        <v>23.15687908425069</v>
      </c>
      <c r="P256" s="173" t="s">
        <v>220</v>
      </c>
      <c r="Q256" s="173" t="s">
        <v>220</v>
      </c>
      <c r="R256" s="177"/>
      <c r="AC256" s="96"/>
    </row>
    <row r="257" spans="1:29">
      <c r="A257" s="172" t="s">
        <v>794</v>
      </c>
      <c r="B257" s="173" t="s">
        <v>220</v>
      </c>
      <c r="C257" s="173">
        <v>12</v>
      </c>
      <c r="D257" s="174">
        <v>38840</v>
      </c>
      <c r="E257" s="173" t="s">
        <v>217</v>
      </c>
      <c r="F257" s="173" t="s">
        <v>427</v>
      </c>
      <c r="G257" s="175" t="s">
        <v>421</v>
      </c>
      <c r="H257" s="173" t="s">
        <v>421</v>
      </c>
      <c r="I257" s="173" t="s">
        <v>421</v>
      </c>
      <c r="J257" s="173" t="s">
        <v>228</v>
      </c>
      <c r="K257" s="173" t="s">
        <v>228</v>
      </c>
      <c r="L257" s="173" t="s">
        <v>228</v>
      </c>
      <c r="M257" s="173">
        <v>153.5</v>
      </c>
      <c r="N257" s="173">
        <v>51</v>
      </c>
      <c r="O257" s="176">
        <f t="shared" si="8"/>
        <v>21.644791987182892</v>
      </c>
      <c r="P257" s="173" t="s">
        <v>220</v>
      </c>
      <c r="Q257" s="173" t="s">
        <v>220</v>
      </c>
      <c r="R257" s="177"/>
      <c r="AC257" s="96"/>
    </row>
    <row r="258" spans="1:29">
      <c r="A258" s="172" t="s">
        <v>795</v>
      </c>
      <c r="B258" s="173" t="s">
        <v>220</v>
      </c>
      <c r="C258" s="173">
        <v>14</v>
      </c>
      <c r="D258" s="174">
        <v>37989</v>
      </c>
      <c r="E258" s="173" t="s">
        <v>221</v>
      </c>
      <c r="F258" s="173" t="s">
        <v>427</v>
      </c>
      <c r="G258" s="175" t="s">
        <v>796</v>
      </c>
      <c r="H258" s="173" t="s">
        <v>704</v>
      </c>
      <c r="I258" s="173" t="s">
        <v>421</v>
      </c>
      <c r="J258" s="173" t="s">
        <v>228</v>
      </c>
      <c r="K258" s="173" t="s">
        <v>228</v>
      </c>
      <c r="L258" s="173" t="s">
        <v>228</v>
      </c>
      <c r="M258" s="173">
        <v>168.4</v>
      </c>
      <c r="N258" s="173">
        <v>59.1</v>
      </c>
      <c r="O258" s="176">
        <f t="shared" si="8"/>
        <v>20.840268335204605</v>
      </c>
      <c r="P258" s="173" t="s">
        <v>220</v>
      </c>
      <c r="Q258" s="173" t="s">
        <v>220</v>
      </c>
      <c r="R258" s="177"/>
      <c r="AC258" s="96"/>
    </row>
    <row r="259" spans="1:29">
      <c r="A259" s="172" t="s">
        <v>797</v>
      </c>
      <c r="B259" s="173" t="s">
        <v>220</v>
      </c>
      <c r="C259" s="173">
        <v>15</v>
      </c>
      <c r="D259" s="174">
        <v>37892</v>
      </c>
      <c r="E259" s="173" t="s">
        <v>217</v>
      </c>
      <c r="F259" s="173" t="s">
        <v>427</v>
      </c>
      <c r="G259" s="175" t="s">
        <v>421</v>
      </c>
      <c r="H259" s="173" t="s">
        <v>421</v>
      </c>
      <c r="I259" s="173" t="s">
        <v>421</v>
      </c>
      <c r="J259" s="173" t="s">
        <v>228</v>
      </c>
      <c r="K259" s="173" t="s">
        <v>228</v>
      </c>
      <c r="L259" s="173" t="s">
        <v>228</v>
      </c>
      <c r="M259" s="173">
        <v>152</v>
      </c>
      <c r="N259" s="173">
        <v>75.8</v>
      </c>
      <c r="O259" s="176">
        <f t="shared" si="8"/>
        <v>32.80817174515235</v>
      </c>
      <c r="P259" s="173" t="s">
        <v>220</v>
      </c>
      <c r="Q259" s="173" t="s">
        <v>220</v>
      </c>
      <c r="R259" s="177"/>
      <c r="AC259" s="96"/>
    </row>
    <row r="260" spans="1:29">
      <c r="A260" s="172" t="s">
        <v>798</v>
      </c>
      <c r="B260" s="173" t="s">
        <v>220</v>
      </c>
      <c r="C260" s="173">
        <v>12</v>
      </c>
      <c r="D260" s="174">
        <v>39031</v>
      </c>
      <c r="E260" s="173" t="s">
        <v>221</v>
      </c>
      <c r="F260" s="173" t="s">
        <v>420</v>
      </c>
      <c r="G260" s="175" t="s">
        <v>421</v>
      </c>
      <c r="H260" s="173" t="s">
        <v>421</v>
      </c>
      <c r="I260" s="173" t="s">
        <v>421</v>
      </c>
      <c r="J260" s="173" t="s">
        <v>228</v>
      </c>
      <c r="K260" s="173" t="s">
        <v>228</v>
      </c>
      <c r="L260" s="173" t="s">
        <v>228</v>
      </c>
      <c r="M260" s="173">
        <v>173.5</v>
      </c>
      <c r="N260" s="173">
        <v>58.6</v>
      </c>
      <c r="O260" s="176">
        <f t="shared" si="8"/>
        <v>19.466983365030853</v>
      </c>
      <c r="P260" s="173" t="s">
        <v>220</v>
      </c>
      <c r="Q260" s="173" t="s">
        <v>220</v>
      </c>
      <c r="R260" s="177"/>
      <c r="AC260" s="96"/>
    </row>
    <row r="261" spans="1:29">
      <c r="A261" s="172" t="s">
        <v>799</v>
      </c>
      <c r="B261" s="173" t="s">
        <v>220</v>
      </c>
      <c r="C261" s="173">
        <v>16</v>
      </c>
      <c r="D261" s="174">
        <v>37491</v>
      </c>
      <c r="E261" s="173" t="s">
        <v>221</v>
      </c>
      <c r="F261" s="173" t="s">
        <v>420</v>
      </c>
      <c r="G261" s="175" t="s">
        <v>800</v>
      </c>
      <c r="H261" s="173" t="s">
        <v>801</v>
      </c>
      <c r="I261" s="173" t="s">
        <v>421</v>
      </c>
      <c r="J261" s="173" t="s">
        <v>423</v>
      </c>
      <c r="K261" s="173" t="s">
        <v>220</v>
      </c>
      <c r="L261" s="173" t="s">
        <v>220</v>
      </c>
      <c r="M261" s="173">
        <v>182.1</v>
      </c>
      <c r="N261" s="173">
        <v>69.650000000000006</v>
      </c>
      <c r="O261" s="176">
        <f t="shared" si="8"/>
        <v>21.003962254990217</v>
      </c>
      <c r="P261" s="173" t="s">
        <v>220</v>
      </c>
      <c r="Q261" s="173" t="s">
        <v>220</v>
      </c>
      <c r="R261" s="177"/>
      <c r="AC261" s="96"/>
    </row>
    <row r="262" spans="1:29" ht="24">
      <c r="A262" s="166" t="s">
        <v>611</v>
      </c>
      <c r="B262" s="167"/>
      <c r="C262" s="167"/>
      <c r="D262" s="168"/>
      <c r="E262" s="167"/>
      <c r="F262" s="167"/>
      <c r="G262" s="169"/>
      <c r="H262" s="167"/>
      <c r="I262" s="167"/>
      <c r="J262" s="167"/>
      <c r="K262" s="167"/>
      <c r="L262" s="167"/>
      <c r="M262" s="167"/>
      <c r="N262" s="167"/>
      <c r="O262" s="170"/>
      <c r="P262" s="167" t="s">
        <v>228</v>
      </c>
      <c r="Q262" s="167" t="s">
        <v>228</v>
      </c>
      <c r="R262" s="171" t="s">
        <v>612</v>
      </c>
      <c r="AC262" s="96"/>
    </row>
    <row r="263" spans="1:29">
      <c r="A263" s="193" t="s">
        <v>613</v>
      </c>
      <c r="B263" s="194" t="s">
        <v>220</v>
      </c>
      <c r="C263" s="194">
        <v>16</v>
      </c>
      <c r="D263" s="195">
        <v>37532</v>
      </c>
      <c r="E263" s="194" t="s">
        <v>217</v>
      </c>
      <c r="F263" s="194" t="s">
        <v>420</v>
      </c>
      <c r="G263" s="196" t="s">
        <v>421</v>
      </c>
      <c r="H263" s="194" t="s">
        <v>421</v>
      </c>
      <c r="I263" s="194" t="s">
        <v>421</v>
      </c>
      <c r="J263" s="194" t="s">
        <v>220</v>
      </c>
      <c r="K263" s="194" t="s">
        <v>220</v>
      </c>
      <c r="L263" s="194" t="s">
        <v>220</v>
      </c>
      <c r="M263" s="194">
        <v>173.55</v>
      </c>
      <c r="N263" s="194">
        <v>70.75</v>
      </c>
      <c r="O263" s="197">
        <f>N263/((M263/100)^2)</f>
        <v>23.489685828357132</v>
      </c>
      <c r="P263" s="194" t="s">
        <v>220</v>
      </c>
      <c r="Q263" s="194" t="s">
        <v>228</v>
      </c>
      <c r="R263" s="198" t="s">
        <v>614</v>
      </c>
      <c r="AC263" s="96"/>
    </row>
  </sheetData>
  <mergeCells count="3">
    <mergeCell ref="A1:AC1"/>
    <mergeCell ref="A3:AC3"/>
    <mergeCell ref="A110:R110"/>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6BDA7-8E09-EC4B-A4AC-9FE7A3754E38}">
  <sheetPr>
    <tabColor rgb="FFC00000"/>
  </sheetPr>
  <dimension ref="A1:EV266"/>
  <sheetViews>
    <sheetView topLeftCell="A241" zoomScale="70" zoomScaleNormal="70" workbookViewId="0">
      <selection activeCell="A6" sqref="A6:C256"/>
    </sheetView>
  </sheetViews>
  <sheetFormatPr defaultColWidth="9.109375" defaultRowHeight="24" customHeight="1"/>
  <cols>
    <col min="1" max="1" width="9.109375" style="28"/>
    <col min="2" max="2" width="12.6640625" style="28" bestFit="1" customWidth="1"/>
    <col min="3" max="3" width="17" style="28" customWidth="1"/>
    <col min="4" max="5" width="10.77734375" style="28"/>
    <col min="6" max="6" width="26" style="28" customWidth="1"/>
    <col min="7" max="7" width="10.77734375" style="28"/>
    <col min="8" max="8" width="16.33203125" style="28" bestFit="1" customWidth="1"/>
    <col min="9" max="9" width="13.6640625" style="28" customWidth="1"/>
    <col min="10" max="10" width="12.6640625" style="28" customWidth="1"/>
    <col min="11" max="24" width="8.77734375" style="28" hidden="1" customWidth="1"/>
    <col min="25" max="43" width="8.77734375" style="28" customWidth="1"/>
    <col min="44" max="59" width="8.77734375" style="28" hidden="1" customWidth="1"/>
    <col min="60" max="116" width="8.77734375" style="28" customWidth="1"/>
    <col min="117" max="16384" width="9.109375" style="28"/>
  </cols>
  <sheetData>
    <row r="1" spans="1:115" ht="24" customHeight="1">
      <c r="A1" s="385" t="s">
        <v>0</v>
      </c>
      <c r="B1" s="386"/>
      <c r="C1" s="386"/>
      <c r="D1" s="386"/>
      <c r="E1" s="386"/>
      <c r="F1" s="386"/>
      <c r="G1" s="386"/>
      <c r="H1" s="386"/>
      <c r="I1" s="386"/>
      <c r="J1" s="387"/>
      <c r="K1" s="391" t="s">
        <v>1</v>
      </c>
      <c r="L1" s="392"/>
      <c r="M1" s="392"/>
      <c r="N1" s="392"/>
      <c r="O1" s="392"/>
      <c r="P1" s="392"/>
      <c r="Q1" s="392"/>
      <c r="R1" s="392"/>
      <c r="S1" s="392"/>
      <c r="T1" s="392"/>
      <c r="U1" s="392"/>
      <c r="V1" s="392"/>
      <c r="W1" s="392"/>
      <c r="X1" s="392"/>
      <c r="Y1" s="392"/>
      <c r="Z1" s="392"/>
      <c r="AA1" s="392"/>
      <c r="AB1" s="392"/>
      <c r="AC1" s="392"/>
      <c r="AD1" s="392"/>
      <c r="AE1" s="392"/>
      <c r="AF1" s="392"/>
      <c r="AG1" s="392"/>
      <c r="AH1" s="392"/>
      <c r="AI1" s="392"/>
      <c r="AJ1" s="392"/>
      <c r="AK1" s="392"/>
      <c r="AL1" s="392"/>
      <c r="AM1" s="392"/>
      <c r="AN1" s="392"/>
      <c r="AO1" s="392"/>
      <c r="AP1" s="393"/>
      <c r="AQ1" s="413"/>
      <c r="AR1" s="391" t="s">
        <v>2</v>
      </c>
      <c r="AS1" s="392"/>
      <c r="AT1" s="392"/>
      <c r="AU1" s="392"/>
      <c r="AV1" s="392"/>
      <c r="AW1" s="392"/>
      <c r="AX1" s="392"/>
      <c r="AY1" s="392"/>
      <c r="AZ1" s="392"/>
      <c r="BA1" s="392"/>
      <c r="BB1" s="392"/>
      <c r="BC1" s="392"/>
      <c r="BD1" s="392"/>
      <c r="BE1" s="392"/>
      <c r="BF1" s="392"/>
      <c r="BG1" s="392"/>
      <c r="BH1" s="392"/>
      <c r="BI1" s="392"/>
      <c r="BJ1" s="392"/>
      <c r="BK1" s="392"/>
      <c r="BL1" s="392"/>
      <c r="BM1" s="392"/>
      <c r="BN1" s="392"/>
      <c r="BO1" s="392"/>
      <c r="BP1" s="392"/>
      <c r="BQ1" s="392"/>
      <c r="BR1" s="392"/>
      <c r="BS1" s="392"/>
      <c r="BT1" s="392"/>
      <c r="BU1" s="392"/>
      <c r="BV1" s="392"/>
      <c r="BW1" s="392"/>
      <c r="BX1" s="392"/>
      <c r="BY1" s="392"/>
      <c r="BZ1" s="392"/>
      <c r="CA1" s="393"/>
      <c r="CB1" s="438"/>
      <c r="CC1" s="391" t="s">
        <v>3</v>
      </c>
      <c r="CD1" s="392"/>
      <c r="CE1" s="392"/>
      <c r="CF1" s="392"/>
      <c r="CG1" s="392"/>
      <c r="CH1" s="393"/>
      <c r="CI1" s="391" t="s">
        <v>4</v>
      </c>
      <c r="CJ1" s="392"/>
      <c r="CK1" s="392"/>
      <c r="CL1" s="392"/>
      <c r="CM1" s="392"/>
      <c r="CN1" s="392"/>
      <c r="CO1" s="392"/>
      <c r="CP1" s="392"/>
      <c r="CQ1" s="392"/>
      <c r="CR1" s="392"/>
      <c r="CS1" s="392"/>
      <c r="CT1" s="392"/>
      <c r="CU1" s="392"/>
      <c r="CV1" s="392"/>
      <c r="CW1" s="392"/>
      <c r="CX1" s="393"/>
      <c r="CY1" s="391" t="s">
        <v>5</v>
      </c>
      <c r="CZ1" s="392"/>
      <c r="DA1" s="392"/>
      <c r="DB1" s="392"/>
      <c r="DC1" s="392"/>
      <c r="DD1" s="392"/>
      <c r="DE1" s="392"/>
      <c r="DF1" s="392"/>
      <c r="DG1" s="392"/>
      <c r="DH1" s="392"/>
      <c r="DI1" s="392"/>
      <c r="DJ1" s="393"/>
      <c r="DK1" s="422"/>
    </row>
    <row r="2" spans="1:115" ht="24" customHeight="1">
      <c r="A2" s="388"/>
      <c r="B2" s="389"/>
      <c r="C2" s="389"/>
      <c r="D2" s="389"/>
      <c r="E2" s="389"/>
      <c r="F2" s="389"/>
      <c r="G2" s="389"/>
      <c r="H2" s="389"/>
      <c r="I2" s="389"/>
      <c r="J2" s="390"/>
      <c r="K2" s="394"/>
      <c r="L2" s="395"/>
      <c r="M2" s="395"/>
      <c r="N2" s="395"/>
      <c r="O2" s="395"/>
      <c r="P2" s="395"/>
      <c r="Q2" s="395"/>
      <c r="R2" s="395"/>
      <c r="S2" s="395"/>
      <c r="T2" s="395"/>
      <c r="U2" s="395"/>
      <c r="V2" s="395"/>
      <c r="W2" s="395"/>
      <c r="X2" s="395"/>
      <c r="Y2" s="395"/>
      <c r="Z2" s="395"/>
      <c r="AA2" s="395"/>
      <c r="AB2" s="395"/>
      <c r="AC2" s="395"/>
      <c r="AD2" s="395"/>
      <c r="AE2" s="395"/>
      <c r="AF2" s="395"/>
      <c r="AG2" s="395"/>
      <c r="AH2" s="395"/>
      <c r="AI2" s="395"/>
      <c r="AJ2" s="395"/>
      <c r="AK2" s="395"/>
      <c r="AL2" s="395"/>
      <c r="AM2" s="395"/>
      <c r="AN2" s="395"/>
      <c r="AO2" s="395"/>
      <c r="AP2" s="396"/>
      <c r="AQ2" s="414"/>
      <c r="AR2" s="394"/>
      <c r="AS2" s="395"/>
      <c r="AT2" s="395"/>
      <c r="AU2" s="395"/>
      <c r="AV2" s="395"/>
      <c r="AW2" s="395"/>
      <c r="AX2" s="395"/>
      <c r="AY2" s="395"/>
      <c r="AZ2" s="395"/>
      <c r="BA2" s="395"/>
      <c r="BB2" s="395"/>
      <c r="BC2" s="395"/>
      <c r="BD2" s="395"/>
      <c r="BE2" s="395"/>
      <c r="BF2" s="395"/>
      <c r="BG2" s="395"/>
      <c r="BH2" s="395"/>
      <c r="BI2" s="395"/>
      <c r="BJ2" s="395"/>
      <c r="BK2" s="395"/>
      <c r="BL2" s="395"/>
      <c r="BM2" s="395"/>
      <c r="BN2" s="395"/>
      <c r="BO2" s="395"/>
      <c r="BP2" s="395"/>
      <c r="BQ2" s="395"/>
      <c r="BR2" s="395"/>
      <c r="BS2" s="395"/>
      <c r="BT2" s="395"/>
      <c r="BU2" s="395"/>
      <c r="BV2" s="395"/>
      <c r="BW2" s="395"/>
      <c r="BX2" s="395"/>
      <c r="BY2" s="395"/>
      <c r="BZ2" s="395"/>
      <c r="CA2" s="396"/>
      <c r="CB2" s="439"/>
      <c r="CC2" s="394"/>
      <c r="CD2" s="395"/>
      <c r="CE2" s="395"/>
      <c r="CF2" s="395"/>
      <c r="CG2" s="395"/>
      <c r="CH2" s="396"/>
      <c r="CI2" s="394"/>
      <c r="CJ2" s="395"/>
      <c r="CK2" s="395"/>
      <c r="CL2" s="395"/>
      <c r="CM2" s="395"/>
      <c r="CN2" s="395"/>
      <c r="CO2" s="395"/>
      <c r="CP2" s="395"/>
      <c r="CQ2" s="395"/>
      <c r="CR2" s="395"/>
      <c r="CS2" s="395"/>
      <c r="CT2" s="395"/>
      <c r="CU2" s="395"/>
      <c r="CV2" s="395"/>
      <c r="CW2" s="395"/>
      <c r="CX2" s="396"/>
      <c r="CY2" s="394"/>
      <c r="CZ2" s="395"/>
      <c r="DA2" s="395"/>
      <c r="DB2" s="395"/>
      <c r="DC2" s="395"/>
      <c r="DD2" s="395"/>
      <c r="DE2" s="395"/>
      <c r="DF2" s="395"/>
      <c r="DG2" s="395"/>
      <c r="DH2" s="395"/>
      <c r="DI2" s="395"/>
      <c r="DJ2" s="396"/>
      <c r="DK2" s="423"/>
    </row>
    <row r="3" spans="1:115" s="55" customFormat="1" ht="30" customHeight="1">
      <c r="A3" s="388"/>
      <c r="B3" s="389"/>
      <c r="C3" s="389"/>
      <c r="D3" s="389"/>
      <c r="E3" s="389"/>
      <c r="F3" s="389"/>
      <c r="G3" s="389"/>
      <c r="H3" s="389"/>
      <c r="I3" s="389"/>
      <c r="J3" s="390"/>
      <c r="K3" s="397" t="s">
        <v>6</v>
      </c>
      <c r="L3" s="398"/>
      <c r="M3" s="375" t="s">
        <v>7</v>
      </c>
      <c r="N3" s="375"/>
      <c r="O3" s="375" t="s">
        <v>7</v>
      </c>
      <c r="P3" s="375"/>
      <c r="Q3" s="375" t="s">
        <v>7</v>
      </c>
      <c r="R3" s="375"/>
      <c r="S3" s="375" t="s">
        <v>7</v>
      </c>
      <c r="T3" s="375"/>
      <c r="U3" s="375" t="s">
        <v>7</v>
      </c>
      <c r="V3" s="375"/>
      <c r="W3" s="375" t="s">
        <v>7</v>
      </c>
      <c r="X3" s="375"/>
      <c r="Y3" s="375" t="s">
        <v>7</v>
      </c>
      <c r="Z3" s="375"/>
      <c r="AA3" s="375" t="s">
        <v>7</v>
      </c>
      <c r="AB3" s="375"/>
      <c r="AC3" s="375" t="s">
        <v>7</v>
      </c>
      <c r="AD3" s="375"/>
      <c r="AE3" s="375" t="s">
        <v>7</v>
      </c>
      <c r="AF3" s="375"/>
      <c r="AG3" s="375" t="s">
        <v>7</v>
      </c>
      <c r="AH3" s="375"/>
      <c r="AI3" s="375" t="s">
        <v>7</v>
      </c>
      <c r="AJ3" s="375"/>
      <c r="AK3" s="375" t="s">
        <v>7</v>
      </c>
      <c r="AL3" s="375"/>
      <c r="AM3" s="375" t="s">
        <v>7</v>
      </c>
      <c r="AN3" s="375"/>
      <c r="AO3" s="399" t="s">
        <v>8</v>
      </c>
      <c r="AP3" s="400"/>
      <c r="AQ3" s="415"/>
      <c r="AR3" s="401" t="s">
        <v>7</v>
      </c>
      <c r="AS3" s="375"/>
      <c r="AT3" s="375" t="s">
        <v>7</v>
      </c>
      <c r="AU3" s="375"/>
      <c r="AV3" s="375" t="s">
        <v>9</v>
      </c>
      <c r="AW3" s="375"/>
      <c r="AX3" s="375" t="s">
        <v>10</v>
      </c>
      <c r="AY3" s="375"/>
      <c r="AZ3" s="375" t="s">
        <v>10</v>
      </c>
      <c r="BA3" s="375"/>
      <c r="BB3" s="375" t="s">
        <v>9</v>
      </c>
      <c r="BC3" s="375"/>
      <c r="BD3" s="375" t="s">
        <v>7</v>
      </c>
      <c r="BE3" s="375"/>
      <c r="BF3" s="375" t="s">
        <v>10</v>
      </c>
      <c r="BG3" s="375"/>
      <c r="BH3" s="375" t="s">
        <v>7</v>
      </c>
      <c r="BI3" s="375"/>
      <c r="BJ3" s="375" t="s">
        <v>7</v>
      </c>
      <c r="BK3" s="375"/>
      <c r="BL3" s="375" t="s">
        <v>7</v>
      </c>
      <c r="BM3" s="375"/>
      <c r="BN3" s="375" t="s">
        <v>7</v>
      </c>
      <c r="BO3" s="375"/>
      <c r="BP3" s="375" t="s">
        <v>7</v>
      </c>
      <c r="BQ3" s="375"/>
      <c r="BR3" s="375" t="s">
        <v>7</v>
      </c>
      <c r="BS3" s="375"/>
      <c r="BT3" s="375" t="s">
        <v>7</v>
      </c>
      <c r="BU3" s="375"/>
      <c r="BV3" s="375" t="s">
        <v>7</v>
      </c>
      <c r="BW3" s="375"/>
      <c r="BX3" s="375" t="s">
        <v>7</v>
      </c>
      <c r="BY3" s="375"/>
      <c r="BZ3" s="406" t="s">
        <v>11</v>
      </c>
      <c r="CA3" s="407"/>
      <c r="CB3" s="440"/>
      <c r="CC3" s="382" t="s">
        <v>12</v>
      </c>
      <c r="CD3" s="383"/>
      <c r="CE3" s="383" t="s">
        <v>12</v>
      </c>
      <c r="CF3" s="383"/>
      <c r="CG3" s="383" t="s">
        <v>12</v>
      </c>
      <c r="CH3" s="426"/>
      <c r="CI3" s="382" t="s">
        <v>13</v>
      </c>
      <c r="CJ3" s="383"/>
      <c r="CK3" s="383" t="s">
        <v>13</v>
      </c>
      <c r="CL3" s="383"/>
      <c r="CM3" s="383" t="s">
        <v>13</v>
      </c>
      <c r="CN3" s="383"/>
      <c r="CO3" s="383" t="s">
        <v>13</v>
      </c>
      <c r="CP3" s="383"/>
      <c r="CQ3" s="383" t="s">
        <v>13</v>
      </c>
      <c r="CR3" s="383"/>
      <c r="CS3" s="383" t="s">
        <v>13</v>
      </c>
      <c r="CT3" s="383"/>
      <c r="CU3" s="383" t="s">
        <v>13</v>
      </c>
      <c r="CV3" s="383"/>
      <c r="CW3" s="404" t="s">
        <v>13</v>
      </c>
      <c r="CX3" s="405"/>
      <c r="CY3" s="382" t="s">
        <v>14</v>
      </c>
      <c r="CZ3" s="383"/>
      <c r="DA3" s="383" t="s">
        <v>13</v>
      </c>
      <c r="DB3" s="383"/>
      <c r="DC3" s="383" t="s">
        <v>13</v>
      </c>
      <c r="DD3" s="383"/>
      <c r="DE3" s="383" t="s">
        <v>15</v>
      </c>
      <c r="DF3" s="383"/>
      <c r="DG3" s="383" t="s">
        <v>13</v>
      </c>
      <c r="DH3" s="383"/>
      <c r="DI3" s="402" t="s">
        <v>13</v>
      </c>
      <c r="DJ3" s="403"/>
      <c r="DK3" s="424"/>
    </row>
    <row r="4" spans="1:115" ht="34.950000000000003" customHeight="1">
      <c r="A4" s="214" t="s">
        <v>16</v>
      </c>
      <c r="B4" s="369" t="s">
        <v>818</v>
      </c>
      <c r="C4" s="369"/>
      <c r="D4" s="370" t="s">
        <v>17</v>
      </c>
      <c r="E4" s="371"/>
      <c r="F4" s="372" t="s">
        <v>52</v>
      </c>
      <c r="G4" s="373"/>
      <c r="H4" s="206" t="s">
        <v>816</v>
      </c>
      <c r="I4" s="205" t="s">
        <v>813</v>
      </c>
      <c r="J4" s="215" t="s">
        <v>815</v>
      </c>
      <c r="K4" s="401"/>
      <c r="L4" s="375"/>
      <c r="M4" s="375"/>
      <c r="N4" s="375"/>
      <c r="O4" s="375"/>
      <c r="P4" s="375"/>
      <c r="Q4" s="375"/>
      <c r="R4" s="375"/>
      <c r="S4" s="375"/>
      <c r="T4" s="375"/>
      <c r="U4" s="375"/>
      <c r="V4" s="375"/>
      <c r="W4" s="375"/>
      <c r="X4" s="375"/>
      <c r="Y4" s="375" t="s">
        <v>18</v>
      </c>
      <c r="Z4" s="375"/>
      <c r="AA4" s="375" t="s">
        <v>19</v>
      </c>
      <c r="AB4" s="375"/>
      <c r="AC4" s="375" t="s">
        <v>20</v>
      </c>
      <c r="AD4" s="375"/>
      <c r="AE4" s="375" t="s">
        <v>21</v>
      </c>
      <c r="AF4" s="375"/>
      <c r="AG4" s="379" t="s">
        <v>22</v>
      </c>
      <c r="AH4" s="379"/>
      <c r="AI4" s="375" t="s">
        <v>22</v>
      </c>
      <c r="AJ4" s="375"/>
      <c r="AK4" s="379" t="s">
        <v>23</v>
      </c>
      <c r="AL4" s="379"/>
      <c r="AM4" s="375" t="s">
        <v>24</v>
      </c>
      <c r="AN4" s="375"/>
      <c r="AO4" s="417" t="s">
        <v>25</v>
      </c>
      <c r="AP4" s="400"/>
      <c r="AQ4" s="415"/>
      <c r="AR4" s="401"/>
      <c r="AS4" s="375"/>
      <c r="AT4" s="375"/>
      <c r="AU4" s="375"/>
      <c r="AV4" s="375"/>
      <c r="AW4" s="375"/>
      <c r="AX4" s="375"/>
      <c r="AY4" s="375"/>
      <c r="AZ4" s="375"/>
      <c r="BA4" s="375"/>
      <c r="BB4" s="375"/>
      <c r="BC4" s="375"/>
      <c r="BD4" s="375"/>
      <c r="BE4" s="375"/>
      <c r="BF4" s="375"/>
      <c r="BG4" s="375"/>
      <c r="BH4" s="375" t="s">
        <v>26</v>
      </c>
      <c r="BI4" s="375"/>
      <c r="BJ4" s="375" t="s">
        <v>27</v>
      </c>
      <c r="BK4" s="375"/>
      <c r="BL4" s="375" t="s">
        <v>28</v>
      </c>
      <c r="BM4" s="375"/>
      <c r="BN4" s="375" t="s">
        <v>29</v>
      </c>
      <c r="BO4" s="375"/>
      <c r="BP4" s="375" t="s">
        <v>30</v>
      </c>
      <c r="BQ4" s="375"/>
      <c r="BR4" s="375" t="s">
        <v>31</v>
      </c>
      <c r="BS4" s="375"/>
      <c r="BT4" s="375" t="s">
        <v>32</v>
      </c>
      <c r="BU4" s="375"/>
      <c r="BV4" s="375" t="s">
        <v>33</v>
      </c>
      <c r="BW4" s="375"/>
      <c r="BX4" s="375" t="s">
        <v>34</v>
      </c>
      <c r="BY4" s="375"/>
      <c r="BZ4" s="410" t="s">
        <v>35</v>
      </c>
      <c r="CA4" s="407"/>
      <c r="CB4" s="440"/>
      <c r="CC4" s="382" t="s">
        <v>36</v>
      </c>
      <c r="CD4" s="383"/>
      <c r="CE4" s="383" t="s">
        <v>37</v>
      </c>
      <c r="CF4" s="383"/>
      <c r="CG4" s="383" t="s">
        <v>38</v>
      </c>
      <c r="CH4" s="426"/>
      <c r="CI4" s="442" t="s">
        <v>39</v>
      </c>
      <c r="CJ4" s="408"/>
      <c r="CK4" s="408" t="s">
        <v>40</v>
      </c>
      <c r="CL4" s="408"/>
      <c r="CM4" s="383" t="s">
        <v>41</v>
      </c>
      <c r="CN4" s="383"/>
      <c r="CO4" s="375" t="s">
        <v>42</v>
      </c>
      <c r="CP4" s="375"/>
      <c r="CQ4" s="408" t="s">
        <v>43</v>
      </c>
      <c r="CR4" s="408"/>
      <c r="CS4" s="408" t="s">
        <v>44</v>
      </c>
      <c r="CT4" s="408"/>
      <c r="CU4" s="375" t="s">
        <v>45</v>
      </c>
      <c r="CV4" s="375"/>
      <c r="CW4" s="406" t="s">
        <v>46</v>
      </c>
      <c r="CX4" s="407"/>
      <c r="CY4" s="443" t="s">
        <v>47</v>
      </c>
      <c r="CZ4" s="444"/>
      <c r="DA4" s="409" t="s">
        <v>48</v>
      </c>
      <c r="DB4" s="375"/>
      <c r="DC4" s="408" t="s">
        <v>49</v>
      </c>
      <c r="DD4" s="408"/>
      <c r="DE4" s="445" t="s">
        <v>37</v>
      </c>
      <c r="DF4" s="446"/>
      <c r="DG4" s="408" t="s">
        <v>50</v>
      </c>
      <c r="DH4" s="408"/>
      <c r="DI4" s="380" t="s">
        <v>51</v>
      </c>
      <c r="DJ4" s="381"/>
      <c r="DK4" s="424"/>
    </row>
    <row r="5" spans="1:115" ht="24" customHeight="1">
      <c r="A5" s="216" t="s">
        <v>817</v>
      </c>
      <c r="B5" s="207" t="s">
        <v>810</v>
      </c>
      <c r="C5" s="208" t="s">
        <v>809</v>
      </c>
      <c r="D5" s="209" t="s">
        <v>389</v>
      </c>
      <c r="E5" s="210" t="s">
        <v>390</v>
      </c>
      <c r="F5" s="211" t="s">
        <v>391</v>
      </c>
      <c r="G5" s="212" t="s">
        <v>811</v>
      </c>
      <c r="H5" s="213" t="s">
        <v>812</v>
      </c>
      <c r="I5" s="203"/>
      <c r="J5" s="202"/>
      <c r="K5" s="382" t="s">
        <v>53</v>
      </c>
      <c r="L5" s="383"/>
      <c r="M5" s="384" t="s">
        <v>54</v>
      </c>
      <c r="N5" s="384"/>
      <c r="O5" s="384" t="s">
        <v>55</v>
      </c>
      <c r="P5" s="384"/>
      <c r="Q5" s="384" t="s">
        <v>56</v>
      </c>
      <c r="R5" s="384"/>
      <c r="S5" s="383" t="s">
        <v>57</v>
      </c>
      <c r="T5" s="383"/>
      <c r="U5" s="383" t="s">
        <v>58</v>
      </c>
      <c r="V5" s="383"/>
      <c r="W5" s="383" t="s">
        <v>59</v>
      </c>
      <c r="X5" s="383"/>
      <c r="Y5" s="383" t="s">
        <v>60</v>
      </c>
      <c r="Z5" s="383"/>
      <c r="AA5" s="383" t="s">
        <v>61</v>
      </c>
      <c r="AB5" s="383"/>
      <c r="AC5" s="383" t="s">
        <v>62</v>
      </c>
      <c r="AD5" s="383"/>
      <c r="AE5" s="383" t="s">
        <v>63</v>
      </c>
      <c r="AF5" s="383"/>
      <c r="AG5" s="383" t="s">
        <v>64</v>
      </c>
      <c r="AH5" s="383"/>
      <c r="AI5" s="383" t="s">
        <v>65</v>
      </c>
      <c r="AJ5" s="383"/>
      <c r="AK5" s="383" t="s">
        <v>66</v>
      </c>
      <c r="AL5" s="383"/>
      <c r="AM5" s="383" t="s">
        <v>67</v>
      </c>
      <c r="AN5" s="383"/>
      <c r="AO5" s="404" t="s">
        <v>68</v>
      </c>
      <c r="AP5" s="405"/>
      <c r="AQ5" s="416"/>
      <c r="AR5" s="412" t="s">
        <v>69</v>
      </c>
      <c r="AS5" s="411"/>
      <c r="AT5" s="411" t="s">
        <v>70</v>
      </c>
      <c r="AU5" s="411"/>
      <c r="AV5" s="411" t="s">
        <v>71</v>
      </c>
      <c r="AW5" s="411"/>
      <c r="AX5" s="411" t="s">
        <v>72</v>
      </c>
      <c r="AY5" s="411"/>
      <c r="AZ5" s="411" t="s">
        <v>73</v>
      </c>
      <c r="BA5" s="411"/>
      <c r="BB5" s="411" t="s">
        <v>74</v>
      </c>
      <c r="BC5" s="411"/>
      <c r="BD5" s="411" t="s">
        <v>75</v>
      </c>
      <c r="BE5" s="411"/>
      <c r="BF5" s="411" t="s">
        <v>76</v>
      </c>
      <c r="BG5" s="411"/>
      <c r="BH5" s="411" t="s">
        <v>77</v>
      </c>
      <c r="BI5" s="411"/>
      <c r="BJ5" s="411" t="s">
        <v>78</v>
      </c>
      <c r="BK5" s="411"/>
      <c r="BL5" s="411" t="s">
        <v>79</v>
      </c>
      <c r="BM5" s="411"/>
      <c r="BN5" s="411" t="s">
        <v>80</v>
      </c>
      <c r="BO5" s="411"/>
      <c r="BP5" s="411" t="s">
        <v>81</v>
      </c>
      <c r="BQ5" s="411"/>
      <c r="BR5" s="411" t="s">
        <v>82</v>
      </c>
      <c r="BS5" s="411"/>
      <c r="BT5" s="411" t="s">
        <v>83</v>
      </c>
      <c r="BU5" s="411"/>
      <c r="BV5" s="411" t="s">
        <v>84</v>
      </c>
      <c r="BW5" s="411"/>
      <c r="BX5" s="434" t="s">
        <v>85</v>
      </c>
      <c r="BY5" s="434"/>
      <c r="BZ5" s="435" t="s">
        <v>86</v>
      </c>
      <c r="CA5" s="436"/>
      <c r="CB5" s="441"/>
      <c r="CC5" s="427" t="s">
        <v>87</v>
      </c>
      <c r="CD5" s="428"/>
      <c r="CE5" s="428" t="s">
        <v>88</v>
      </c>
      <c r="CF5" s="428"/>
      <c r="CG5" s="428" t="s">
        <v>89</v>
      </c>
      <c r="CH5" s="429"/>
      <c r="CI5" s="437" t="s">
        <v>90</v>
      </c>
      <c r="CJ5" s="430"/>
      <c r="CK5" s="430" t="s">
        <v>91</v>
      </c>
      <c r="CL5" s="430"/>
      <c r="CM5" s="430" t="s">
        <v>92</v>
      </c>
      <c r="CN5" s="430"/>
      <c r="CO5" s="430" t="s">
        <v>93</v>
      </c>
      <c r="CP5" s="430"/>
      <c r="CQ5" s="430" t="s">
        <v>94</v>
      </c>
      <c r="CR5" s="430"/>
      <c r="CS5" s="430" t="s">
        <v>95</v>
      </c>
      <c r="CT5" s="430"/>
      <c r="CU5" s="430" t="s">
        <v>96</v>
      </c>
      <c r="CV5" s="430"/>
      <c r="CW5" s="404" t="s">
        <v>97</v>
      </c>
      <c r="CX5" s="405"/>
      <c r="CY5" s="431" t="s">
        <v>98</v>
      </c>
      <c r="CZ5" s="432"/>
      <c r="DA5" s="432" t="s">
        <v>99</v>
      </c>
      <c r="DB5" s="432"/>
      <c r="DC5" s="432" t="s">
        <v>100</v>
      </c>
      <c r="DD5" s="432"/>
      <c r="DE5" s="432" t="s">
        <v>101</v>
      </c>
      <c r="DF5" s="432"/>
      <c r="DG5" s="433" t="s">
        <v>102</v>
      </c>
      <c r="DH5" s="433"/>
      <c r="DI5" s="404" t="s">
        <v>103</v>
      </c>
      <c r="DJ5" s="405"/>
      <c r="DK5" s="425"/>
    </row>
    <row r="6" spans="1:115" ht="48" customHeight="1">
      <c r="A6" s="137" t="s">
        <v>104</v>
      </c>
      <c r="B6" s="8" t="s">
        <v>105</v>
      </c>
      <c r="C6" s="8" t="s">
        <v>106</v>
      </c>
      <c r="D6" s="8" t="s">
        <v>107</v>
      </c>
      <c r="E6" s="8" t="s">
        <v>108</v>
      </c>
      <c r="F6" s="8" t="s">
        <v>109</v>
      </c>
      <c r="G6" s="9" t="s">
        <v>110</v>
      </c>
      <c r="H6" s="9" t="s">
        <v>111</v>
      </c>
      <c r="I6" s="204" t="s">
        <v>819</v>
      </c>
      <c r="J6" s="218" t="s">
        <v>814</v>
      </c>
      <c r="K6" s="38" t="s">
        <v>112</v>
      </c>
      <c r="L6" s="29" t="s">
        <v>113</v>
      </c>
      <c r="M6" s="29" t="s">
        <v>114</v>
      </c>
      <c r="N6" s="29" t="s">
        <v>115</v>
      </c>
      <c r="O6" s="29" t="s">
        <v>116</v>
      </c>
      <c r="P6" s="29" t="s">
        <v>117</v>
      </c>
      <c r="Q6" s="29" t="s">
        <v>118</v>
      </c>
      <c r="R6" s="29" t="s">
        <v>119</v>
      </c>
      <c r="S6" s="29" t="s">
        <v>120</v>
      </c>
      <c r="T6" s="29" t="s">
        <v>121</v>
      </c>
      <c r="U6" s="29" t="s">
        <v>122</v>
      </c>
      <c r="V6" s="29" t="s">
        <v>123</v>
      </c>
      <c r="W6" s="29" t="s">
        <v>124</v>
      </c>
      <c r="X6" s="29" t="s">
        <v>125</v>
      </c>
      <c r="Y6" s="29" t="s">
        <v>126</v>
      </c>
      <c r="Z6" s="29" t="s">
        <v>127</v>
      </c>
      <c r="AA6" s="29" t="s">
        <v>128</v>
      </c>
      <c r="AB6" s="29" t="s">
        <v>129</v>
      </c>
      <c r="AC6" s="29" t="s">
        <v>130</v>
      </c>
      <c r="AD6" s="29" t="s">
        <v>131</v>
      </c>
      <c r="AE6" s="29" t="s">
        <v>132</v>
      </c>
      <c r="AF6" s="29" t="s">
        <v>133</v>
      </c>
      <c r="AG6" s="29" t="s">
        <v>134</v>
      </c>
      <c r="AH6" s="29" t="s">
        <v>135</v>
      </c>
      <c r="AI6" s="29" t="s">
        <v>136</v>
      </c>
      <c r="AJ6" s="29" t="s">
        <v>137</v>
      </c>
      <c r="AK6" s="29" t="s">
        <v>138</v>
      </c>
      <c r="AL6" s="29" t="s">
        <v>139</v>
      </c>
      <c r="AM6" s="29" t="s">
        <v>140</v>
      </c>
      <c r="AN6" s="29" t="s">
        <v>141</v>
      </c>
      <c r="AO6" s="134" t="s">
        <v>142</v>
      </c>
      <c r="AP6" s="135" t="s">
        <v>143</v>
      </c>
      <c r="AQ6" s="37" t="s">
        <v>144</v>
      </c>
      <c r="AR6" s="38" t="s">
        <v>145</v>
      </c>
      <c r="AS6" s="29" t="s">
        <v>146</v>
      </c>
      <c r="AT6" s="29" t="s">
        <v>147</v>
      </c>
      <c r="AU6" s="29" t="s">
        <v>148</v>
      </c>
      <c r="AV6" s="29" t="s">
        <v>149</v>
      </c>
      <c r="AW6" s="29" t="s">
        <v>150</v>
      </c>
      <c r="AX6" s="29" t="s">
        <v>151</v>
      </c>
      <c r="AY6" s="29" t="s">
        <v>152</v>
      </c>
      <c r="AZ6" s="29" t="s">
        <v>153</v>
      </c>
      <c r="BA6" s="29" t="s">
        <v>154</v>
      </c>
      <c r="BB6" s="29" t="s">
        <v>155</v>
      </c>
      <c r="BC6" s="29" t="s">
        <v>156</v>
      </c>
      <c r="BD6" s="29" t="s">
        <v>157</v>
      </c>
      <c r="BE6" s="29" t="s">
        <v>158</v>
      </c>
      <c r="BF6" s="29" t="s">
        <v>159</v>
      </c>
      <c r="BG6" s="29" t="s">
        <v>160</v>
      </c>
      <c r="BH6" s="29" t="s">
        <v>161</v>
      </c>
      <c r="BI6" s="29" t="s">
        <v>162</v>
      </c>
      <c r="BJ6" s="29" t="s">
        <v>163</v>
      </c>
      <c r="BK6" s="29" t="s">
        <v>164</v>
      </c>
      <c r="BL6" s="29" t="s">
        <v>165</v>
      </c>
      <c r="BM6" s="29" t="s">
        <v>166</v>
      </c>
      <c r="BN6" s="29" t="s">
        <v>167</v>
      </c>
      <c r="BO6" s="29" t="s">
        <v>168</v>
      </c>
      <c r="BP6" s="29" t="s">
        <v>169</v>
      </c>
      <c r="BQ6" s="29" t="s">
        <v>170</v>
      </c>
      <c r="BR6" s="29" t="s">
        <v>171</v>
      </c>
      <c r="BS6" s="29" t="s">
        <v>172</v>
      </c>
      <c r="BT6" s="29" t="s">
        <v>173</v>
      </c>
      <c r="BU6" s="29" t="s">
        <v>174</v>
      </c>
      <c r="BV6" s="29" t="s">
        <v>175</v>
      </c>
      <c r="BW6" s="29" t="s">
        <v>176</v>
      </c>
      <c r="BX6" s="29" t="s">
        <v>177</v>
      </c>
      <c r="BY6" s="29" t="s">
        <v>178</v>
      </c>
      <c r="BZ6" s="134" t="s">
        <v>179</v>
      </c>
      <c r="CA6" s="135" t="s">
        <v>180</v>
      </c>
      <c r="CB6" s="94" t="s">
        <v>181</v>
      </c>
      <c r="CC6" s="71" t="s">
        <v>182</v>
      </c>
      <c r="CD6" s="72" t="s">
        <v>183</v>
      </c>
      <c r="CE6" s="72" t="s">
        <v>184</v>
      </c>
      <c r="CF6" s="72" t="s">
        <v>185</v>
      </c>
      <c r="CG6" s="72" t="s">
        <v>186</v>
      </c>
      <c r="CH6" s="73" t="s">
        <v>187</v>
      </c>
      <c r="CI6" s="38" t="s">
        <v>188</v>
      </c>
      <c r="CJ6" s="29" t="s">
        <v>189</v>
      </c>
      <c r="CK6" s="29" t="s">
        <v>190</v>
      </c>
      <c r="CL6" s="29" t="s">
        <v>191</v>
      </c>
      <c r="CM6" s="72" t="s">
        <v>192</v>
      </c>
      <c r="CN6" s="72" t="s">
        <v>193</v>
      </c>
      <c r="CO6" s="29" t="s">
        <v>194</v>
      </c>
      <c r="CP6" s="29" t="s">
        <v>195</v>
      </c>
      <c r="CQ6" s="29" t="s">
        <v>196</v>
      </c>
      <c r="CR6" s="29" t="s">
        <v>197</v>
      </c>
      <c r="CS6" s="29" t="s">
        <v>198</v>
      </c>
      <c r="CT6" s="29" t="s">
        <v>199</v>
      </c>
      <c r="CU6" s="29" t="s">
        <v>200</v>
      </c>
      <c r="CV6" s="29" t="s">
        <v>201</v>
      </c>
      <c r="CW6" s="134" t="s">
        <v>202</v>
      </c>
      <c r="CX6" s="135" t="s">
        <v>203</v>
      </c>
      <c r="CY6" s="71" t="s">
        <v>204</v>
      </c>
      <c r="CZ6" s="72" t="s">
        <v>205</v>
      </c>
      <c r="DA6" s="72" t="s">
        <v>206</v>
      </c>
      <c r="DB6" s="72" t="s">
        <v>207</v>
      </c>
      <c r="DC6" s="72" t="s">
        <v>208</v>
      </c>
      <c r="DD6" s="72" t="s">
        <v>209</v>
      </c>
      <c r="DE6" s="72" t="s">
        <v>210</v>
      </c>
      <c r="DF6" s="72" t="s">
        <v>211</v>
      </c>
      <c r="DG6" s="72" t="s">
        <v>212</v>
      </c>
      <c r="DH6" s="72" t="s">
        <v>213</v>
      </c>
      <c r="DI6" s="139" t="s">
        <v>214</v>
      </c>
      <c r="DJ6" s="140" t="s">
        <v>215</v>
      </c>
      <c r="DK6" s="77" t="s">
        <v>216</v>
      </c>
    </row>
    <row r="7" spans="1:115" ht="24" customHeight="1">
      <c r="A7" s="98">
        <v>5</v>
      </c>
      <c r="B7" s="20">
        <v>33566</v>
      </c>
      <c r="C7" s="20">
        <v>43347</v>
      </c>
      <c r="D7" s="2">
        <v>26</v>
      </c>
      <c r="E7" s="3" t="s">
        <v>217</v>
      </c>
      <c r="F7" s="27" t="s">
        <v>218</v>
      </c>
      <c r="G7" s="226">
        <v>26.337473141759322</v>
      </c>
      <c r="H7" s="1" t="s">
        <v>219</v>
      </c>
      <c r="I7" s="217" t="s">
        <v>220</v>
      </c>
      <c r="J7" s="223" t="s">
        <v>220</v>
      </c>
      <c r="K7" s="15"/>
      <c r="L7" s="10"/>
      <c r="M7" s="10"/>
      <c r="N7" s="10"/>
      <c r="O7" s="10"/>
      <c r="P7" s="10"/>
      <c r="Q7" s="10"/>
      <c r="R7" s="10"/>
      <c r="S7" s="10"/>
      <c r="T7" s="10"/>
      <c r="U7" s="10"/>
      <c r="V7" s="10"/>
      <c r="W7" s="10"/>
      <c r="X7" s="10"/>
      <c r="Y7" s="10">
        <v>5</v>
      </c>
      <c r="Z7" s="10">
        <v>5</v>
      </c>
      <c r="AA7" s="10">
        <v>40</v>
      </c>
      <c r="AB7" s="10">
        <v>40</v>
      </c>
      <c r="AC7" s="10">
        <v>40</v>
      </c>
      <c r="AD7" s="10">
        <v>20</v>
      </c>
      <c r="AE7" s="10">
        <v>5</v>
      </c>
      <c r="AF7" s="10">
        <v>5</v>
      </c>
      <c r="AG7" s="10">
        <v>5</v>
      </c>
      <c r="AH7" s="10">
        <v>5</v>
      </c>
      <c r="AI7" s="10">
        <v>5</v>
      </c>
      <c r="AJ7" s="10">
        <v>5</v>
      </c>
      <c r="AK7" s="10">
        <v>5</v>
      </c>
      <c r="AL7" s="10">
        <v>5</v>
      </c>
      <c r="AM7" s="10">
        <v>40</v>
      </c>
      <c r="AN7" s="10">
        <v>40</v>
      </c>
      <c r="AO7" s="10">
        <v>40</v>
      </c>
      <c r="AP7" s="16">
        <v>40</v>
      </c>
      <c r="AQ7" s="56">
        <v>5</v>
      </c>
      <c r="AR7" s="15"/>
      <c r="AS7" s="10"/>
      <c r="AT7" s="10"/>
      <c r="AU7" s="10"/>
      <c r="AV7" s="10"/>
      <c r="AW7" s="10"/>
      <c r="AX7" s="10"/>
      <c r="AY7" s="10"/>
      <c r="AZ7" s="10"/>
      <c r="BA7" s="10"/>
      <c r="BB7" s="10"/>
      <c r="BC7" s="10"/>
      <c r="BD7" s="10"/>
      <c r="BE7" s="10"/>
      <c r="BF7" s="10"/>
      <c r="BG7" s="10"/>
      <c r="BH7" s="10">
        <v>160</v>
      </c>
      <c r="BI7" s="10">
        <v>160</v>
      </c>
      <c r="BJ7" s="10">
        <v>160</v>
      </c>
      <c r="BK7" s="10">
        <v>160</v>
      </c>
      <c r="BL7" s="10">
        <v>1280</v>
      </c>
      <c r="BM7" s="10">
        <v>640</v>
      </c>
      <c r="BN7" s="10">
        <v>160</v>
      </c>
      <c r="BO7" s="10">
        <v>160</v>
      </c>
      <c r="BP7" s="10">
        <v>80</v>
      </c>
      <c r="BQ7" s="10">
        <v>80</v>
      </c>
      <c r="BR7" s="10">
        <v>160</v>
      </c>
      <c r="BS7" s="10">
        <v>80</v>
      </c>
      <c r="BT7" s="10">
        <v>320</v>
      </c>
      <c r="BU7" s="10">
        <v>320</v>
      </c>
      <c r="BV7" s="10">
        <v>160</v>
      </c>
      <c r="BW7" s="10">
        <v>160</v>
      </c>
      <c r="BX7" s="10">
        <v>160</v>
      </c>
      <c r="BY7" s="10">
        <v>160</v>
      </c>
      <c r="BZ7" s="10">
        <v>320</v>
      </c>
      <c r="CA7" s="16">
        <v>320</v>
      </c>
      <c r="CB7" s="56">
        <v>5</v>
      </c>
      <c r="CC7" s="15">
        <v>20</v>
      </c>
      <c r="CD7" s="10">
        <v>20</v>
      </c>
      <c r="CE7" s="10">
        <v>5</v>
      </c>
      <c r="CF7" s="10">
        <v>5</v>
      </c>
      <c r="CG7" s="10">
        <v>5</v>
      </c>
      <c r="CH7" s="16">
        <v>5</v>
      </c>
      <c r="CI7" s="15">
        <v>40</v>
      </c>
      <c r="CJ7" s="10">
        <v>40</v>
      </c>
      <c r="CK7" s="10">
        <v>80</v>
      </c>
      <c r="CL7" s="10">
        <v>80</v>
      </c>
      <c r="CM7" s="10">
        <v>80</v>
      </c>
      <c r="CN7" s="10">
        <v>80</v>
      </c>
      <c r="CO7" s="10">
        <v>40</v>
      </c>
      <c r="CP7" s="10">
        <v>40</v>
      </c>
      <c r="CQ7" s="10">
        <v>40</v>
      </c>
      <c r="CR7" s="10">
        <v>40</v>
      </c>
      <c r="CS7" s="10">
        <v>40</v>
      </c>
      <c r="CT7" s="10">
        <v>40</v>
      </c>
      <c r="CU7" s="10">
        <v>80</v>
      </c>
      <c r="CV7" s="10">
        <v>80</v>
      </c>
      <c r="CW7" s="46">
        <v>80</v>
      </c>
      <c r="CX7" s="16">
        <v>80</v>
      </c>
      <c r="CY7" s="15">
        <v>10</v>
      </c>
      <c r="CZ7" s="10">
        <v>10</v>
      </c>
      <c r="DA7" s="10">
        <v>5</v>
      </c>
      <c r="DB7" s="10">
        <v>5</v>
      </c>
      <c r="DC7" s="10">
        <v>5</v>
      </c>
      <c r="DD7" s="10">
        <v>5</v>
      </c>
      <c r="DE7" s="10">
        <v>5</v>
      </c>
      <c r="DF7" s="10">
        <v>5</v>
      </c>
      <c r="DG7" s="10">
        <v>5</v>
      </c>
      <c r="DH7" s="10">
        <v>5</v>
      </c>
      <c r="DI7" s="10">
        <v>5</v>
      </c>
      <c r="DJ7" s="16">
        <v>5</v>
      </c>
      <c r="DK7" s="56">
        <v>5</v>
      </c>
    </row>
    <row r="8" spans="1:115" ht="24" customHeight="1">
      <c r="A8" s="98">
        <v>7</v>
      </c>
      <c r="B8" s="20">
        <v>34636</v>
      </c>
      <c r="C8" s="20">
        <v>43377</v>
      </c>
      <c r="D8" s="2">
        <v>23</v>
      </c>
      <c r="E8" s="5" t="s">
        <v>221</v>
      </c>
      <c r="F8" s="27" t="s">
        <v>218</v>
      </c>
      <c r="G8" s="226">
        <v>28.685171802650668</v>
      </c>
      <c r="H8" s="1" t="s">
        <v>219</v>
      </c>
      <c r="I8" s="217" t="s">
        <v>220</v>
      </c>
      <c r="J8" s="223" t="s">
        <v>220</v>
      </c>
      <c r="K8" s="15"/>
      <c r="L8" s="10"/>
      <c r="M8" s="10"/>
      <c r="N8" s="10"/>
      <c r="O8" s="10"/>
      <c r="P8" s="10"/>
      <c r="Q8" s="10"/>
      <c r="R8" s="10"/>
      <c r="S8" s="10"/>
      <c r="T8" s="10"/>
      <c r="U8" s="10"/>
      <c r="V8" s="10"/>
      <c r="W8" s="10"/>
      <c r="X8" s="10"/>
      <c r="Y8" s="10">
        <v>5</v>
      </c>
      <c r="Z8" s="10">
        <v>5</v>
      </c>
      <c r="AA8" s="10">
        <v>40</v>
      </c>
      <c r="AB8" s="10">
        <v>40</v>
      </c>
      <c r="AC8" s="10">
        <v>40</v>
      </c>
      <c r="AD8" s="10">
        <v>20</v>
      </c>
      <c r="AE8" s="10">
        <v>10</v>
      </c>
      <c r="AF8" s="10">
        <v>20</v>
      </c>
      <c r="AG8" s="10">
        <v>40</v>
      </c>
      <c r="AH8" s="10">
        <v>40</v>
      </c>
      <c r="AI8" s="10">
        <v>40</v>
      </c>
      <c r="AJ8" s="10">
        <v>40</v>
      </c>
      <c r="AK8" s="10">
        <v>40</v>
      </c>
      <c r="AL8" s="10">
        <v>40</v>
      </c>
      <c r="AM8" s="10">
        <v>80</v>
      </c>
      <c r="AN8" s="10">
        <v>80</v>
      </c>
      <c r="AO8" s="10">
        <v>80</v>
      </c>
      <c r="AP8" s="16">
        <v>80</v>
      </c>
      <c r="AQ8" s="56">
        <v>7</v>
      </c>
      <c r="AR8" s="15"/>
      <c r="AS8" s="10"/>
      <c r="AT8" s="10"/>
      <c r="AU8" s="10"/>
      <c r="AV8" s="10"/>
      <c r="AW8" s="10"/>
      <c r="AX8" s="10"/>
      <c r="AY8" s="10"/>
      <c r="AZ8" s="10"/>
      <c r="BA8" s="10"/>
      <c r="BB8" s="10"/>
      <c r="BC8" s="10"/>
      <c r="BD8" s="10"/>
      <c r="BE8" s="10"/>
      <c r="BF8" s="10"/>
      <c r="BG8" s="10"/>
      <c r="BH8" s="10">
        <v>80</v>
      </c>
      <c r="BI8" s="10">
        <v>80</v>
      </c>
      <c r="BJ8" s="10">
        <v>80</v>
      </c>
      <c r="BK8" s="10">
        <v>80</v>
      </c>
      <c r="BL8" s="10">
        <v>320</v>
      </c>
      <c r="BM8" s="10">
        <v>320</v>
      </c>
      <c r="BN8" s="10">
        <v>40</v>
      </c>
      <c r="BO8" s="10">
        <v>40</v>
      </c>
      <c r="BP8" s="10">
        <v>20</v>
      </c>
      <c r="BQ8" s="10">
        <v>20</v>
      </c>
      <c r="BR8" s="10">
        <v>40</v>
      </c>
      <c r="BS8" s="10">
        <v>20</v>
      </c>
      <c r="BT8" s="10">
        <v>80</v>
      </c>
      <c r="BU8" s="10">
        <v>80</v>
      </c>
      <c r="BV8" s="10">
        <v>10</v>
      </c>
      <c r="BW8" s="10">
        <v>10</v>
      </c>
      <c r="BX8" s="10">
        <v>40</v>
      </c>
      <c r="BY8" s="10">
        <v>40</v>
      </c>
      <c r="BZ8" s="10">
        <v>40</v>
      </c>
      <c r="CA8" s="16">
        <v>40</v>
      </c>
      <c r="CB8" s="56">
        <v>7</v>
      </c>
      <c r="CC8" s="15">
        <v>80</v>
      </c>
      <c r="CD8" s="10">
        <v>80</v>
      </c>
      <c r="CE8" s="10">
        <v>40</v>
      </c>
      <c r="CF8" s="10">
        <v>40</v>
      </c>
      <c r="CG8" s="10">
        <v>80</v>
      </c>
      <c r="CH8" s="16">
        <v>80</v>
      </c>
      <c r="CI8" s="15">
        <v>40</v>
      </c>
      <c r="CJ8" s="10">
        <v>40</v>
      </c>
      <c r="CK8" s="10">
        <v>160</v>
      </c>
      <c r="CL8" s="10">
        <v>160</v>
      </c>
      <c r="CM8" s="10">
        <v>160</v>
      </c>
      <c r="CN8" s="10">
        <v>160</v>
      </c>
      <c r="CO8" s="10">
        <v>160</v>
      </c>
      <c r="CP8" s="10">
        <v>160</v>
      </c>
      <c r="CQ8" s="10">
        <v>80</v>
      </c>
      <c r="CR8" s="10">
        <v>40</v>
      </c>
      <c r="CS8" s="10">
        <v>80</v>
      </c>
      <c r="CT8" s="10">
        <v>80</v>
      </c>
      <c r="CU8" s="10">
        <v>320</v>
      </c>
      <c r="CV8" s="10">
        <v>320</v>
      </c>
      <c r="CW8" s="46">
        <v>80</v>
      </c>
      <c r="CX8" s="16">
        <v>80</v>
      </c>
      <c r="CY8" s="15">
        <v>320</v>
      </c>
      <c r="CZ8" s="10">
        <v>160</v>
      </c>
      <c r="DA8" s="10">
        <v>40</v>
      </c>
      <c r="DB8" s="10">
        <v>40</v>
      </c>
      <c r="DC8" s="10">
        <v>80</v>
      </c>
      <c r="DD8" s="10">
        <v>80</v>
      </c>
      <c r="DE8" s="10">
        <v>20</v>
      </c>
      <c r="DF8" s="10">
        <v>20</v>
      </c>
      <c r="DG8" s="10">
        <v>80</v>
      </c>
      <c r="DH8" s="10">
        <v>80</v>
      </c>
      <c r="DI8" s="10">
        <v>80</v>
      </c>
      <c r="DJ8" s="16">
        <v>80</v>
      </c>
      <c r="DK8" s="56">
        <v>7</v>
      </c>
    </row>
    <row r="9" spans="1:115" ht="24" customHeight="1">
      <c r="A9" s="99">
        <v>8</v>
      </c>
      <c r="B9" s="21">
        <v>25772</v>
      </c>
      <c r="C9" s="21">
        <v>43348</v>
      </c>
      <c r="D9" s="4">
        <v>48</v>
      </c>
      <c r="E9" s="3" t="s">
        <v>217</v>
      </c>
      <c r="F9" s="12" t="s">
        <v>222</v>
      </c>
      <c r="G9" s="226">
        <v>39.131795888552638</v>
      </c>
      <c r="H9" s="1" t="s">
        <v>219</v>
      </c>
      <c r="I9" s="217" t="s">
        <v>220</v>
      </c>
      <c r="J9" s="223" t="s">
        <v>220</v>
      </c>
      <c r="K9" s="15"/>
      <c r="L9" s="10"/>
      <c r="M9" s="10"/>
      <c r="N9" s="10"/>
      <c r="O9" s="10"/>
      <c r="P9" s="10"/>
      <c r="Q9" s="10"/>
      <c r="R9" s="10"/>
      <c r="S9" s="10"/>
      <c r="T9" s="10"/>
      <c r="U9" s="10"/>
      <c r="V9" s="10"/>
      <c r="W9" s="10"/>
      <c r="X9" s="10"/>
      <c r="Y9" s="10">
        <v>20</v>
      </c>
      <c r="Z9" s="10">
        <v>20</v>
      </c>
      <c r="AA9" s="10">
        <v>5</v>
      </c>
      <c r="AB9" s="10">
        <v>5</v>
      </c>
      <c r="AC9" s="10">
        <v>5</v>
      </c>
      <c r="AD9" s="10">
        <v>5</v>
      </c>
      <c r="AE9" s="10">
        <v>10</v>
      </c>
      <c r="AF9" s="10">
        <v>10</v>
      </c>
      <c r="AG9" s="10">
        <v>10</v>
      </c>
      <c r="AH9" s="10">
        <v>20</v>
      </c>
      <c r="AI9" s="10">
        <v>5</v>
      </c>
      <c r="AJ9" s="10">
        <v>5</v>
      </c>
      <c r="AK9" s="10">
        <v>5</v>
      </c>
      <c r="AL9" s="10">
        <v>5</v>
      </c>
      <c r="AM9" s="10">
        <v>40</v>
      </c>
      <c r="AN9" s="10">
        <v>80</v>
      </c>
      <c r="AO9" s="10">
        <v>40</v>
      </c>
      <c r="AP9" s="16">
        <v>160</v>
      </c>
      <c r="AQ9" s="57">
        <v>8</v>
      </c>
      <c r="AR9" s="15"/>
      <c r="AS9" s="10"/>
      <c r="AT9" s="10"/>
      <c r="AU9" s="10"/>
      <c r="AV9" s="10"/>
      <c r="AW9" s="10"/>
      <c r="AX9" s="10"/>
      <c r="AY9" s="10"/>
      <c r="AZ9" s="10"/>
      <c r="BA9" s="10"/>
      <c r="BB9" s="10"/>
      <c r="BC9" s="10"/>
      <c r="BD9" s="10"/>
      <c r="BE9" s="10"/>
      <c r="BF9" s="10"/>
      <c r="BG9" s="10"/>
      <c r="BH9" s="10">
        <v>20</v>
      </c>
      <c r="BI9" s="10">
        <v>40</v>
      </c>
      <c r="BJ9" s="10">
        <v>20</v>
      </c>
      <c r="BK9" s="10">
        <v>40</v>
      </c>
      <c r="BL9" s="10">
        <v>160</v>
      </c>
      <c r="BM9" s="10">
        <v>160</v>
      </c>
      <c r="BN9" s="10">
        <v>20</v>
      </c>
      <c r="BO9" s="10">
        <v>20</v>
      </c>
      <c r="BP9" s="10">
        <v>20</v>
      </c>
      <c r="BQ9" s="10">
        <v>40</v>
      </c>
      <c r="BR9" s="10">
        <v>80</v>
      </c>
      <c r="BS9" s="10">
        <v>80</v>
      </c>
      <c r="BT9" s="10">
        <v>160</v>
      </c>
      <c r="BU9" s="10">
        <v>160</v>
      </c>
      <c r="BV9" s="10">
        <v>40</v>
      </c>
      <c r="BW9" s="10">
        <v>80</v>
      </c>
      <c r="BX9" s="10">
        <v>40</v>
      </c>
      <c r="BY9" s="10">
        <v>160</v>
      </c>
      <c r="BZ9" s="10">
        <v>80</v>
      </c>
      <c r="CA9" s="16">
        <v>80</v>
      </c>
      <c r="CB9" s="57">
        <v>8</v>
      </c>
      <c r="CC9" s="15">
        <v>20</v>
      </c>
      <c r="CD9" s="10">
        <v>40</v>
      </c>
      <c r="CE9" s="10">
        <v>20</v>
      </c>
      <c r="CF9" s="10">
        <v>40</v>
      </c>
      <c r="CG9" s="10">
        <v>20</v>
      </c>
      <c r="CH9" s="16">
        <v>80</v>
      </c>
      <c r="CI9" s="15">
        <v>20</v>
      </c>
      <c r="CJ9" s="10">
        <v>40</v>
      </c>
      <c r="CK9" s="10">
        <v>10</v>
      </c>
      <c r="CL9" s="10">
        <v>20</v>
      </c>
      <c r="CM9" s="10">
        <v>10</v>
      </c>
      <c r="CN9" s="10">
        <v>10</v>
      </c>
      <c r="CO9" s="10">
        <v>20</v>
      </c>
      <c r="CP9" s="10">
        <v>20</v>
      </c>
      <c r="CQ9" s="10">
        <v>5</v>
      </c>
      <c r="CR9" s="10">
        <v>5</v>
      </c>
      <c r="CS9" s="10">
        <v>10</v>
      </c>
      <c r="CT9" s="10">
        <v>5</v>
      </c>
      <c r="CU9" s="10">
        <v>20</v>
      </c>
      <c r="CV9" s="10">
        <v>40</v>
      </c>
      <c r="CW9" s="46">
        <v>5</v>
      </c>
      <c r="CX9" s="16">
        <v>40</v>
      </c>
      <c r="CY9" s="15">
        <v>80</v>
      </c>
      <c r="CZ9" s="10">
        <v>80</v>
      </c>
      <c r="DA9" s="10">
        <v>20</v>
      </c>
      <c r="DB9" s="10">
        <v>40</v>
      </c>
      <c r="DC9" s="10">
        <v>40</v>
      </c>
      <c r="DD9" s="10">
        <v>40</v>
      </c>
      <c r="DE9" s="10">
        <v>20</v>
      </c>
      <c r="DF9" s="10">
        <v>40</v>
      </c>
      <c r="DG9" s="10">
        <v>40</v>
      </c>
      <c r="DH9" s="10">
        <v>40</v>
      </c>
      <c r="DI9" s="10">
        <v>40</v>
      </c>
      <c r="DJ9" s="16">
        <v>80</v>
      </c>
      <c r="DK9" s="57">
        <v>8</v>
      </c>
    </row>
    <row r="10" spans="1:115" ht="24" customHeight="1">
      <c r="A10" s="98">
        <v>11</v>
      </c>
      <c r="B10" s="20">
        <v>33298</v>
      </c>
      <c r="C10" s="20">
        <v>43374</v>
      </c>
      <c r="D10" s="2">
        <v>27</v>
      </c>
      <c r="E10" s="3" t="s">
        <v>217</v>
      </c>
      <c r="F10" s="27" t="s">
        <v>218</v>
      </c>
      <c r="G10" s="226">
        <v>38.432756534030545</v>
      </c>
      <c r="H10" s="1" t="s">
        <v>219</v>
      </c>
      <c r="I10" s="217" t="s">
        <v>220</v>
      </c>
      <c r="J10" s="223" t="s">
        <v>220</v>
      </c>
      <c r="K10" s="15"/>
      <c r="L10" s="10"/>
      <c r="M10" s="10"/>
      <c r="N10" s="10"/>
      <c r="O10" s="10"/>
      <c r="P10" s="10"/>
      <c r="Q10" s="10"/>
      <c r="R10" s="10"/>
      <c r="S10" s="10"/>
      <c r="T10" s="10"/>
      <c r="U10" s="10"/>
      <c r="V10" s="10"/>
      <c r="W10" s="10"/>
      <c r="X10" s="10"/>
      <c r="Y10" s="10">
        <v>5</v>
      </c>
      <c r="Z10" s="10">
        <v>5</v>
      </c>
      <c r="AA10" s="10">
        <v>5</v>
      </c>
      <c r="AB10" s="10">
        <v>5</v>
      </c>
      <c r="AC10" s="10">
        <v>5</v>
      </c>
      <c r="AD10" s="10">
        <v>5</v>
      </c>
      <c r="AE10" s="10">
        <v>5</v>
      </c>
      <c r="AF10" s="10">
        <v>5</v>
      </c>
      <c r="AG10" s="10">
        <v>5</v>
      </c>
      <c r="AH10" s="10">
        <v>5</v>
      </c>
      <c r="AI10" s="10">
        <v>5</v>
      </c>
      <c r="AJ10" s="10">
        <v>5</v>
      </c>
      <c r="AK10" s="10">
        <v>5</v>
      </c>
      <c r="AL10" s="10">
        <v>5</v>
      </c>
      <c r="AM10" s="10">
        <v>320</v>
      </c>
      <c r="AN10" s="10">
        <v>320</v>
      </c>
      <c r="AO10" s="10">
        <v>320</v>
      </c>
      <c r="AP10" s="16">
        <v>320</v>
      </c>
      <c r="AQ10" s="56">
        <v>11</v>
      </c>
      <c r="AR10" s="15"/>
      <c r="AS10" s="10"/>
      <c r="AT10" s="10"/>
      <c r="AU10" s="10"/>
      <c r="AV10" s="10"/>
      <c r="AW10" s="10"/>
      <c r="AX10" s="10"/>
      <c r="AY10" s="10"/>
      <c r="AZ10" s="10"/>
      <c r="BA10" s="10"/>
      <c r="BB10" s="10"/>
      <c r="BC10" s="10"/>
      <c r="BD10" s="10"/>
      <c r="BE10" s="10"/>
      <c r="BF10" s="10"/>
      <c r="BG10" s="10"/>
      <c r="BH10" s="10">
        <v>640</v>
      </c>
      <c r="BI10" s="10">
        <v>640</v>
      </c>
      <c r="BJ10" s="10">
        <v>160</v>
      </c>
      <c r="BK10" s="10">
        <v>160</v>
      </c>
      <c r="BL10" s="10">
        <v>640</v>
      </c>
      <c r="BM10" s="10">
        <v>320</v>
      </c>
      <c r="BN10" s="10">
        <v>80</v>
      </c>
      <c r="BO10" s="10">
        <v>80</v>
      </c>
      <c r="BP10" s="10">
        <v>40</v>
      </c>
      <c r="BQ10" s="10">
        <v>40</v>
      </c>
      <c r="BR10" s="10">
        <v>160</v>
      </c>
      <c r="BS10" s="10">
        <v>80</v>
      </c>
      <c r="BT10" s="10">
        <v>320</v>
      </c>
      <c r="BU10" s="10">
        <v>320</v>
      </c>
      <c r="BV10" s="10">
        <v>80</v>
      </c>
      <c r="BW10" s="10">
        <v>40</v>
      </c>
      <c r="BX10" s="10">
        <v>40</v>
      </c>
      <c r="BY10" s="10">
        <v>40</v>
      </c>
      <c r="BZ10" s="10">
        <v>40</v>
      </c>
      <c r="CA10" s="16">
        <v>40</v>
      </c>
      <c r="CB10" s="56">
        <v>11</v>
      </c>
      <c r="CC10" s="15">
        <v>640</v>
      </c>
      <c r="CD10" s="10">
        <v>640</v>
      </c>
      <c r="CE10" s="10">
        <v>40</v>
      </c>
      <c r="CF10" s="10">
        <v>40</v>
      </c>
      <c r="CG10" s="10">
        <v>40</v>
      </c>
      <c r="CH10" s="16">
        <v>40</v>
      </c>
      <c r="CI10" s="15">
        <v>640</v>
      </c>
      <c r="CJ10" s="10">
        <v>640</v>
      </c>
      <c r="CK10" s="10">
        <v>640</v>
      </c>
      <c r="CL10" s="10">
        <v>1280</v>
      </c>
      <c r="CM10" s="10">
        <v>1280</v>
      </c>
      <c r="CN10" s="10">
        <v>1280</v>
      </c>
      <c r="CO10" s="10">
        <v>640</v>
      </c>
      <c r="CP10" s="10">
        <v>640</v>
      </c>
      <c r="CQ10" s="10">
        <v>640</v>
      </c>
      <c r="CR10" s="10">
        <v>160</v>
      </c>
      <c r="CS10" s="10">
        <v>640</v>
      </c>
      <c r="CT10" s="10">
        <v>640</v>
      </c>
      <c r="CU10" s="10">
        <v>1280</v>
      </c>
      <c r="CV10" s="10">
        <v>1280</v>
      </c>
      <c r="CW10" s="46">
        <v>640</v>
      </c>
      <c r="CX10" s="16">
        <v>640</v>
      </c>
      <c r="CY10" s="15">
        <v>80</v>
      </c>
      <c r="CZ10" s="10">
        <v>80</v>
      </c>
      <c r="DA10" s="10">
        <v>40</v>
      </c>
      <c r="DB10" s="10">
        <v>40</v>
      </c>
      <c r="DC10" s="10">
        <v>80</v>
      </c>
      <c r="DD10" s="10">
        <v>80</v>
      </c>
      <c r="DE10" s="10">
        <v>80</v>
      </c>
      <c r="DF10" s="10">
        <v>80</v>
      </c>
      <c r="DG10" s="10">
        <v>160</v>
      </c>
      <c r="DH10" s="10">
        <v>160</v>
      </c>
      <c r="DI10" s="10">
        <v>80</v>
      </c>
      <c r="DJ10" s="16">
        <v>80</v>
      </c>
      <c r="DK10" s="56">
        <v>11</v>
      </c>
    </row>
    <row r="11" spans="1:115" ht="24" customHeight="1">
      <c r="A11" s="98">
        <v>15</v>
      </c>
      <c r="B11" s="20">
        <v>34130</v>
      </c>
      <c r="C11" s="20">
        <v>43390</v>
      </c>
      <c r="D11" s="2">
        <v>25</v>
      </c>
      <c r="E11" s="3" t="s">
        <v>217</v>
      </c>
      <c r="F11" s="27" t="s">
        <v>218</v>
      </c>
      <c r="G11" s="226">
        <v>24.468983040523486</v>
      </c>
      <c r="H11" s="1" t="s">
        <v>219</v>
      </c>
      <c r="I11" s="217" t="s">
        <v>220</v>
      </c>
      <c r="J11" s="223" t="s">
        <v>220</v>
      </c>
      <c r="K11" s="15"/>
      <c r="L11" s="10"/>
      <c r="M11" s="10"/>
      <c r="N11" s="10"/>
      <c r="O11" s="10"/>
      <c r="P11" s="10"/>
      <c r="Q11" s="10"/>
      <c r="R11" s="10"/>
      <c r="S11" s="10"/>
      <c r="T11" s="10"/>
      <c r="U11" s="10"/>
      <c r="V11" s="10"/>
      <c r="W11" s="10"/>
      <c r="X11" s="10"/>
      <c r="Y11" s="10">
        <v>5</v>
      </c>
      <c r="Z11" s="10">
        <v>5</v>
      </c>
      <c r="AA11" s="10">
        <v>80</v>
      </c>
      <c r="AB11" s="10">
        <v>80</v>
      </c>
      <c r="AC11" s="10">
        <v>40</v>
      </c>
      <c r="AD11" s="10">
        <v>40</v>
      </c>
      <c r="AE11" s="10">
        <v>10</v>
      </c>
      <c r="AF11" s="10">
        <v>10</v>
      </c>
      <c r="AG11" s="10">
        <v>5</v>
      </c>
      <c r="AH11" s="10">
        <v>5</v>
      </c>
      <c r="AI11" s="10">
        <v>20</v>
      </c>
      <c r="AJ11" s="10">
        <v>20</v>
      </c>
      <c r="AK11" s="10">
        <v>5</v>
      </c>
      <c r="AL11" s="10">
        <v>5</v>
      </c>
      <c r="AM11" s="10">
        <v>160</v>
      </c>
      <c r="AN11" s="10">
        <v>160</v>
      </c>
      <c r="AO11" s="10">
        <v>80</v>
      </c>
      <c r="AP11" s="16">
        <v>160</v>
      </c>
      <c r="AQ11" s="56">
        <v>15</v>
      </c>
      <c r="AR11" s="15"/>
      <c r="AS11" s="10"/>
      <c r="AT11" s="10"/>
      <c r="AU11" s="10"/>
      <c r="AV11" s="10"/>
      <c r="AW11" s="10"/>
      <c r="AX11" s="10"/>
      <c r="AY11" s="10"/>
      <c r="AZ11" s="10"/>
      <c r="BA11" s="10"/>
      <c r="BB11" s="10"/>
      <c r="BC11" s="10"/>
      <c r="BD11" s="10"/>
      <c r="BE11" s="10"/>
      <c r="BF11" s="10"/>
      <c r="BG11" s="10"/>
      <c r="BH11" s="10">
        <v>320</v>
      </c>
      <c r="BI11" s="10">
        <v>320</v>
      </c>
      <c r="BJ11" s="10">
        <v>320</v>
      </c>
      <c r="BK11" s="10">
        <v>320</v>
      </c>
      <c r="BL11" s="10">
        <v>1280</v>
      </c>
      <c r="BM11" s="10">
        <v>1280</v>
      </c>
      <c r="BN11" s="10">
        <v>640</v>
      </c>
      <c r="BO11" s="10">
        <v>640</v>
      </c>
      <c r="BP11" s="10">
        <v>40</v>
      </c>
      <c r="BQ11" s="10">
        <v>80</v>
      </c>
      <c r="BR11" s="10">
        <v>160</v>
      </c>
      <c r="BS11" s="10">
        <v>160</v>
      </c>
      <c r="BT11" s="10">
        <v>320</v>
      </c>
      <c r="BU11" s="10">
        <v>320</v>
      </c>
      <c r="BV11" s="10">
        <v>160</v>
      </c>
      <c r="BW11" s="10">
        <v>160</v>
      </c>
      <c r="BX11" s="10">
        <v>160</v>
      </c>
      <c r="BY11" s="10">
        <v>160</v>
      </c>
      <c r="BZ11" s="10">
        <v>160</v>
      </c>
      <c r="CA11" s="16">
        <v>160</v>
      </c>
      <c r="CB11" s="56">
        <v>15</v>
      </c>
      <c r="CC11" s="15">
        <v>20</v>
      </c>
      <c r="CD11" s="10">
        <v>40</v>
      </c>
      <c r="CE11" s="10">
        <v>5</v>
      </c>
      <c r="CF11" s="10">
        <v>5</v>
      </c>
      <c r="CG11" s="10">
        <v>10</v>
      </c>
      <c r="CH11" s="16">
        <v>20</v>
      </c>
      <c r="CI11" s="15">
        <v>40</v>
      </c>
      <c r="CJ11" s="10">
        <v>40</v>
      </c>
      <c r="CK11" s="10">
        <v>160</v>
      </c>
      <c r="CL11" s="10">
        <v>160</v>
      </c>
      <c r="CM11" s="10">
        <v>160</v>
      </c>
      <c r="CN11" s="10">
        <v>160</v>
      </c>
      <c r="CO11" s="10">
        <v>80</v>
      </c>
      <c r="CP11" s="10">
        <v>80</v>
      </c>
      <c r="CQ11" s="10">
        <v>40</v>
      </c>
      <c r="CR11" s="10">
        <v>40</v>
      </c>
      <c r="CS11" s="10">
        <v>40</v>
      </c>
      <c r="CT11" s="10">
        <v>80</v>
      </c>
      <c r="CU11" s="10">
        <v>80</v>
      </c>
      <c r="CV11" s="10">
        <v>160</v>
      </c>
      <c r="CW11" s="46">
        <v>80</v>
      </c>
      <c r="CX11" s="16">
        <v>80</v>
      </c>
      <c r="CY11" s="15">
        <v>80</v>
      </c>
      <c r="CZ11" s="10">
        <v>80</v>
      </c>
      <c r="DA11" s="10">
        <v>20</v>
      </c>
      <c r="DB11" s="10">
        <v>20</v>
      </c>
      <c r="DC11" s="10">
        <v>20</v>
      </c>
      <c r="DD11" s="10">
        <v>40</v>
      </c>
      <c r="DE11" s="10">
        <v>5</v>
      </c>
      <c r="DF11" s="10">
        <v>20</v>
      </c>
      <c r="DG11" s="10">
        <v>20</v>
      </c>
      <c r="DH11" s="10">
        <v>40</v>
      </c>
      <c r="DI11" s="10">
        <v>5</v>
      </c>
      <c r="DJ11" s="16">
        <v>5</v>
      </c>
      <c r="DK11" s="56">
        <v>15</v>
      </c>
    </row>
    <row r="12" spans="1:115" ht="24" customHeight="1">
      <c r="A12" s="100">
        <v>16</v>
      </c>
      <c r="B12" s="21">
        <v>28741</v>
      </c>
      <c r="C12" s="21">
        <v>43378</v>
      </c>
      <c r="D12" s="4">
        <v>40</v>
      </c>
      <c r="E12" s="3" t="s">
        <v>217</v>
      </c>
      <c r="F12" s="11" t="s">
        <v>223</v>
      </c>
      <c r="G12" s="226">
        <v>29.033661643131204</v>
      </c>
      <c r="H12" s="1" t="s">
        <v>219</v>
      </c>
      <c r="I12" s="217" t="s">
        <v>220</v>
      </c>
      <c r="J12" s="223" t="s">
        <v>220</v>
      </c>
      <c r="K12" s="15"/>
      <c r="L12" s="10"/>
      <c r="M12" s="10"/>
      <c r="N12" s="10"/>
      <c r="O12" s="10"/>
      <c r="P12" s="10"/>
      <c r="Q12" s="10"/>
      <c r="R12" s="10"/>
      <c r="S12" s="10"/>
      <c r="T12" s="10"/>
      <c r="U12" s="10"/>
      <c r="V12" s="10"/>
      <c r="W12" s="10"/>
      <c r="X12" s="10"/>
      <c r="Y12" s="10">
        <v>5</v>
      </c>
      <c r="Z12" s="10">
        <v>5</v>
      </c>
      <c r="AA12" s="10">
        <v>20</v>
      </c>
      <c r="AB12" s="10">
        <v>20</v>
      </c>
      <c r="AC12" s="10">
        <v>10</v>
      </c>
      <c r="AD12" s="10">
        <v>10</v>
      </c>
      <c r="AE12" s="10">
        <v>10</v>
      </c>
      <c r="AF12" s="10">
        <v>10</v>
      </c>
      <c r="AG12" s="10">
        <v>5</v>
      </c>
      <c r="AH12" s="10">
        <v>10</v>
      </c>
      <c r="AI12" s="10">
        <v>10</v>
      </c>
      <c r="AJ12" s="10">
        <v>10</v>
      </c>
      <c r="AK12" s="10">
        <v>10</v>
      </c>
      <c r="AL12" s="10">
        <v>10</v>
      </c>
      <c r="AM12" s="10">
        <v>20</v>
      </c>
      <c r="AN12" s="10">
        <v>40</v>
      </c>
      <c r="AO12" s="10">
        <v>20</v>
      </c>
      <c r="AP12" s="16">
        <v>40</v>
      </c>
      <c r="AQ12" s="58">
        <v>16</v>
      </c>
      <c r="AR12" s="15"/>
      <c r="AS12" s="10"/>
      <c r="AT12" s="10"/>
      <c r="AU12" s="10"/>
      <c r="AV12" s="10"/>
      <c r="AW12" s="10"/>
      <c r="AX12" s="10"/>
      <c r="AY12" s="10"/>
      <c r="AZ12" s="10"/>
      <c r="BA12" s="10"/>
      <c r="BB12" s="10"/>
      <c r="BC12" s="10"/>
      <c r="BD12" s="10"/>
      <c r="BE12" s="10"/>
      <c r="BF12" s="10"/>
      <c r="BG12" s="10"/>
      <c r="BH12" s="10">
        <v>5</v>
      </c>
      <c r="BI12" s="10">
        <v>5</v>
      </c>
      <c r="BJ12" s="10">
        <v>5</v>
      </c>
      <c r="BK12" s="10">
        <v>10</v>
      </c>
      <c r="BL12" s="10">
        <v>20</v>
      </c>
      <c r="BM12" s="10">
        <v>40</v>
      </c>
      <c r="BN12" s="10">
        <v>5</v>
      </c>
      <c r="BO12" s="10">
        <v>5</v>
      </c>
      <c r="BP12" s="10">
        <v>5</v>
      </c>
      <c r="BQ12" s="10">
        <v>5</v>
      </c>
      <c r="BR12" s="10">
        <v>10</v>
      </c>
      <c r="BS12" s="10">
        <v>20</v>
      </c>
      <c r="BT12" s="10">
        <v>10</v>
      </c>
      <c r="BU12" s="10">
        <v>40</v>
      </c>
      <c r="BV12" s="10">
        <v>5</v>
      </c>
      <c r="BW12" s="10">
        <v>20</v>
      </c>
      <c r="BX12" s="10">
        <v>5</v>
      </c>
      <c r="BY12" s="10">
        <v>20</v>
      </c>
      <c r="BZ12" s="10">
        <v>5</v>
      </c>
      <c r="CA12" s="16">
        <v>20</v>
      </c>
      <c r="CB12" s="58">
        <v>16</v>
      </c>
      <c r="CC12" s="15">
        <v>10</v>
      </c>
      <c r="CD12" s="10">
        <v>20</v>
      </c>
      <c r="CE12" s="10">
        <v>10</v>
      </c>
      <c r="CF12" s="10">
        <v>10</v>
      </c>
      <c r="CG12" s="10">
        <v>5</v>
      </c>
      <c r="CH12" s="16">
        <v>20</v>
      </c>
      <c r="CI12" s="15">
        <v>20</v>
      </c>
      <c r="CJ12" s="10">
        <v>40</v>
      </c>
      <c r="CK12" s="10">
        <v>40</v>
      </c>
      <c r="CL12" s="10">
        <v>40</v>
      </c>
      <c r="CM12" s="10">
        <v>40</v>
      </c>
      <c r="CN12" s="10">
        <v>40</v>
      </c>
      <c r="CO12" s="10">
        <v>20</v>
      </c>
      <c r="CP12" s="10">
        <v>40</v>
      </c>
      <c r="CQ12" s="10">
        <v>20</v>
      </c>
      <c r="CR12" s="10">
        <v>20</v>
      </c>
      <c r="CS12" s="10">
        <v>20</v>
      </c>
      <c r="CT12" s="10">
        <v>40</v>
      </c>
      <c r="CU12" s="10">
        <v>20</v>
      </c>
      <c r="CV12" s="10">
        <v>40</v>
      </c>
      <c r="CW12" s="46">
        <v>20</v>
      </c>
      <c r="CX12" s="16">
        <v>40</v>
      </c>
      <c r="CY12" s="15">
        <v>20</v>
      </c>
      <c r="CZ12" s="10">
        <v>20</v>
      </c>
      <c r="DA12" s="10">
        <v>5</v>
      </c>
      <c r="DB12" s="10">
        <v>5</v>
      </c>
      <c r="DC12" s="10">
        <v>10</v>
      </c>
      <c r="DD12" s="10">
        <v>20</v>
      </c>
      <c r="DE12" s="10">
        <v>5</v>
      </c>
      <c r="DF12" s="10">
        <v>10</v>
      </c>
      <c r="DG12" s="10">
        <v>5</v>
      </c>
      <c r="DH12" s="10">
        <v>5</v>
      </c>
      <c r="DI12" s="10">
        <v>5</v>
      </c>
      <c r="DJ12" s="16">
        <v>5</v>
      </c>
      <c r="DK12" s="58">
        <v>16</v>
      </c>
    </row>
    <row r="13" spans="1:115" ht="24" customHeight="1">
      <c r="A13" s="101">
        <v>17</v>
      </c>
      <c r="B13" s="22">
        <v>23833</v>
      </c>
      <c r="C13" s="22">
        <v>43356</v>
      </c>
      <c r="D13" s="6">
        <v>53</v>
      </c>
      <c r="E13" s="5" t="s">
        <v>221</v>
      </c>
      <c r="F13" s="27" t="s">
        <v>218</v>
      </c>
      <c r="G13" s="226">
        <v>32.141495913121567</v>
      </c>
      <c r="H13" s="1" t="s">
        <v>219</v>
      </c>
      <c r="I13" s="217" t="s">
        <v>220</v>
      </c>
      <c r="J13" s="223" t="s">
        <v>220</v>
      </c>
      <c r="K13" s="15"/>
      <c r="L13" s="10"/>
      <c r="M13" s="10"/>
      <c r="N13" s="10"/>
      <c r="O13" s="10"/>
      <c r="P13" s="10"/>
      <c r="Q13" s="10"/>
      <c r="R13" s="10"/>
      <c r="S13" s="10"/>
      <c r="T13" s="10"/>
      <c r="U13" s="10"/>
      <c r="V13" s="10"/>
      <c r="W13" s="10"/>
      <c r="X13" s="10"/>
      <c r="Y13" s="10">
        <v>10</v>
      </c>
      <c r="Z13" s="10">
        <v>10</v>
      </c>
      <c r="AA13" s="10">
        <v>20</v>
      </c>
      <c r="AB13" s="10">
        <v>20</v>
      </c>
      <c r="AC13" s="10">
        <v>20</v>
      </c>
      <c r="AD13" s="10">
        <v>20</v>
      </c>
      <c r="AE13" s="10">
        <v>20</v>
      </c>
      <c r="AF13" s="10">
        <v>20</v>
      </c>
      <c r="AG13" s="10">
        <v>40</v>
      </c>
      <c r="AH13" s="10">
        <v>40</v>
      </c>
      <c r="AI13" s="10">
        <v>20</v>
      </c>
      <c r="AJ13" s="10">
        <v>20</v>
      </c>
      <c r="AK13" s="10">
        <v>10</v>
      </c>
      <c r="AL13" s="10">
        <v>10</v>
      </c>
      <c r="AM13" s="10">
        <v>10</v>
      </c>
      <c r="AN13" s="10">
        <v>20</v>
      </c>
      <c r="AO13" s="10">
        <v>10</v>
      </c>
      <c r="AP13" s="16">
        <v>20</v>
      </c>
      <c r="AQ13" s="59">
        <v>17</v>
      </c>
      <c r="AR13" s="15"/>
      <c r="AS13" s="10"/>
      <c r="AT13" s="10"/>
      <c r="AU13" s="10"/>
      <c r="AV13" s="10"/>
      <c r="AW13" s="10"/>
      <c r="AX13" s="10"/>
      <c r="AY13" s="10"/>
      <c r="AZ13" s="10"/>
      <c r="BA13" s="10"/>
      <c r="BB13" s="10"/>
      <c r="BC13" s="10"/>
      <c r="BD13" s="10"/>
      <c r="BE13" s="10"/>
      <c r="BF13" s="10"/>
      <c r="BG13" s="10"/>
      <c r="BH13" s="10">
        <v>10</v>
      </c>
      <c r="BI13" s="10">
        <v>10</v>
      </c>
      <c r="BJ13" s="10">
        <v>40</v>
      </c>
      <c r="BK13" s="10">
        <v>40</v>
      </c>
      <c r="BL13" s="10">
        <v>160</v>
      </c>
      <c r="BM13" s="10">
        <v>80</v>
      </c>
      <c r="BN13" s="10">
        <v>10</v>
      </c>
      <c r="BO13" s="10">
        <v>10</v>
      </c>
      <c r="BP13" s="10">
        <v>20</v>
      </c>
      <c r="BQ13" s="10">
        <v>20</v>
      </c>
      <c r="BR13" s="10">
        <v>40</v>
      </c>
      <c r="BS13" s="10">
        <v>40</v>
      </c>
      <c r="BT13" s="10">
        <v>80</v>
      </c>
      <c r="BU13" s="10">
        <v>80</v>
      </c>
      <c r="BV13" s="10">
        <v>40</v>
      </c>
      <c r="BW13" s="10">
        <v>40</v>
      </c>
      <c r="BX13" s="10">
        <v>10</v>
      </c>
      <c r="BY13" s="10">
        <v>10</v>
      </c>
      <c r="BZ13" s="10">
        <v>10</v>
      </c>
      <c r="CA13" s="16">
        <v>10</v>
      </c>
      <c r="CB13" s="59">
        <v>17</v>
      </c>
      <c r="CC13" s="15">
        <v>40</v>
      </c>
      <c r="CD13" s="10">
        <v>40</v>
      </c>
      <c r="CE13" s="10">
        <v>40</v>
      </c>
      <c r="CF13" s="10">
        <v>40</v>
      </c>
      <c r="CG13" s="10">
        <v>40</v>
      </c>
      <c r="CH13" s="16">
        <v>80</v>
      </c>
      <c r="CI13" s="15">
        <v>20</v>
      </c>
      <c r="CJ13" s="10">
        <v>20</v>
      </c>
      <c r="CK13" s="10">
        <v>40</v>
      </c>
      <c r="CL13" s="10">
        <v>40</v>
      </c>
      <c r="CM13" s="10">
        <v>40</v>
      </c>
      <c r="CN13" s="10">
        <v>40</v>
      </c>
      <c r="CO13" s="10">
        <v>20</v>
      </c>
      <c r="CP13" s="10">
        <v>40</v>
      </c>
      <c r="CQ13" s="10">
        <v>20</v>
      </c>
      <c r="CR13" s="10">
        <v>20</v>
      </c>
      <c r="CS13" s="10">
        <v>20</v>
      </c>
      <c r="CT13" s="10">
        <v>20</v>
      </c>
      <c r="CU13" s="10">
        <v>40</v>
      </c>
      <c r="CV13" s="10">
        <v>40</v>
      </c>
      <c r="CW13" s="46">
        <v>20</v>
      </c>
      <c r="CX13" s="16">
        <v>20</v>
      </c>
      <c r="CY13" s="15">
        <v>40</v>
      </c>
      <c r="CZ13" s="10">
        <v>80</v>
      </c>
      <c r="DA13" s="10">
        <v>20</v>
      </c>
      <c r="DB13" s="10">
        <v>20</v>
      </c>
      <c r="DC13" s="10">
        <v>20</v>
      </c>
      <c r="DD13" s="10">
        <v>40</v>
      </c>
      <c r="DE13" s="10">
        <v>20</v>
      </c>
      <c r="DF13" s="10">
        <v>40</v>
      </c>
      <c r="DG13" s="10">
        <v>80</v>
      </c>
      <c r="DH13" s="10">
        <v>80</v>
      </c>
      <c r="DI13" s="10">
        <v>20</v>
      </c>
      <c r="DJ13" s="16">
        <v>40</v>
      </c>
      <c r="DK13" s="59">
        <v>17</v>
      </c>
    </row>
    <row r="14" spans="1:115" ht="24" customHeight="1">
      <c r="A14" s="99">
        <v>22</v>
      </c>
      <c r="B14" s="21">
        <v>28132</v>
      </c>
      <c r="C14" s="21">
        <v>43361</v>
      </c>
      <c r="D14" s="4">
        <v>41</v>
      </c>
      <c r="E14" s="5" t="s">
        <v>221</v>
      </c>
      <c r="F14" s="27" t="s">
        <v>218</v>
      </c>
      <c r="G14" s="226">
        <v>42.103005960255764</v>
      </c>
      <c r="H14" s="1" t="s">
        <v>219</v>
      </c>
      <c r="I14" s="217" t="s">
        <v>220</v>
      </c>
      <c r="J14" s="223" t="s">
        <v>220</v>
      </c>
      <c r="K14" s="15"/>
      <c r="L14" s="10"/>
      <c r="M14" s="10"/>
      <c r="N14" s="10"/>
      <c r="O14" s="10"/>
      <c r="P14" s="10"/>
      <c r="Q14" s="10"/>
      <c r="R14" s="10"/>
      <c r="S14" s="10"/>
      <c r="T14" s="10"/>
      <c r="U14" s="10"/>
      <c r="V14" s="10"/>
      <c r="W14" s="10"/>
      <c r="X14" s="10"/>
      <c r="Y14" s="10">
        <v>10</v>
      </c>
      <c r="Z14" s="10">
        <v>10</v>
      </c>
      <c r="AA14" s="10">
        <v>10</v>
      </c>
      <c r="AB14" s="10">
        <v>10</v>
      </c>
      <c r="AC14" s="10">
        <v>5</v>
      </c>
      <c r="AD14" s="10">
        <v>5</v>
      </c>
      <c r="AE14" s="10">
        <v>5</v>
      </c>
      <c r="AF14" s="10">
        <v>5</v>
      </c>
      <c r="AG14" s="10">
        <v>10</v>
      </c>
      <c r="AH14" s="10">
        <v>10</v>
      </c>
      <c r="AI14" s="10">
        <v>5</v>
      </c>
      <c r="AJ14" s="10">
        <v>5</v>
      </c>
      <c r="AK14" s="10">
        <v>5</v>
      </c>
      <c r="AL14" s="10">
        <v>5</v>
      </c>
      <c r="AM14" s="10">
        <v>40</v>
      </c>
      <c r="AN14" s="10">
        <v>80</v>
      </c>
      <c r="AO14" s="10">
        <v>40</v>
      </c>
      <c r="AP14" s="16">
        <v>80</v>
      </c>
      <c r="AQ14" s="57">
        <v>22</v>
      </c>
      <c r="AR14" s="15"/>
      <c r="AS14" s="10"/>
      <c r="AT14" s="10"/>
      <c r="AU14" s="10"/>
      <c r="AV14" s="10"/>
      <c r="AW14" s="10"/>
      <c r="AX14" s="10"/>
      <c r="AY14" s="10"/>
      <c r="AZ14" s="10"/>
      <c r="BA14" s="10"/>
      <c r="BB14" s="10"/>
      <c r="BC14" s="10"/>
      <c r="BD14" s="10"/>
      <c r="BE14" s="10"/>
      <c r="BF14" s="10"/>
      <c r="BG14" s="10"/>
      <c r="BH14" s="10">
        <v>80</v>
      </c>
      <c r="BI14" s="10">
        <v>80</v>
      </c>
      <c r="BJ14" s="10">
        <v>80</v>
      </c>
      <c r="BK14" s="10">
        <v>80</v>
      </c>
      <c r="BL14" s="10">
        <v>320</v>
      </c>
      <c r="BM14" s="10">
        <v>640</v>
      </c>
      <c r="BN14" s="10">
        <v>10</v>
      </c>
      <c r="BO14" s="10">
        <v>10</v>
      </c>
      <c r="BP14" s="10">
        <v>5</v>
      </c>
      <c r="BQ14" s="10">
        <v>20</v>
      </c>
      <c r="BR14" s="10">
        <v>40</v>
      </c>
      <c r="BS14" s="10">
        <v>40</v>
      </c>
      <c r="BT14" s="10">
        <v>80</v>
      </c>
      <c r="BU14" s="10">
        <v>160</v>
      </c>
      <c r="BV14" s="10">
        <v>40</v>
      </c>
      <c r="BW14" s="10">
        <v>80</v>
      </c>
      <c r="BX14" s="10">
        <v>20</v>
      </c>
      <c r="BY14" s="10">
        <v>80</v>
      </c>
      <c r="BZ14" s="10">
        <v>20</v>
      </c>
      <c r="CA14" s="16">
        <v>40</v>
      </c>
      <c r="CB14" s="57">
        <v>22</v>
      </c>
      <c r="CC14" s="15">
        <v>5</v>
      </c>
      <c r="CD14" s="10">
        <v>5</v>
      </c>
      <c r="CE14" s="10">
        <v>10</v>
      </c>
      <c r="CF14" s="10">
        <v>10</v>
      </c>
      <c r="CG14" s="10">
        <v>20</v>
      </c>
      <c r="CH14" s="16">
        <v>40</v>
      </c>
      <c r="CI14" s="15">
        <v>40</v>
      </c>
      <c r="CJ14" s="10">
        <v>40</v>
      </c>
      <c r="CK14" s="10">
        <v>40</v>
      </c>
      <c r="CL14" s="10">
        <v>40</v>
      </c>
      <c r="CM14" s="10">
        <v>20</v>
      </c>
      <c r="CN14" s="10">
        <v>40</v>
      </c>
      <c r="CO14" s="10">
        <v>20</v>
      </c>
      <c r="CP14" s="10">
        <v>40</v>
      </c>
      <c r="CQ14" s="10">
        <v>10</v>
      </c>
      <c r="CR14" s="10">
        <v>20</v>
      </c>
      <c r="CS14" s="10">
        <v>10</v>
      </c>
      <c r="CT14" s="10">
        <v>20</v>
      </c>
      <c r="CU14" s="10">
        <v>20</v>
      </c>
      <c r="CV14" s="10">
        <v>40</v>
      </c>
      <c r="CW14" s="46">
        <v>10</v>
      </c>
      <c r="CX14" s="16">
        <v>20</v>
      </c>
      <c r="CY14" s="15">
        <v>40</v>
      </c>
      <c r="CZ14" s="10">
        <v>40</v>
      </c>
      <c r="DA14" s="10">
        <v>20</v>
      </c>
      <c r="DB14" s="10">
        <v>20</v>
      </c>
      <c r="DC14" s="10">
        <v>20</v>
      </c>
      <c r="DD14" s="10">
        <v>40</v>
      </c>
      <c r="DE14" s="10">
        <v>20</v>
      </c>
      <c r="DF14" s="10">
        <v>40</v>
      </c>
      <c r="DG14" s="10">
        <v>40</v>
      </c>
      <c r="DH14" s="10">
        <v>40</v>
      </c>
      <c r="DI14" s="10">
        <v>40</v>
      </c>
      <c r="DJ14" s="16">
        <v>40</v>
      </c>
      <c r="DK14" s="57">
        <v>22</v>
      </c>
    </row>
    <row r="15" spans="1:115" ht="24" customHeight="1">
      <c r="A15" s="98">
        <v>29</v>
      </c>
      <c r="B15" s="20">
        <v>33948</v>
      </c>
      <c r="C15" s="20">
        <v>43383</v>
      </c>
      <c r="D15" s="2">
        <v>25</v>
      </c>
      <c r="E15" s="3" t="s">
        <v>217</v>
      </c>
      <c r="F15" s="27" t="s">
        <v>218</v>
      </c>
      <c r="G15" s="226">
        <v>27.837432728907046</v>
      </c>
      <c r="H15" s="1" t="s">
        <v>219</v>
      </c>
      <c r="I15" s="217" t="s">
        <v>220</v>
      </c>
      <c r="J15" s="223" t="s">
        <v>220</v>
      </c>
      <c r="K15" s="15"/>
      <c r="L15" s="10"/>
      <c r="M15" s="10"/>
      <c r="N15" s="10"/>
      <c r="O15" s="10"/>
      <c r="P15" s="10"/>
      <c r="Q15" s="10"/>
      <c r="R15" s="10"/>
      <c r="S15" s="10"/>
      <c r="T15" s="10"/>
      <c r="U15" s="10"/>
      <c r="V15" s="10"/>
      <c r="W15" s="10"/>
      <c r="X15" s="10"/>
      <c r="Y15" s="10">
        <v>5</v>
      </c>
      <c r="Z15" s="10">
        <v>5</v>
      </c>
      <c r="AA15" s="10">
        <v>20</v>
      </c>
      <c r="AB15" s="10">
        <v>20</v>
      </c>
      <c r="AC15" s="10">
        <v>5</v>
      </c>
      <c r="AD15" s="10">
        <v>5</v>
      </c>
      <c r="AE15" s="10">
        <v>10</v>
      </c>
      <c r="AF15" s="10">
        <v>10</v>
      </c>
      <c r="AG15" s="10">
        <v>40</v>
      </c>
      <c r="AH15" s="10">
        <v>40</v>
      </c>
      <c r="AI15" s="10">
        <v>40</v>
      </c>
      <c r="AJ15" s="10">
        <v>40</v>
      </c>
      <c r="AK15" s="10">
        <v>20</v>
      </c>
      <c r="AL15" s="10">
        <v>20</v>
      </c>
      <c r="AM15" s="10">
        <v>160</v>
      </c>
      <c r="AN15" s="10">
        <v>160</v>
      </c>
      <c r="AO15" s="10">
        <v>80</v>
      </c>
      <c r="AP15" s="16">
        <v>160</v>
      </c>
      <c r="AQ15" s="56">
        <v>29</v>
      </c>
      <c r="AR15" s="15"/>
      <c r="AS15" s="10"/>
      <c r="AT15" s="10"/>
      <c r="AU15" s="10"/>
      <c r="AV15" s="10"/>
      <c r="AW15" s="10"/>
      <c r="AX15" s="10"/>
      <c r="AY15" s="10"/>
      <c r="AZ15" s="10"/>
      <c r="BA15" s="10"/>
      <c r="BB15" s="10"/>
      <c r="BC15" s="10"/>
      <c r="BD15" s="10"/>
      <c r="BE15" s="10"/>
      <c r="BF15" s="10"/>
      <c r="BG15" s="10"/>
      <c r="BH15" s="10">
        <v>80</v>
      </c>
      <c r="BI15" s="10">
        <v>160</v>
      </c>
      <c r="BJ15" s="10">
        <v>80</v>
      </c>
      <c r="BK15" s="10">
        <v>80</v>
      </c>
      <c r="BL15" s="10">
        <v>160</v>
      </c>
      <c r="BM15" s="10">
        <v>320</v>
      </c>
      <c r="BN15" s="10">
        <v>40</v>
      </c>
      <c r="BO15" s="10">
        <v>40</v>
      </c>
      <c r="BP15" s="10">
        <v>20</v>
      </c>
      <c r="BQ15" s="10">
        <v>20</v>
      </c>
      <c r="BR15" s="10">
        <v>80</v>
      </c>
      <c r="BS15" s="10">
        <v>40</v>
      </c>
      <c r="BT15" s="10">
        <v>80</v>
      </c>
      <c r="BU15" s="10">
        <v>80</v>
      </c>
      <c r="BV15" s="10">
        <v>80</v>
      </c>
      <c r="BW15" s="10">
        <v>80</v>
      </c>
      <c r="BX15" s="10">
        <v>80</v>
      </c>
      <c r="BY15" s="10">
        <v>80</v>
      </c>
      <c r="BZ15" s="10">
        <v>40</v>
      </c>
      <c r="CA15" s="16">
        <v>80</v>
      </c>
      <c r="CB15" s="56">
        <v>29</v>
      </c>
      <c r="CC15" s="15">
        <v>320</v>
      </c>
      <c r="CD15" s="10">
        <v>320</v>
      </c>
      <c r="CE15" s="10">
        <v>20</v>
      </c>
      <c r="CF15" s="10">
        <v>20</v>
      </c>
      <c r="CG15" s="10">
        <v>20</v>
      </c>
      <c r="CH15" s="16">
        <v>20</v>
      </c>
      <c r="CI15" s="15">
        <v>80</v>
      </c>
      <c r="CJ15" s="10">
        <v>80</v>
      </c>
      <c r="CK15" s="10">
        <v>320</v>
      </c>
      <c r="CL15" s="10">
        <v>640</v>
      </c>
      <c r="CM15" s="10">
        <v>320</v>
      </c>
      <c r="CN15" s="10">
        <v>320</v>
      </c>
      <c r="CO15" s="10">
        <v>160</v>
      </c>
      <c r="CP15" s="10">
        <v>320</v>
      </c>
      <c r="CQ15" s="10">
        <v>160</v>
      </c>
      <c r="CR15" s="10">
        <v>80</v>
      </c>
      <c r="CS15" s="10">
        <v>160</v>
      </c>
      <c r="CT15" s="10">
        <v>160</v>
      </c>
      <c r="CU15" s="10">
        <v>320</v>
      </c>
      <c r="CV15" s="10">
        <v>320</v>
      </c>
      <c r="CW15" s="46">
        <v>160</v>
      </c>
      <c r="CX15" s="16">
        <v>160</v>
      </c>
      <c r="CY15" s="15">
        <v>80</v>
      </c>
      <c r="CZ15" s="10">
        <v>80</v>
      </c>
      <c r="DA15" s="10">
        <v>40</v>
      </c>
      <c r="DB15" s="10">
        <v>80</v>
      </c>
      <c r="DC15" s="10">
        <v>80</v>
      </c>
      <c r="DD15" s="10">
        <v>160</v>
      </c>
      <c r="DE15" s="10">
        <v>80</v>
      </c>
      <c r="DF15" s="10">
        <v>80</v>
      </c>
      <c r="DG15" s="10">
        <v>80</v>
      </c>
      <c r="DH15" s="10">
        <v>80</v>
      </c>
      <c r="DI15" s="10">
        <v>80</v>
      </c>
      <c r="DJ15" s="16">
        <v>160</v>
      </c>
      <c r="DK15" s="56">
        <v>29</v>
      </c>
    </row>
    <row r="16" spans="1:115" ht="24" customHeight="1">
      <c r="A16" s="102">
        <v>30</v>
      </c>
      <c r="B16" s="20">
        <v>31782</v>
      </c>
      <c r="C16" s="20">
        <v>43363</v>
      </c>
      <c r="D16" s="2">
        <v>31</v>
      </c>
      <c r="E16" s="5" t="s">
        <v>221</v>
      </c>
      <c r="F16" s="11" t="s">
        <v>223</v>
      </c>
      <c r="G16" s="226">
        <v>27.417447778329937</v>
      </c>
      <c r="H16" s="1" t="s">
        <v>219</v>
      </c>
      <c r="I16" s="217" t="s">
        <v>220</v>
      </c>
      <c r="J16" s="223" t="s">
        <v>220</v>
      </c>
      <c r="K16" s="15"/>
      <c r="L16" s="10"/>
      <c r="M16" s="10"/>
      <c r="N16" s="10"/>
      <c r="O16" s="10"/>
      <c r="P16" s="10"/>
      <c r="Q16" s="10"/>
      <c r="R16" s="10"/>
      <c r="S16" s="10"/>
      <c r="T16" s="10"/>
      <c r="U16" s="10"/>
      <c r="V16" s="10"/>
      <c r="W16" s="10"/>
      <c r="X16" s="10"/>
      <c r="Y16" s="10">
        <v>5</v>
      </c>
      <c r="Z16" s="10">
        <v>5</v>
      </c>
      <c r="AA16" s="10">
        <v>80</v>
      </c>
      <c r="AB16" s="10">
        <v>80</v>
      </c>
      <c r="AC16" s="10">
        <v>40</v>
      </c>
      <c r="AD16" s="10">
        <v>40</v>
      </c>
      <c r="AE16" s="10">
        <v>10</v>
      </c>
      <c r="AF16" s="10">
        <v>20</v>
      </c>
      <c r="AG16" s="10">
        <v>40</v>
      </c>
      <c r="AH16" s="10">
        <v>40</v>
      </c>
      <c r="AI16" s="10">
        <v>10</v>
      </c>
      <c r="AJ16" s="10">
        <v>10</v>
      </c>
      <c r="AK16" s="10">
        <v>5</v>
      </c>
      <c r="AL16" s="10">
        <v>5</v>
      </c>
      <c r="AM16" s="10">
        <v>640</v>
      </c>
      <c r="AN16" s="10">
        <v>640</v>
      </c>
      <c r="AO16" s="10">
        <v>640</v>
      </c>
      <c r="AP16" s="16">
        <v>640</v>
      </c>
      <c r="AQ16" s="60">
        <v>30</v>
      </c>
      <c r="AR16" s="15"/>
      <c r="AS16" s="10"/>
      <c r="AT16" s="10"/>
      <c r="AU16" s="10"/>
      <c r="AV16" s="10"/>
      <c r="AW16" s="10"/>
      <c r="AX16" s="10"/>
      <c r="AY16" s="10"/>
      <c r="AZ16" s="10"/>
      <c r="BA16" s="10"/>
      <c r="BB16" s="10"/>
      <c r="BC16" s="10"/>
      <c r="BD16" s="10"/>
      <c r="BE16" s="10"/>
      <c r="BF16" s="10"/>
      <c r="BG16" s="10"/>
      <c r="BH16" s="10">
        <v>320</v>
      </c>
      <c r="BI16" s="10">
        <v>320</v>
      </c>
      <c r="BJ16" s="10">
        <v>320</v>
      </c>
      <c r="BK16" s="10">
        <v>320</v>
      </c>
      <c r="BL16" s="10">
        <v>320</v>
      </c>
      <c r="BM16" s="10">
        <v>320</v>
      </c>
      <c r="BN16" s="10">
        <v>80</v>
      </c>
      <c r="BO16" s="10">
        <v>80</v>
      </c>
      <c r="BP16" s="10">
        <v>40</v>
      </c>
      <c r="BQ16" s="10">
        <v>40</v>
      </c>
      <c r="BR16" s="10">
        <v>160</v>
      </c>
      <c r="BS16" s="10">
        <v>80</v>
      </c>
      <c r="BT16" s="10">
        <v>160</v>
      </c>
      <c r="BU16" s="10">
        <v>160</v>
      </c>
      <c r="BV16" s="10">
        <v>40</v>
      </c>
      <c r="BW16" s="10">
        <v>40</v>
      </c>
      <c r="BX16" s="10">
        <v>160</v>
      </c>
      <c r="BY16" s="10">
        <v>160</v>
      </c>
      <c r="BZ16" s="10">
        <v>80</v>
      </c>
      <c r="CA16" s="16">
        <v>160</v>
      </c>
      <c r="CB16" s="60">
        <v>30</v>
      </c>
      <c r="CC16" s="15">
        <v>20</v>
      </c>
      <c r="CD16" s="10">
        <v>20</v>
      </c>
      <c r="CE16" s="10">
        <v>10</v>
      </c>
      <c r="CF16" s="10">
        <v>10</v>
      </c>
      <c r="CG16" s="10">
        <v>10</v>
      </c>
      <c r="CH16" s="16">
        <v>20</v>
      </c>
      <c r="CI16" s="15">
        <v>20</v>
      </c>
      <c r="CJ16" s="10">
        <v>40</v>
      </c>
      <c r="CK16" s="10">
        <v>40</v>
      </c>
      <c r="CL16" s="10">
        <v>80</v>
      </c>
      <c r="CM16" s="10">
        <v>40</v>
      </c>
      <c r="CN16" s="10">
        <v>80</v>
      </c>
      <c r="CO16" s="10">
        <v>20</v>
      </c>
      <c r="CP16" s="10">
        <v>40</v>
      </c>
      <c r="CQ16" s="10">
        <v>5</v>
      </c>
      <c r="CR16" s="10">
        <v>5</v>
      </c>
      <c r="CS16" s="10">
        <v>20</v>
      </c>
      <c r="CT16" s="10">
        <v>20</v>
      </c>
      <c r="CU16" s="10">
        <v>40</v>
      </c>
      <c r="CV16" s="10">
        <v>80</v>
      </c>
      <c r="CW16" s="46">
        <v>20</v>
      </c>
      <c r="CX16" s="16">
        <v>40</v>
      </c>
      <c r="CY16" s="15">
        <v>80</v>
      </c>
      <c r="CZ16" s="10">
        <v>160</v>
      </c>
      <c r="DA16" s="10">
        <v>40</v>
      </c>
      <c r="DB16" s="10">
        <v>80</v>
      </c>
      <c r="DC16" s="10">
        <v>80</v>
      </c>
      <c r="DD16" s="10">
        <v>80</v>
      </c>
      <c r="DE16" s="10">
        <v>80</v>
      </c>
      <c r="DF16" s="10">
        <v>80</v>
      </c>
      <c r="DG16" s="10">
        <v>40</v>
      </c>
      <c r="DH16" s="10">
        <v>80</v>
      </c>
      <c r="DI16" s="10">
        <v>40</v>
      </c>
      <c r="DJ16" s="16">
        <v>80</v>
      </c>
      <c r="DK16" s="60">
        <v>30</v>
      </c>
    </row>
    <row r="17" spans="1:115" ht="24" customHeight="1">
      <c r="A17" s="98">
        <v>31</v>
      </c>
      <c r="B17" s="20">
        <v>34270</v>
      </c>
      <c r="C17" s="20">
        <v>43381</v>
      </c>
      <c r="D17" s="2">
        <v>24</v>
      </c>
      <c r="E17" s="3" t="s">
        <v>217</v>
      </c>
      <c r="F17" s="27" t="s">
        <v>218</v>
      </c>
      <c r="G17" s="226">
        <v>26.88581314878893</v>
      </c>
      <c r="H17" s="1" t="s">
        <v>219</v>
      </c>
      <c r="I17" s="217" t="s">
        <v>220</v>
      </c>
      <c r="J17" s="223" t="s">
        <v>220</v>
      </c>
      <c r="K17" s="15"/>
      <c r="L17" s="10"/>
      <c r="M17" s="10"/>
      <c r="N17" s="10"/>
      <c r="O17" s="10"/>
      <c r="P17" s="10"/>
      <c r="Q17" s="10"/>
      <c r="R17" s="10"/>
      <c r="S17" s="10"/>
      <c r="T17" s="10"/>
      <c r="U17" s="10"/>
      <c r="V17" s="10"/>
      <c r="W17" s="10"/>
      <c r="X17" s="10"/>
      <c r="Y17" s="10">
        <v>5</v>
      </c>
      <c r="Z17" s="10">
        <v>5</v>
      </c>
      <c r="AA17" s="10">
        <v>5</v>
      </c>
      <c r="AB17" s="10">
        <v>5</v>
      </c>
      <c r="AC17" s="10">
        <v>5</v>
      </c>
      <c r="AD17" s="10">
        <v>5</v>
      </c>
      <c r="AE17" s="10">
        <v>5</v>
      </c>
      <c r="AF17" s="10">
        <v>5</v>
      </c>
      <c r="AG17" s="10">
        <v>40</v>
      </c>
      <c r="AH17" s="10">
        <v>40</v>
      </c>
      <c r="AI17" s="10">
        <v>40</v>
      </c>
      <c r="AJ17" s="10">
        <v>40</v>
      </c>
      <c r="AK17" s="10">
        <v>40</v>
      </c>
      <c r="AL17" s="10">
        <v>40</v>
      </c>
      <c r="AM17" s="10">
        <v>40</v>
      </c>
      <c r="AN17" s="10">
        <v>40</v>
      </c>
      <c r="AO17" s="10">
        <v>40</v>
      </c>
      <c r="AP17" s="16">
        <v>40</v>
      </c>
      <c r="AQ17" s="56">
        <v>31</v>
      </c>
      <c r="AR17" s="15"/>
      <c r="AS17" s="10"/>
      <c r="AT17" s="10"/>
      <c r="AU17" s="10"/>
      <c r="AV17" s="10"/>
      <c r="AW17" s="10"/>
      <c r="AX17" s="10"/>
      <c r="AY17" s="10"/>
      <c r="AZ17" s="10"/>
      <c r="BA17" s="10"/>
      <c r="BB17" s="10"/>
      <c r="BC17" s="10"/>
      <c r="BD17" s="10"/>
      <c r="BE17" s="10"/>
      <c r="BF17" s="10"/>
      <c r="BG17" s="10"/>
      <c r="BH17" s="10">
        <v>40</v>
      </c>
      <c r="BI17" s="10">
        <v>80</v>
      </c>
      <c r="BJ17" s="10">
        <v>80</v>
      </c>
      <c r="BK17" s="10">
        <v>80</v>
      </c>
      <c r="BL17" s="10">
        <v>320</v>
      </c>
      <c r="BM17" s="10">
        <v>320</v>
      </c>
      <c r="BN17" s="10">
        <v>80</v>
      </c>
      <c r="BO17" s="10">
        <v>80</v>
      </c>
      <c r="BP17" s="10">
        <v>40</v>
      </c>
      <c r="BQ17" s="10">
        <v>40</v>
      </c>
      <c r="BR17" s="10">
        <v>80</v>
      </c>
      <c r="BS17" s="10">
        <v>40</v>
      </c>
      <c r="BT17" s="10">
        <v>160</v>
      </c>
      <c r="BU17" s="10">
        <v>160</v>
      </c>
      <c r="BV17" s="10">
        <v>40</v>
      </c>
      <c r="BW17" s="10">
        <v>40</v>
      </c>
      <c r="BX17" s="10">
        <v>80</v>
      </c>
      <c r="BY17" s="10">
        <v>80</v>
      </c>
      <c r="BZ17" s="10">
        <v>40</v>
      </c>
      <c r="CA17" s="16">
        <v>80</v>
      </c>
      <c r="CB17" s="56">
        <v>31</v>
      </c>
      <c r="CC17" s="15">
        <v>20</v>
      </c>
      <c r="CD17" s="10">
        <v>20</v>
      </c>
      <c r="CE17" s="10">
        <v>5</v>
      </c>
      <c r="CF17" s="10">
        <v>5</v>
      </c>
      <c r="CG17" s="10">
        <v>5</v>
      </c>
      <c r="CH17" s="16">
        <v>5</v>
      </c>
      <c r="CI17" s="15">
        <v>40</v>
      </c>
      <c r="CJ17" s="10">
        <v>40</v>
      </c>
      <c r="CK17" s="10">
        <v>80</v>
      </c>
      <c r="CL17" s="10">
        <v>80</v>
      </c>
      <c r="CM17" s="10">
        <v>80</v>
      </c>
      <c r="CN17" s="10">
        <v>80</v>
      </c>
      <c r="CO17" s="10">
        <v>40</v>
      </c>
      <c r="CP17" s="10">
        <v>40</v>
      </c>
      <c r="CQ17" s="10">
        <v>40</v>
      </c>
      <c r="CR17" s="10">
        <v>40</v>
      </c>
      <c r="CS17" s="10">
        <v>40</v>
      </c>
      <c r="CT17" s="10">
        <v>40</v>
      </c>
      <c r="CU17" s="10">
        <v>80</v>
      </c>
      <c r="CV17" s="10">
        <v>160</v>
      </c>
      <c r="CW17" s="46">
        <v>40</v>
      </c>
      <c r="CX17" s="16">
        <v>40</v>
      </c>
      <c r="CY17" s="15">
        <v>40</v>
      </c>
      <c r="CZ17" s="10">
        <v>40</v>
      </c>
      <c r="DA17" s="10">
        <v>20</v>
      </c>
      <c r="DB17" s="10">
        <v>20</v>
      </c>
      <c r="DC17" s="10">
        <v>20</v>
      </c>
      <c r="DD17" s="10">
        <v>20</v>
      </c>
      <c r="DE17" s="10">
        <v>20</v>
      </c>
      <c r="DF17" s="10">
        <v>20</v>
      </c>
      <c r="DG17" s="10">
        <v>20</v>
      </c>
      <c r="DH17" s="10">
        <v>20</v>
      </c>
      <c r="DI17" s="10">
        <v>20</v>
      </c>
      <c r="DJ17" s="16">
        <v>40</v>
      </c>
      <c r="DK17" s="56">
        <v>31</v>
      </c>
    </row>
    <row r="18" spans="1:115" ht="24" customHeight="1">
      <c r="A18" s="98">
        <v>32</v>
      </c>
      <c r="B18" s="20">
        <v>32804</v>
      </c>
      <c r="C18" s="20">
        <v>43362</v>
      </c>
      <c r="D18" s="2">
        <v>28</v>
      </c>
      <c r="E18" s="3" t="s">
        <v>217</v>
      </c>
      <c r="F18" s="27" t="s">
        <v>218</v>
      </c>
      <c r="G18" s="226">
        <v>23.942637172654397</v>
      </c>
      <c r="H18" s="1" t="s">
        <v>219</v>
      </c>
      <c r="I18" s="217" t="s">
        <v>220</v>
      </c>
      <c r="J18" s="223" t="s">
        <v>220</v>
      </c>
      <c r="K18" s="15"/>
      <c r="L18" s="10"/>
      <c r="M18" s="10"/>
      <c r="N18" s="10"/>
      <c r="O18" s="10"/>
      <c r="P18" s="10"/>
      <c r="Q18" s="10"/>
      <c r="R18" s="10"/>
      <c r="S18" s="10"/>
      <c r="T18" s="10"/>
      <c r="U18" s="10"/>
      <c r="V18" s="10"/>
      <c r="W18" s="10"/>
      <c r="X18" s="10"/>
      <c r="Y18" s="10">
        <v>5</v>
      </c>
      <c r="Z18" s="10">
        <v>5</v>
      </c>
      <c r="AA18" s="10">
        <v>40</v>
      </c>
      <c r="AB18" s="10">
        <v>20</v>
      </c>
      <c r="AC18" s="10">
        <v>20</v>
      </c>
      <c r="AD18" s="10">
        <v>20</v>
      </c>
      <c r="AE18" s="10">
        <v>20</v>
      </c>
      <c r="AF18" s="10">
        <v>20</v>
      </c>
      <c r="AG18" s="10">
        <v>20</v>
      </c>
      <c r="AH18" s="10">
        <v>20</v>
      </c>
      <c r="AI18" s="10">
        <v>20</v>
      </c>
      <c r="AJ18" s="10">
        <v>20</v>
      </c>
      <c r="AK18" s="10">
        <v>20</v>
      </c>
      <c r="AL18" s="10">
        <v>20</v>
      </c>
      <c r="AM18" s="10">
        <v>80</v>
      </c>
      <c r="AN18" s="10">
        <v>80</v>
      </c>
      <c r="AO18" s="10">
        <v>80</v>
      </c>
      <c r="AP18" s="16">
        <v>80</v>
      </c>
      <c r="AQ18" s="56">
        <v>32</v>
      </c>
      <c r="AR18" s="15"/>
      <c r="AS18" s="10"/>
      <c r="AT18" s="10"/>
      <c r="AU18" s="10"/>
      <c r="AV18" s="10"/>
      <c r="AW18" s="10"/>
      <c r="AX18" s="10"/>
      <c r="AY18" s="10"/>
      <c r="AZ18" s="10"/>
      <c r="BA18" s="10"/>
      <c r="BB18" s="10"/>
      <c r="BC18" s="10"/>
      <c r="BD18" s="10"/>
      <c r="BE18" s="10"/>
      <c r="BF18" s="10"/>
      <c r="BG18" s="10"/>
      <c r="BH18" s="10">
        <v>160</v>
      </c>
      <c r="BI18" s="10">
        <v>160</v>
      </c>
      <c r="BJ18" s="10">
        <v>160</v>
      </c>
      <c r="BK18" s="10">
        <v>160</v>
      </c>
      <c r="BL18" s="10">
        <v>640</v>
      </c>
      <c r="BM18" s="10">
        <v>640</v>
      </c>
      <c r="BN18" s="10">
        <v>80</v>
      </c>
      <c r="BO18" s="10">
        <v>160</v>
      </c>
      <c r="BP18" s="10">
        <v>40</v>
      </c>
      <c r="BQ18" s="10">
        <v>40</v>
      </c>
      <c r="BR18" s="10">
        <v>80</v>
      </c>
      <c r="BS18" s="10">
        <v>40</v>
      </c>
      <c r="BT18" s="10">
        <v>160</v>
      </c>
      <c r="BU18" s="10">
        <v>160</v>
      </c>
      <c r="BV18" s="10">
        <v>80</v>
      </c>
      <c r="BW18" s="10">
        <v>80</v>
      </c>
      <c r="BX18" s="10">
        <v>80</v>
      </c>
      <c r="BY18" s="10">
        <v>80</v>
      </c>
      <c r="BZ18" s="10">
        <v>40</v>
      </c>
      <c r="CA18" s="16">
        <v>80</v>
      </c>
      <c r="CB18" s="56">
        <v>32</v>
      </c>
      <c r="CC18" s="15">
        <v>320</v>
      </c>
      <c r="CD18" s="10">
        <v>320</v>
      </c>
      <c r="CE18" s="10">
        <v>10</v>
      </c>
      <c r="CF18" s="10">
        <v>20</v>
      </c>
      <c r="CG18" s="10">
        <v>10</v>
      </c>
      <c r="CH18" s="16">
        <v>40</v>
      </c>
      <c r="CI18" s="15">
        <v>80</v>
      </c>
      <c r="CJ18" s="10">
        <v>160</v>
      </c>
      <c r="CK18" s="10">
        <v>320</v>
      </c>
      <c r="CL18" s="10">
        <v>640</v>
      </c>
      <c r="CM18" s="10">
        <v>320</v>
      </c>
      <c r="CN18" s="10">
        <v>320</v>
      </c>
      <c r="CO18" s="10">
        <v>160</v>
      </c>
      <c r="CP18" s="10">
        <v>320</v>
      </c>
      <c r="CQ18" s="10">
        <v>160</v>
      </c>
      <c r="CR18" s="10">
        <v>80</v>
      </c>
      <c r="CS18" s="10">
        <v>160</v>
      </c>
      <c r="CT18" s="10">
        <v>160</v>
      </c>
      <c r="CU18" s="10">
        <v>320</v>
      </c>
      <c r="CV18" s="10">
        <v>320</v>
      </c>
      <c r="CW18" s="46">
        <v>160</v>
      </c>
      <c r="CX18" s="16">
        <v>160</v>
      </c>
      <c r="CY18" s="15">
        <v>80</v>
      </c>
      <c r="CZ18" s="10">
        <v>80</v>
      </c>
      <c r="DA18" s="10">
        <v>20</v>
      </c>
      <c r="DB18" s="10">
        <v>80</v>
      </c>
      <c r="DC18" s="10">
        <v>40</v>
      </c>
      <c r="DD18" s="10">
        <v>160</v>
      </c>
      <c r="DE18" s="10">
        <v>40</v>
      </c>
      <c r="DF18" s="10">
        <v>80</v>
      </c>
      <c r="DG18" s="10">
        <v>40</v>
      </c>
      <c r="DH18" s="10">
        <v>80</v>
      </c>
      <c r="DI18" s="10">
        <v>40</v>
      </c>
      <c r="DJ18" s="16">
        <v>80</v>
      </c>
      <c r="DK18" s="56">
        <v>32</v>
      </c>
    </row>
    <row r="19" spans="1:115" ht="24" customHeight="1">
      <c r="A19" s="103">
        <v>34</v>
      </c>
      <c r="B19" s="20">
        <v>33042</v>
      </c>
      <c r="C19" s="20">
        <v>43363</v>
      </c>
      <c r="D19" s="2">
        <v>28</v>
      </c>
      <c r="E19" s="3" t="s">
        <v>217</v>
      </c>
      <c r="F19" s="27" t="s">
        <v>218</v>
      </c>
      <c r="G19" s="226">
        <v>25.926176311519743</v>
      </c>
      <c r="H19" s="1" t="s">
        <v>219</v>
      </c>
      <c r="I19" s="217" t="s">
        <v>220</v>
      </c>
      <c r="J19" s="223" t="s">
        <v>220</v>
      </c>
      <c r="K19" s="15"/>
      <c r="L19" s="10"/>
      <c r="M19" s="10"/>
      <c r="N19" s="10"/>
      <c r="O19" s="10"/>
      <c r="P19" s="10"/>
      <c r="Q19" s="10"/>
      <c r="R19" s="10"/>
      <c r="S19" s="10"/>
      <c r="T19" s="10"/>
      <c r="U19" s="10"/>
      <c r="V19" s="10"/>
      <c r="W19" s="10"/>
      <c r="X19" s="10"/>
      <c r="Y19" s="10">
        <v>5</v>
      </c>
      <c r="Z19" s="10">
        <v>5</v>
      </c>
      <c r="AA19" s="10">
        <v>5</v>
      </c>
      <c r="AB19" s="10">
        <v>5</v>
      </c>
      <c r="AC19" s="10">
        <v>80</v>
      </c>
      <c r="AD19" s="10">
        <v>80</v>
      </c>
      <c r="AE19" s="10">
        <v>20</v>
      </c>
      <c r="AF19" s="10">
        <v>20</v>
      </c>
      <c r="AG19" s="10">
        <v>40</v>
      </c>
      <c r="AH19" s="10">
        <v>40</v>
      </c>
      <c r="AI19" s="10">
        <v>40</v>
      </c>
      <c r="AJ19" s="10">
        <v>40</v>
      </c>
      <c r="AK19" s="10">
        <v>5</v>
      </c>
      <c r="AL19" s="10">
        <v>5</v>
      </c>
      <c r="AM19" s="10">
        <v>80</v>
      </c>
      <c r="AN19" s="10">
        <v>160</v>
      </c>
      <c r="AO19" s="10">
        <v>160</v>
      </c>
      <c r="AP19" s="16">
        <v>160</v>
      </c>
      <c r="AQ19" s="31">
        <v>34</v>
      </c>
      <c r="AR19" s="15"/>
      <c r="AS19" s="10"/>
      <c r="AT19" s="10"/>
      <c r="AU19" s="10"/>
      <c r="AV19" s="10"/>
      <c r="AW19" s="10"/>
      <c r="AX19" s="10"/>
      <c r="AY19" s="10"/>
      <c r="AZ19" s="10"/>
      <c r="BA19" s="10"/>
      <c r="BB19" s="10"/>
      <c r="BC19" s="10"/>
      <c r="BD19" s="10"/>
      <c r="BE19" s="10"/>
      <c r="BF19" s="10"/>
      <c r="BG19" s="10"/>
      <c r="BH19" s="10">
        <v>640</v>
      </c>
      <c r="BI19" s="10">
        <v>640</v>
      </c>
      <c r="BJ19" s="10">
        <v>1280</v>
      </c>
      <c r="BK19" s="10">
        <v>1280</v>
      </c>
      <c r="BL19" s="10">
        <v>2560</v>
      </c>
      <c r="BM19" s="10">
        <v>5120</v>
      </c>
      <c r="BN19" s="10">
        <v>1280</v>
      </c>
      <c r="BO19" s="10">
        <v>1280</v>
      </c>
      <c r="BP19" s="10">
        <v>320</v>
      </c>
      <c r="BQ19" s="10">
        <v>320</v>
      </c>
      <c r="BR19" s="10">
        <v>640</v>
      </c>
      <c r="BS19" s="10">
        <v>640</v>
      </c>
      <c r="BT19" s="10">
        <v>2560</v>
      </c>
      <c r="BU19" s="10">
        <v>1280</v>
      </c>
      <c r="BV19" s="10">
        <v>640</v>
      </c>
      <c r="BW19" s="10">
        <v>640</v>
      </c>
      <c r="BX19" s="10">
        <v>640</v>
      </c>
      <c r="BY19" s="10">
        <v>640</v>
      </c>
      <c r="BZ19" s="10">
        <v>320</v>
      </c>
      <c r="CA19" s="16">
        <v>640</v>
      </c>
      <c r="CB19" s="31">
        <v>34</v>
      </c>
      <c r="CC19" s="15">
        <v>640</v>
      </c>
      <c r="CD19" s="10">
        <v>640</v>
      </c>
      <c r="CE19" s="10">
        <v>20</v>
      </c>
      <c r="CF19" s="10">
        <v>40</v>
      </c>
      <c r="CG19" s="10">
        <v>20</v>
      </c>
      <c r="CH19" s="16">
        <v>40</v>
      </c>
      <c r="CI19" s="15">
        <v>80</v>
      </c>
      <c r="CJ19" s="10">
        <v>160</v>
      </c>
      <c r="CK19" s="10">
        <v>640</v>
      </c>
      <c r="CL19" s="10">
        <v>640</v>
      </c>
      <c r="CM19" s="10">
        <v>640</v>
      </c>
      <c r="CN19" s="10">
        <v>640</v>
      </c>
      <c r="CO19" s="10">
        <v>320</v>
      </c>
      <c r="CP19" s="10">
        <v>640</v>
      </c>
      <c r="CQ19" s="10">
        <v>320</v>
      </c>
      <c r="CR19" s="10">
        <v>160</v>
      </c>
      <c r="CS19" s="10">
        <v>320</v>
      </c>
      <c r="CT19" s="10">
        <v>320</v>
      </c>
      <c r="CU19" s="10">
        <v>640</v>
      </c>
      <c r="CV19" s="10">
        <v>640</v>
      </c>
      <c r="CW19" s="46">
        <v>320</v>
      </c>
      <c r="CX19" s="16">
        <v>320</v>
      </c>
      <c r="CY19" s="15">
        <v>80</v>
      </c>
      <c r="CZ19" s="10">
        <v>160</v>
      </c>
      <c r="DA19" s="10">
        <v>80</v>
      </c>
      <c r="DB19" s="10">
        <v>80</v>
      </c>
      <c r="DC19" s="10">
        <v>160</v>
      </c>
      <c r="DD19" s="10">
        <v>160</v>
      </c>
      <c r="DE19" s="10">
        <v>80</v>
      </c>
      <c r="DF19" s="10">
        <v>160</v>
      </c>
      <c r="DG19" s="10">
        <v>320</v>
      </c>
      <c r="DH19" s="10">
        <v>320</v>
      </c>
      <c r="DI19" s="10">
        <v>80</v>
      </c>
      <c r="DJ19" s="16">
        <v>80</v>
      </c>
      <c r="DK19" s="31">
        <v>34</v>
      </c>
    </row>
    <row r="20" spans="1:115" ht="24" customHeight="1">
      <c r="A20" s="98">
        <v>36</v>
      </c>
      <c r="B20" s="20">
        <v>33102</v>
      </c>
      <c r="C20" s="20">
        <v>43389</v>
      </c>
      <c r="D20" s="2">
        <v>28</v>
      </c>
      <c r="E20" s="3" t="s">
        <v>217</v>
      </c>
      <c r="F20" s="27" t="s">
        <v>218</v>
      </c>
      <c r="G20" s="226">
        <v>31.205151634256818</v>
      </c>
      <c r="H20" s="1" t="s">
        <v>219</v>
      </c>
      <c r="I20" s="217" t="s">
        <v>220</v>
      </c>
      <c r="J20" s="223" t="s">
        <v>220</v>
      </c>
      <c r="K20" s="15"/>
      <c r="L20" s="10"/>
      <c r="M20" s="10"/>
      <c r="N20" s="10"/>
      <c r="O20" s="10"/>
      <c r="P20" s="10"/>
      <c r="Q20" s="10"/>
      <c r="R20" s="10"/>
      <c r="S20" s="10"/>
      <c r="T20" s="10"/>
      <c r="U20" s="10"/>
      <c r="V20" s="10"/>
      <c r="W20" s="10"/>
      <c r="X20" s="10"/>
      <c r="Y20" s="10">
        <v>5</v>
      </c>
      <c r="Z20" s="10">
        <v>5</v>
      </c>
      <c r="AA20" s="10">
        <v>5</v>
      </c>
      <c r="AB20" s="10">
        <v>5</v>
      </c>
      <c r="AC20" s="10">
        <v>5</v>
      </c>
      <c r="AD20" s="10">
        <v>5</v>
      </c>
      <c r="AE20" s="10">
        <v>40</v>
      </c>
      <c r="AF20" s="10">
        <v>40</v>
      </c>
      <c r="AG20" s="10">
        <v>80</v>
      </c>
      <c r="AH20" s="10">
        <v>80</v>
      </c>
      <c r="AI20" s="10">
        <v>40</v>
      </c>
      <c r="AJ20" s="10">
        <v>40</v>
      </c>
      <c r="AK20" s="10">
        <v>20</v>
      </c>
      <c r="AL20" s="10">
        <v>20</v>
      </c>
      <c r="AM20" s="10">
        <v>40</v>
      </c>
      <c r="AN20" s="10">
        <v>80</v>
      </c>
      <c r="AO20" s="10">
        <v>40</v>
      </c>
      <c r="AP20" s="16">
        <v>80</v>
      </c>
      <c r="AQ20" s="56">
        <v>36</v>
      </c>
      <c r="AR20" s="15"/>
      <c r="AS20" s="10"/>
      <c r="AT20" s="10"/>
      <c r="AU20" s="10"/>
      <c r="AV20" s="10"/>
      <c r="AW20" s="10"/>
      <c r="AX20" s="10"/>
      <c r="AY20" s="10"/>
      <c r="AZ20" s="10"/>
      <c r="BA20" s="10"/>
      <c r="BB20" s="10"/>
      <c r="BC20" s="10"/>
      <c r="BD20" s="10"/>
      <c r="BE20" s="10"/>
      <c r="BF20" s="10"/>
      <c r="BG20" s="10"/>
      <c r="BH20" s="10">
        <v>20</v>
      </c>
      <c r="BI20" s="10">
        <v>40</v>
      </c>
      <c r="BJ20" s="10">
        <v>20</v>
      </c>
      <c r="BK20" s="10">
        <v>40</v>
      </c>
      <c r="BL20" s="10">
        <v>160</v>
      </c>
      <c r="BM20" s="10">
        <v>160</v>
      </c>
      <c r="BN20" s="10">
        <v>40</v>
      </c>
      <c r="BO20" s="10">
        <v>40</v>
      </c>
      <c r="BP20" s="10">
        <v>10</v>
      </c>
      <c r="BQ20" s="10">
        <v>10</v>
      </c>
      <c r="BR20" s="10">
        <v>20</v>
      </c>
      <c r="BS20" s="10">
        <v>20</v>
      </c>
      <c r="BT20" s="10">
        <v>80</v>
      </c>
      <c r="BU20" s="10">
        <v>40</v>
      </c>
      <c r="BV20" s="10">
        <v>10</v>
      </c>
      <c r="BW20" s="10">
        <v>20</v>
      </c>
      <c r="BX20" s="10">
        <v>20</v>
      </c>
      <c r="BY20" s="10">
        <v>40</v>
      </c>
      <c r="BZ20" s="10">
        <v>20</v>
      </c>
      <c r="CA20" s="16">
        <v>20</v>
      </c>
      <c r="CB20" s="56">
        <v>36</v>
      </c>
      <c r="CC20" s="15">
        <v>640</v>
      </c>
      <c r="CD20" s="10">
        <v>640</v>
      </c>
      <c r="CE20" s="10">
        <v>5</v>
      </c>
      <c r="CF20" s="10">
        <v>5</v>
      </c>
      <c r="CG20" s="10">
        <v>5</v>
      </c>
      <c r="CH20" s="16">
        <v>5</v>
      </c>
      <c r="CI20" s="15">
        <v>80</v>
      </c>
      <c r="CJ20" s="10">
        <v>80</v>
      </c>
      <c r="CK20" s="10">
        <v>320</v>
      </c>
      <c r="CL20" s="10">
        <v>640</v>
      </c>
      <c r="CM20" s="10">
        <v>320</v>
      </c>
      <c r="CN20" s="10">
        <v>640</v>
      </c>
      <c r="CO20" s="10">
        <v>320</v>
      </c>
      <c r="CP20" s="10">
        <v>320</v>
      </c>
      <c r="CQ20" s="10">
        <v>320</v>
      </c>
      <c r="CR20" s="10">
        <v>80</v>
      </c>
      <c r="CS20" s="10">
        <v>160</v>
      </c>
      <c r="CT20" s="10">
        <v>160</v>
      </c>
      <c r="CU20" s="10">
        <v>320</v>
      </c>
      <c r="CV20" s="10">
        <v>320</v>
      </c>
      <c r="CW20" s="46">
        <v>320</v>
      </c>
      <c r="CX20" s="16">
        <v>160</v>
      </c>
      <c r="CY20" s="15">
        <v>80</v>
      </c>
      <c r="CZ20" s="10">
        <v>160</v>
      </c>
      <c r="DA20" s="10">
        <v>80</v>
      </c>
      <c r="DB20" s="10">
        <v>80</v>
      </c>
      <c r="DC20" s="10">
        <v>160</v>
      </c>
      <c r="DD20" s="10">
        <v>160</v>
      </c>
      <c r="DE20" s="10">
        <v>160</v>
      </c>
      <c r="DF20" s="10">
        <v>160</v>
      </c>
      <c r="DG20" s="10">
        <v>320</v>
      </c>
      <c r="DH20" s="10">
        <v>320</v>
      </c>
      <c r="DI20" s="10">
        <v>160</v>
      </c>
      <c r="DJ20" s="16">
        <v>160</v>
      </c>
      <c r="DK20" s="56">
        <v>36</v>
      </c>
    </row>
    <row r="21" spans="1:115" ht="24" customHeight="1">
      <c r="A21" s="101">
        <v>37</v>
      </c>
      <c r="B21" s="22">
        <v>21742</v>
      </c>
      <c r="C21" s="22">
        <v>43361</v>
      </c>
      <c r="D21" s="6">
        <v>59</v>
      </c>
      <c r="E21" s="3" t="s">
        <v>217</v>
      </c>
      <c r="F21" s="27" t="s">
        <v>218</v>
      </c>
      <c r="G21" s="226">
        <v>29.034574740945938</v>
      </c>
      <c r="H21" s="1" t="s">
        <v>219</v>
      </c>
      <c r="I21" s="217" t="s">
        <v>220</v>
      </c>
      <c r="J21" s="223" t="s">
        <v>220</v>
      </c>
      <c r="K21" s="15"/>
      <c r="L21" s="10"/>
      <c r="M21" s="10"/>
      <c r="N21" s="10"/>
      <c r="O21" s="10"/>
      <c r="P21" s="10"/>
      <c r="Q21" s="10"/>
      <c r="R21" s="10"/>
      <c r="S21" s="10"/>
      <c r="T21" s="10"/>
      <c r="U21" s="10"/>
      <c r="V21" s="10"/>
      <c r="W21" s="10"/>
      <c r="X21" s="10"/>
      <c r="Y21" s="10">
        <v>5</v>
      </c>
      <c r="Z21" s="10">
        <v>5</v>
      </c>
      <c r="AA21" s="10">
        <v>80</v>
      </c>
      <c r="AB21" s="10">
        <v>5</v>
      </c>
      <c r="AC21" s="10">
        <v>40</v>
      </c>
      <c r="AD21" s="10">
        <v>40</v>
      </c>
      <c r="AE21" s="10">
        <v>10</v>
      </c>
      <c r="AF21" s="10">
        <v>10</v>
      </c>
      <c r="AG21" s="10">
        <v>20</v>
      </c>
      <c r="AH21" s="10">
        <v>10</v>
      </c>
      <c r="AI21" s="10">
        <v>5</v>
      </c>
      <c r="AJ21" s="10">
        <v>5</v>
      </c>
      <c r="AK21" s="10">
        <v>5</v>
      </c>
      <c r="AL21" s="10">
        <v>5</v>
      </c>
      <c r="AM21" s="10">
        <v>160</v>
      </c>
      <c r="AN21" s="10">
        <v>160</v>
      </c>
      <c r="AO21" s="10">
        <v>160</v>
      </c>
      <c r="AP21" s="16">
        <v>160</v>
      </c>
      <c r="AQ21" s="59">
        <v>37</v>
      </c>
      <c r="AR21" s="15"/>
      <c r="AS21" s="10"/>
      <c r="AT21" s="10"/>
      <c r="AU21" s="10"/>
      <c r="AV21" s="10"/>
      <c r="AW21" s="10"/>
      <c r="AX21" s="10"/>
      <c r="AY21" s="10"/>
      <c r="AZ21" s="10"/>
      <c r="BA21" s="10"/>
      <c r="BB21" s="10"/>
      <c r="BC21" s="10"/>
      <c r="BD21" s="10"/>
      <c r="BE21" s="10"/>
      <c r="BF21" s="10"/>
      <c r="BG21" s="10"/>
      <c r="BH21" s="10">
        <v>5</v>
      </c>
      <c r="BI21" s="10">
        <v>5</v>
      </c>
      <c r="BJ21" s="10">
        <v>5</v>
      </c>
      <c r="BK21" s="10">
        <v>5</v>
      </c>
      <c r="BL21" s="10">
        <v>20</v>
      </c>
      <c r="BM21" s="10">
        <v>80</v>
      </c>
      <c r="BN21" s="10">
        <v>5</v>
      </c>
      <c r="BO21" s="10">
        <v>40</v>
      </c>
      <c r="BP21" s="10">
        <v>10</v>
      </c>
      <c r="BQ21" s="10">
        <v>20</v>
      </c>
      <c r="BR21" s="10">
        <v>40</v>
      </c>
      <c r="BS21" s="10">
        <v>80</v>
      </c>
      <c r="BT21" s="10">
        <v>80</v>
      </c>
      <c r="BU21" s="10">
        <v>160</v>
      </c>
      <c r="BV21" s="10">
        <v>80</v>
      </c>
      <c r="BW21" s="10">
        <v>160</v>
      </c>
      <c r="BX21" s="10">
        <v>80</v>
      </c>
      <c r="BY21" s="10">
        <v>160</v>
      </c>
      <c r="BZ21" s="10">
        <v>40</v>
      </c>
      <c r="CA21" s="16">
        <v>160</v>
      </c>
      <c r="CB21" s="59">
        <v>37</v>
      </c>
      <c r="CC21" s="15">
        <v>10</v>
      </c>
      <c r="CD21" s="10">
        <v>10</v>
      </c>
      <c r="CE21" s="10">
        <v>80</v>
      </c>
      <c r="CF21" s="10">
        <v>80</v>
      </c>
      <c r="CG21" s="10">
        <v>80</v>
      </c>
      <c r="CH21" s="16">
        <v>80</v>
      </c>
      <c r="CI21" s="15">
        <v>10</v>
      </c>
      <c r="CJ21" s="10">
        <v>20</v>
      </c>
      <c r="CK21" s="10">
        <v>5</v>
      </c>
      <c r="CL21" s="10">
        <v>20</v>
      </c>
      <c r="CM21" s="10">
        <v>5</v>
      </c>
      <c r="CN21" s="10">
        <v>40</v>
      </c>
      <c r="CO21" s="10">
        <v>5</v>
      </c>
      <c r="CP21" s="10">
        <v>40</v>
      </c>
      <c r="CQ21" s="10">
        <v>5</v>
      </c>
      <c r="CR21" s="10">
        <v>40</v>
      </c>
      <c r="CS21" s="10">
        <v>5</v>
      </c>
      <c r="CT21" s="10">
        <v>80</v>
      </c>
      <c r="CU21" s="10">
        <v>10</v>
      </c>
      <c r="CV21" s="10">
        <v>80</v>
      </c>
      <c r="CW21" s="46">
        <v>10</v>
      </c>
      <c r="CX21" s="16">
        <v>80</v>
      </c>
      <c r="CY21" s="15">
        <v>20</v>
      </c>
      <c r="CZ21" s="10">
        <v>40</v>
      </c>
      <c r="DA21" s="10">
        <v>5</v>
      </c>
      <c r="DB21" s="10">
        <v>10</v>
      </c>
      <c r="DC21" s="10">
        <v>10</v>
      </c>
      <c r="DD21" s="10">
        <v>20</v>
      </c>
      <c r="DE21" s="10">
        <v>10</v>
      </c>
      <c r="DF21" s="10">
        <v>20</v>
      </c>
      <c r="DG21" s="10">
        <v>20</v>
      </c>
      <c r="DH21" s="10">
        <v>20</v>
      </c>
      <c r="DI21" s="10">
        <v>10</v>
      </c>
      <c r="DJ21" s="16">
        <v>20</v>
      </c>
      <c r="DK21" s="59">
        <v>37</v>
      </c>
    </row>
    <row r="22" spans="1:115" ht="24" customHeight="1">
      <c r="A22" s="99">
        <v>38</v>
      </c>
      <c r="B22" s="21">
        <v>26961</v>
      </c>
      <c r="C22" s="21">
        <v>43389</v>
      </c>
      <c r="D22" s="4">
        <v>44</v>
      </c>
      <c r="E22" s="5" t="s">
        <v>221</v>
      </c>
      <c r="F22" s="27" t="s">
        <v>218</v>
      </c>
      <c r="G22" s="226">
        <v>34.267616654543851</v>
      </c>
      <c r="H22" s="1" t="s">
        <v>219</v>
      </c>
      <c r="I22" s="217" t="s">
        <v>220</v>
      </c>
      <c r="J22" s="223" t="s">
        <v>220</v>
      </c>
      <c r="K22" s="15"/>
      <c r="L22" s="10"/>
      <c r="M22" s="10"/>
      <c r="N22" s="10"/>
      <c r="O22" s="10"/>
      <c r="P22" s="10"/>
      <c r="Q22" s="10"/>
      <c r="R22" s="10"/>
      <c r="S22" s="10"/>
      <c r="T22" s="10"/>
      <c r="U22" s="10"/>
      <c r="V22" s="10"/>
      <c r="W22" s="10"/>
      <c r="X22" s="10"/>
      <c r="Y22" s="10">
        <v>10</v>
      </c>
      <c r="Z22" s="10">
        <v>20</v>
      </c>
      <c r="AA22" s="10">
        <v>40</v>
      </c>
      <c r="AB22" s="10">
        <v>40</v>
      </c>
      <c r="AC22" s="10">
        <v>40</v>
      </c>
      <c r="AD22" s="10">
        <v>40</v>
      </c>
      <c r="AE22" s="10">
        <v>20</v>
      </c>
      <c r="AF22" s="10">
        <v>20</v>
      </c>
      <c r="AG22" s="10">
        <v>80</v>
      </c>
      <c r="AH22" s="10">
        <v>80</v>
      </c>
      <c r="AI22" s="10">
        <v>80</v>
      </c>
      <c r="AJ22" s="10">
        <v>80</v>
      </c>
      <c r="AK22" s="10">
        <v>80</v>
      </c>
      <c r="AL22" s="10">
        <v>80</v>
      </c>
      <c r="AM22" s="10">
        <v>320</v>
      </c>
      <c r="AN22" s="10">
        <v>640</v>
      </c>
      <c r="AO22" s="10">
        <v>40</v>
      </c>
      <c r="AP22" s="16">
        <v>160</v>
      </c>
      <c r="AQ22" s="57">
        <v>38</v>
      </c>
      <c r="AR22" s="15"/>
      <c r="AS22" s="10"/>
      <c r="AT22" s="10"/>
      <c r="AU22" s="10"/>
      <c r="AV22" s="10"/>
      <c r="AW22" s="10"/>
      <c r="AX22" s="10"/>
      <c r="AY22" s="10"/>
      <c r="AZ22" s="10"/>
      <c r="BA22" s="10"/>
      <c r="BB22" s="10"/>
      <c r="BC22" s="10"/>
      <c r="BD22" s="10"/>
      <c r="BE22" s="10"/>
      <c r="BF22" s="10"/>
      <c r="BG22" s="10"/>
      <c r="BH22" s="10">
        <v>5</v>
      </c>
      <c r="BI22" s="10">
        <v>5</v>
      </c>
      <c r="BJ22" s="10">
        <v>5</v>
      </c>
      <c r="BK22" s="10">
        <v>5</v>
      </c>
      <c r="BL22" s="10">
        <v>40</v>
      </c>
      <c r="BM22" s="10">
        <v>80</v>
      </c>
      <c r="BN22" s="10">
        <v>20</v>
      </c>
      <c r="BO22" s="10">
        <v>40</v>
      </c>
      <c r="BP22" s="10">
        <v>5</v>
      </c>
      <c r="BQ22" s="10">
        <v>10</v>
      </c>
      <c r="BR22" s="10">
        <v>20</v>
      </c>
      <c r="BS22" s="10">
        <v>20</v>
      </c>
      <c r="BT22" s="10">
        <v>40</v>
      </c>
      <c r="BU22" s="10">
        <v>80</v>
      </c>
      <c r="BV22" s="10">
        <v>40</v>
      </c>
      <c r="BW22" s="10">
        <v>80</v>
      </c>
      <c r="BX22" s="10">
        <v>40</v>
      </c>
      <c r="BY22" s="10">
        <v>80</v>
      </c>
      <c r="BZ22" s="10">
        <v>40</v>
      </c>
      <c r="CA22" s="16">
        <v>80</v>
      </c>
      <c r="CB22" s="57">
        <v>38</v>
      </c>
      <c r="CC22" s="15">
        <v>160</v>
      </c>
      <c r="CD22" s="10">
        <v>160</v>
      </c>
      <c r="CE22" s="10">
        <v>20</v>
      </c>
      <c r="CF22" s="10">
        <v>20</v>
      </c>
      <c r="CG22" s="10">
        <v>40</v>
      </c>
      <c r="CH22" s="16">
        <v>40</v>
      </c>
      <c r="CI22" s="15">
        <v>80</v>
      </c>
      <c r="CJ22" s="10">
        <v>80</v>
      </c>
      <c r="CK22" s="10">
        <v>160</v>
      </c>
      <c r="CL22" s="10">
        <v>160</v>
      </c>
      <c r="CM22" s="10">
        <v>160</v>
      </c>
      <c r="CN22" s="10">
        <v>320</v>
      </c>
      <c r="CO22" s="10">
        <v>160</v>
      </c>
      <c r="CP22" s="10">
        <v>160</v>
      </c>
      <c r="CQ22" s="10">
        <v>80</v>
      </c>
      <c r="CR22" s="10">
        <v>40</v>
      </c>
      <c r="CS22" s="10">
        <v>40</v>
      </c>
      <c r="CT22" s="10">
        <v>80</v>
      </c>
      <c r="CU22" s="10">
        <v>160</v>
      </c>
      <c r="CV22" s="10">
        <v>160</v>
      </c>
      <c r="CW22" s="46">
        <v>80</v>
      </c>
      <c r="CX22" s="16">
        <v>80</v>
      </c>
      <c r="CY22" s="15">
        <v>80</v>
      </c>
      <c r="CZ22" s="10">
        <v>160</v>
      </c>
      <c r="DA22" s="10">
        <v>40</v>
      </c>
      <c r="DB22" s="10">
        <v>80</v>
      </c>
      <c r="DC22" s="10">
        <v>160</v>
      </c>
      <c r="DD22" s="10">
        <v>160</v>
      </c>
      <c r="DE22" s="10">
        <v>80</v>
      </c>
      <c r="DF22" s="10">
        <v>160</v>
      </c>
      <c r="DG22" s="10">
        <v>80</v>
      </c>
      <c r="DH22" s="10">
        <v>80</v>
      </c>
      <c r="DI22" s="10">
        <v>160</v>
      </c>
      <c r="DJ22" s="16">
        <v>160</v>
      </c>
      <c r="DK22" s="57">
        <v>38</v>
      </c>
    </row>
    <row r="23" spans="1:115" ht="24" customHeight="1">
      <c r="A23" s="98">
        <v>39</v>
      </c>
      <c r="B23" s="20">
        <v>34635</v>
      </c>
      <c r="C23" s="20">
        <v>43362</v>
      </c>
      <c r="D23" s="2">
        <v>23</v>
      </c>
      <c r="E23" s="3" t="s">
        <v>217</v>
      </c>
      <c r="F23" s="27" t="s">
        <v>218</v>
      </c>
      <c r="G23" s="226">
        <v>22.507433475102562</v>
      </c>
      <c r="H23" s="1" t="s">
        <v>219</v>
      </c>
      <c r="I23" s="217" t="s">
        <v>220</v>
      </c>
      <c r="J23" s="223" t="s">
        <v>220</v>
      </c>
      <c r="K23" s="15"/>
      <c r="L23" s="10"/>
      <c r="M23" s="10"/>
      <c r="N23" s="10"/>
      <c r="O23" s="10"/>
      <c r="P23" s="10"/>
      <c r="Q23" s="10"/>
      <c r="R23" s="10"/>
      <c r="S23" s="10"/>
      <c r="T23" s="10"/>
      <c r="U23" s="10"/>
      <c r="V23" s="10"/>
      <c r="W23" s="10"/>
      <c r="X23" s="10"/>
      <c r="Y23" s="10">
        <v>5</v>
      </c>
      <c r="Z23" s="10">
        <v>5</v>
      </c>
      <c r="AA23" s="10">
        <v>80</v>
      </c>
      <c r="AB23" s="10">
        <v>40</v>
      </c>
      <c r="AC23" s="10">
        <v>40</v>
      </c>
      <c r="AD23" s="10">
        <v>40</v>
      </c>
      <c r="AE23" s="10">
        <v>20</v>
      </c>
      <c r="AF23" s="10">
        <v>20</v>
      </c>
      <c r="AG23" s="10">
        <v>40</v>
      </c>
      <c r="AH23" s="10">
        <v>20</v>
      </c>
      <c r="AI23" s="10">
        <v>20</v>
      </c>
      <c r="AJ23" s="10">
        <v>20</v>
      </c>
      <c r="AK23" s="10">
        <v>10</v>
      </c>
      <c r="AL23" s="10">
        <v>10</v>
      </c>
      <c r="AM23" s="10">
        <v>80</v>
      </c>
      <c r="AN23" s="10">
        <v>160</v>
      </c>
      <c r="AO23" s="10">
        <v>80</v>
      </c>
      <c r="AP23" s="16">
        <v>160</v>
      </c>
      <c r="AQ23" s="56">
        <v>39</v>
      </c>
      <c r="AR23" s="15"/>
      <c r="AS23" s="10"/>
      <c r="AT23" s="10"/>
      <c r="AU23" s="10"/>
      <c r="AV23" s="10"/>
      <c r="AW23" s="10"/>
      <c r="AX23" s="10"/>
      <c r="AY23" s="10"/>
      <c r="AZ23" s="10"/>
      <c r="BA23" s="10"/>
      <c r="BB23" s="10"/>
      <c r="BC23" s="10"/>
      <c r="BD23" s="10"/>
      <c r="BE23" s="10"/>
      <c r="BF23" s="10"/>
      <c r="BG23" s="10"/>
      <c r="BH23" s="10">
        <v>160</v>
      </c>
      <c r="BI23" s="10">
        <v>320</v>
      </c>
      <c r="BJ23" s="10">
        <v>640</v>
      </c>
      <c r="BK23" s="10">
        <v>640</v>
      </c>
      <c r="BL23" s="10">
        <v>2560</v>
      </c>
      <c r="BM23" s="10">
        <v>2560</v>
      </c>
      <c r="BN23" s="10">
        <v>640</v>
      </c>
      <c r="BO23" s="10">
        <v>640</v>
      </c>
      <c r="BP23" s="10">
        <v>160</v>
      </c>
      <c r="BQ23" s="10">
        <v>160</v>
      </c>
      <c r="BR23" s="10">
        <v>320</v>
      </c>
      <c r="BS23" s="10">
        <v>320</v>
      </c>
      <c r="BT23" s="10">
        <v>640</v>
      </c>
      <c r="BU23" s="10">
        <v>640</v>
      </c>
      <c r="BV23" s="10">
        <v>320</v>
      </c>
      <c r="BW23" s="10">
        <v>320</v>
      </c>
      <c r="BX23" s="10">
        <v>320</v>
      </c>
      <c r="BY23" s="10">
        <v>320</v>
      </c>
      <c r="BZ23" s="10">
        <v>320</v>
      </c>
      <c r="CA23" s="16">
        <v>320</v>
      </c>
      <c r="CB23" s="56">
        <v>39</v>
      </c>
      <c r="CC23" s="15">
        <v>20</v>
      </c>
      <c r="CD23" s="10">
        <v>20</v>
      </c>
      <c r="CE23" s="10">
        <v>5</v>
      </c>
      <c r="CF23" s="10">
        <v>5</v>
      </c>
      <c r="CG23" s="10">
        <v>10</v>
      </c>
      <c r="CH23" s="16">
        <v>10</v>
      </c>
      <c r="CI23" s="15">
        <v>80</v>
      </c>
      <c r="CJ23" s="10">
        <v>160</v>
      </c>
      <c r="CK23" s="10">
        <v>320</v>
      </c>
      <c r="CL23" s="10">
        <v>320</v>
      </c>
      <c r="CM23" s="10">
        <v>320</v>
      </c>
      <c r="CN23" s="10">
        <v>320</v>
      </c>
      <c r="CO23" s="10">
        <v>160</v>
      </c>
      <c r="CP23" s="10">
        <v>160</v>
      </c>
      <c r="CQ23" s="10">
        <v>160</v>
      </c>
      <c r="CR23" s="10">
        <v>80</v>
      </c>
      <c r="CS23" s="10">
        <v>160</v>
      </c>
      <c r="CT23" s="10">
        <v>160</v>
      </c>
      <c r="CU23" s="10">
        <v>320</v>
      </c>
      <c r="CV23" s="10">
        <v>320</v>
      </c>
      <c r="CW23" s="46">
        <v>160</v>
      </c>
      <c r="CX23" s="16">
        <v>160</v>
      </c>
      <c r="CY23" s="15">
        <v>20</v>
      </c>
      <c r="CZ23" s="10">
        <v>20</v>
      </c>
      <c r="DA23" s="10">
        <v>5</v>
      </c>
      <c r="DB23" s="10">
        <v>10</v>
      </c>
      <c r="DC23" s="10">
        <v>10</v>
      </c>
      <c r="DD23" s="10">
        <v>20</v>
      </c>
      <c r="DE23" s="10">
        <v>10</v>
      </c>
      <c r="DF23" s="10">
        <v>20</v>
      </c>
      <c r="DG23" s="10">
        <v>10</v>
      </c>
      <c r="DH23" s="10">
        <v>20</v>
      </c>
      <c r="DI23" s="10">
        <v>5</v>
      </c>
      <c r="DJ23" s="16">
        <v>10</v>
      </c>
      <c r="DK23" s="56">
        <v>39</v>
      </c>
    </row>
    <row r="24" spans="1:115" ht="24" customHeight="1">
      <c r="A24" s="99">
        <v>42</v>
      </c>
      <c r="B24" s="21">
        <v>34137</v>
      </c>
      <c r="C24" s="21">
        <v>43439</v>
      </c>
      <c r="D24" s="4">
        <v>43</v>
      </c>
      <c r="E24" s="3" t="s">
        <v>217</v>
      </c>
      <c r="F24" s="27" t="s">
        <v>218</v>
      </c>
      <c r="G24" s="226">
        <v>35.229458447563076</v>
      </c>
      <c r="H24" s="1" t="s">
        <v>219</v>
      </c>
      <c r="I24" s="217" t="s">
        <v>220</v>
      </c>
      <c r="J24" s="223" t="s">
        <v>220</v>
      </c>
      <c r="K24" s="15"/>
      <c r="L24" s="10"/>
      <c r="M24" s="10"/>
      <c r="N24" s="10"/>
      <c r="O24" s="10"/>
      <c r="P24" s="10"/>
      <c r="Q24" s="10"/>
      <c r="R24" s="10"/>
      <c r="S24" s="10"/>
      <c r="T24" s="10"/>
      <c r="U24" s="10"/>
      <c r="V24" s="10"/>
      <c r="W24" s="10"/>
      <c r="X24" s="10"/>
      <c r="Y24" s="10">
        <v>5</v>
      </c>
      <c r="Z24" s="10">
        <v>5</v>
      </c>
      <c r="AA24" s="10">
        <v>80</v>
      </c>
      <c r="AB24" s="10">
        <v>40</v>
      </c>
      <c r="AC24" s="10">
        <v>40</v>
      </c>
      <c r="AD24" s="10">
        <v>40</v>
      </c>
      <c r="AE24" s="10">
        <v>20</v>
      </c>
      <c r="AF24" s="10">
        <v>20</v>
      </c>
      <c r="AG24" s="10">
        <v>20</v>
      </c>
      <c r="AH24" s="10">
        <v>20</v>
      </c>
      <c r="AI24" s="10">
        <v>40</v>
      </c>
      <c r="AJ24" s="10">
        <v>40</v>
      </c>
      <c r="AK24" s="10">
        <v>10</v>
      </c>
      <c r="AL24" s="10">
        <v>10</v>
      </c>
      <c r="AM24" s="10">
        <v>160</v>
      </c>
      <c r="AN24" s="10">
        <v>320</v>
      </c>
      <c r="AO24" s="10">
        <v>160</v>
      </c>
      <c r="AP24" s="16">
        <v>160</v>
      </c>
      <c r="AQ24" s="57">
        <v>42</v>
      </c>
      <c r="AR24" s="15"/>
      <c r="AS24" s="10"/>
      <c r="AT24" s="10"/>
      <c r="AU24" s="10"/>
      <c r="AV24" s="10"/>
      <c r="AW24" s="10"/>
      <c r="AX24" s="10"/>
      <c r="AY24" s="10"/>
      <c r="AZ24" s="10"/>
      <c r="BA24" s="10"/>
      <c r="BB24" s="10"/>
      <c r="BC24" s="10"/>
      <c r="BD24" s="10"/>
      <c r="BE24" s="10"/>
      <c r="BF24" s="10"/>
      <c r="BG24" s="10"/>
      <c r="BH24" s="10">
        <v>80</v>
      </c>
      <c r="BI24" s="10">
        <v>160</v>
      </c>
      <c r="BJ24" s="10">
        <v>160</v>
      </c>
      <c r="BK24" s="10">
        <v>160</v>
      </c>
      <c r="BL24" s="10">
        <v>640</v>
      </c>
      <c r="BM24" s="10">
        <v>640</v>
      </c>
      <c r="BN24" s="10">
        <v>80</v>
      </c>
      <c r="BO24" s="10">
        <v>80</v>
      </c>
      <c r="BP24" s="10">
        <v>40</v>
      </c>
      <c r="BQ24" s="10">
        <v>40</v>
      </c>
      <c r="BR24" s="10">
        <v>80</v>
      </c>
      <c r="BS24" s="10">
        <v>80</v>
      </c>
      <c r="BT24" s="10">
        <v>160</v>
      </c>
      <c r="BU24" s="10">
        <v>80</v>
      </c>
      <c r="BV24" s="10">
        <v>20</v>
      </c>
      <c r="BW24" s="10">
        <v>20</v>
      </c>
      <c r="BX24" s="10">
        <v>80</v>
      </c>
      <c r="BY24" s="10">
        <v>80</v>
      </c>
      <c r="BZ24" s="10">
        <v>80</v>
      </c>
      <c r="CA24" s="16">
        <v>80</v>
      </c>
      <c r="CB24" s="57">
        <v>42</v>
      </c>
      <c r="CC24" s="15">
        <v>80</v>
      </c>
      <c r="CD24" s="10">
        <v>80</v>
      </c>
      <c r="CE24" s="10">
        <v>5</v>
      </c>
      <c r="CF24" s="10">
        <v>10</v>
      </c>
      <c r="CG24" s="10">
        <v>10</v>
      </c>
      <c r="CH24" s="16">
        <v>20</v>
      </c>
      <c r="CI24" s="15">
        <v>10</v>
      </c>
      <c r="CJ24" s="10">
        <v>20</v>
      </c>
      <c r="CK24" s="10">
        <v>80</v>
      </c>
      <c r="CL24" s="10">
        <v>80</v>
      </c>
      <c r="CM24" s="10">
        <v>40</v>
      </c>
      <c r="CN24" s="10">
        <v>80</v>
      </c>
      <c r="CO24" s="10">
        <v>40</v>
      </c>
      <c r="CP24" s="10">
        <v>40</v>
      </c>
      <c r="CQ24" s="10">
        <v>20</v>
      </c>
      <c r="CR24" s="10">
        <v>40</v>
      </c>
      <c r="CS24" s="10">
        <v>40</v>
      </c>
      <c r="CT24" s="10">
        <v>40</v>
      </c>
      <c r="CU24" s="10">
        <v>40</v>
      </c>
      <c r="CV24" s="10">
        <v>80</v>
      </c>
      <c r="CW24" s="46">
        <v>40</v>
      </c>
      <c r="CX24" s="16">
        <v>40</v>
      </c>
      <c r="CY24" s="15">
        <v>40</v>
      </c>
      <c r="CZ24" s="10">
        <v>40</v>
      </c>
      <c r="DA24" s="10">
        <v>10</v>
      </c>
      <c r="DB24" s="10">
        <v>20</v>
      </c>
      <c r="DC24" s="10">
        <v>20</v>
      </c>
      <c r="DD24" s="10">
        <v>40</v>
      </c>
      <c r="DE24" s="10">
        <v>20</v>
      </c>
      <c r="DF24" s="10">
        <v>40</v>
      </c>
      <c r="DG24" s="10">
        <v>20</v>
      </c>
      <c r="DH24" s="10">
        <v>40</v>
      </c>
      <c r="DI24" s="10">
        <v>10</v>
      </c>
      <c r="DJ24" s="16">
        <v>20</v>
      </c>
      <c r="DK24" s="57">
        <v>42</v>
      </c>
    </row>
    <row r="25" spans="1:115" ht="24" customHeight="1">
      <c r="A25" s="98">
        <v>46</v>
      </c>
      <c r="B25" s="20">
        <v>31911</v>
      </c>
      <c r="C25" s="20">
        <v>43385</v>
      </c>
      <c r="D25" s="2">
        <v>31</v>
      </c>
      <c r="E25" s="5" t="s">
        <v>221</v>
      </c>
      <c r="F25" s="11" t="s">
        <v>223</v>
      </c>
      <c r="G25" s="226">
        <v>25.727592215521963</v>
      </c>
      <c r="H25" s="1" t="s">
        <v>219</v>
      </c>
      <c r="I25" s="217" t="s">
        <v>220</v>
      </c>
      <c r="J25" s="223" t="s">
        <v>220</v>
      </c>
      <c r="K25" s="15"/>
      <c r="L25" s="10"/>
      <c r="M25" s="10"/>
      <c r="N25" s="10"/>
      <c r="O25" s="10"/>
      <c r="P25" s="10"/>
      <c r="Q25" s="10"/>
      <c r="R25" s="10"/>
      <c r="S25" s="10"/>
      <c r="T25" s="10"/>
      <c r="U25" s="10"/>
      <c r="V25" s="10"/>
      <c r="W25" s="10"/>
      <c r="X25" s="10"/>
      <c r="Y25" s="10">
        <v>5</v>
      </c>
      <c r="Z25" s="10">
        <v>10</v>
      </c>
      <c r="AA25" s="10">
        <v>80</v>
      </c>
      <c r="AB25" s="10">
        <v>80</v>
      </c>
      <c r="AC25" s="10">
        <v>80</v>
      </c>
      <c r="AD25" s="10">
        <v>80</v>
      </c>
      <c r="AE25" s="10">
        <v>5</v>
      </c>
      <c r="AF25" s="10">
        <v>5</v>
      </c>
      <c r="AG25" s="10">
        <v>80</v>
      </c>
      <c r="AH25" s="10">
        <v>80</v>
      </c>
      <c r="AI25" s="10">
        <v>40</v>
      </c>
      <c r="AJ25" s="10">
        <v>40</v>
      </c>
      <c r="AK25" s="10">
        <v>20</v>
      </c>
      <c r="AL25" s="10">
        <v>20</v>
      </c>
      <c r="AM25" s="10">
        <v>160</v>
      </c>
      <c r="AN25" s="10">
        <v>160</v>
      </c>
      <c r="AO25" s="10">
        <v>160</v>
      </c>
      <c r="AP25" s="16">
        <v>160</v>
      </c>
      <c r="AQ25" s="56">
        <v>46</v>
      </c>
      <c r="AR25" s="15"/>
      <c r="AS25" s="10"/>
      <c r="AT25" s="10"/>
      <c r="AU25" s="10"/>
      <c r="AV25" s="10"/>
      <c r="AW25" s="10"/>
      <c r="AX25" s="10"/>
      <c r="AY25" s="10"/>
      <c r="AZ25" s="10"/>
      <c r="BA25" s="10"/>
      <c r="BB25" s="10"/>
      <c r="BC25" s="10"/>
      <c r="BD25" s="10"/>
      <c r="BE25" s="10"/>
      <c r="BF25" s="10"/>
      <c r="BG25" s="10"/>
      <c r="BH25" s="10">
        <v>5</v>
      </c>
      <c r="BI25" s="10">
        <v>40</v>
      </c>
      <c r="BJ25" s="10">
        <v>40</v>
      </c>
      <c r="BK25" s="10">
        <v>20</v>
      </c>
      <c r="BL25" s="10">
        <v>320</v>
      </c>
      <c r="BM25" s="10">
        <v>80</v>
      </c>
      <c r="BN25" s="10">
        <v>5</v>
      </c>
      <c r="BO25" s="10">
        <v>5</v>
      </c>
      <c r="BP25" s="10">
        <v>5</v>
      </c>
      <c r="BQ25" s="10">
        <v>5</v>
      </c>
      <c r="BR25" s="10">
        <v>5</v>
      </c>
      <c r="BS25" s="10">
        <v>5</v>
      </c>
      <c r="BT25" s="10">
        <v>5</v>
      </c>
      <c r="BU25" s="10">
        <v>10</v>
      </c>
      <c r="BV25" s="10">
        <v>5</v>
      </c>
      <c r="BW25" s="10">
        <v>20</v>
      </c>
      <c r="BX25" s="10">
        <v>10</v>
      </c>
      <c r="BY25" s="10">
        <v>40</v>
      </c>
      <c r="BZ25" s="10">
        <v>10</v>
      </c>
      <c r="CA25" s="16">
        <v>40</v>
      </c>
      <c r="CB25" s="56">
        <v>46</v>
      </c>
      <c r="CC25" s="15">
        <v>40</v>
      </c>
      <c r="CD25" s="10">
        <v>40</v>
      </c>
      <c r="CE25" s="10">
        <v>160</v>
      </c>
      <c r="CF25" s="10">
        <v>160</v>
      </c>
      <c r="CG25" s="10">
        <v>160</v>
      </c>
      <c r="CH25" s="16">
        <v>160</v>
      </c>
      <c r="CI25" s="15">
        <v>40</v>
      </c>
      <c r="CJ25" s="10">
        <v>20</v>
      </c>
      <c r="CK25" s="10">
        <v>80</v>
      </c>
      <c r="CL25" s="10">
        <v>40</v>
      </c>
      <c r="CM25" s="10">
        <v>40</v>
      </c>
      <c r="CN25" s="10">
        <v>80</v>
      </c>
      <c r="CO25" s="10">
        <v>40</v>
      </c>
      <c r="CP25" s="10">
        <v>40</v>
      </c>
      <c r="CQ25" s="10">
        <v>40</v>
      </c>
      <c r="CR25" s="10">
        <v>40</v>
      </c>
      <c r="CS25" s="10">
        <v>40</v>
      </c>
      <c r="CT25" s="10">
        <v>40</v>
      </c>
      <c r="CU25" s="10">
        <v>80</v>
      </c>
      <c r="CV25" s="10">
        <v>80</v>
      </c>
      <c r="CW25" s="46">
        <v>40</v>
      </c>
      <c r="CX25" s="16">
        <v>80</v>
      </c>
      <c r="CY25" s="15">
        <v>40</v>
      </c>
      <c r="CZ25" s="10">
        <v>80</v>
      </c>
      <c r="DA25" s="10">
        <v>20</v>
      </c>
      <c r="DB25" s="10">
        <v>40</v>
      </c>
      <c r="DC25" s="10">
        <v>40</v>
      </c>
      <c r="DD25" s="10">
        <v>80</v>
      </c>
      <c r="DE25" s="10">
        <v>20</v>
      </c>
      <c r="DF25" s="10">
        <v>40</v>
      </c>
      <c r="DG25" s="10">
        <v>40</v>
      </c>
      <c r="DH25" s="10">
        <v>40</v>
      </c>
      <c r="DI25" s="10">
        <v>5</v>
      </c>
      <c r="DJ25" s="16">
        <v>20</v>
      </c>
      <c r="DK25" s="56">
        <v>46</v>
      </c>
    </row>
    <row r="26" spans="1:115" ht="24" customHeight="1">
      <c r="A26" s="101">
        <v>47</v>
      </c>
      <c r="B26" s="22">
        <v>19898</v>
      </c>
      <c r="C26" s="22">
        <v>43375</v>
      </c>
      <c r="D26" s="6">
        <v>64</v>
      </c>
      <c r="E26" s="3" t="s">
        <v>217</v>
      </c>
      <c r="F26" s="27" t="s">
        <v>218</v>
      </c>
      <c r="G26" s="226">
        <v>29.724981175373806</v>
      </c>
      <c r="H26" s="1" t="s">
        <v>219</v>
      </c>
      <c r="I26" s="217" t="s">
        <v>220</v>
      </c>
      <c r="J26" s="223" t="s">
        <v>220</v>
      </c>
      <c r="K26" s="15"/>
      <c r="L26" s="10"/>
      <c r="M26" s="10"/>
      <c r="N26" s="10"/>
      <c r="O26" s="10"/>
      <c r="P26" s="10"/>
      <c r="Q26" s="10"/>
      <c r="R26" s="10"/>
      <c r="S26" s="10"/>
      <c r="T26" s="10"/>
      <c r="U26" s="10"/>
      <c r="V26" s="10"/>
      <c r="W26" s="10"/>
      <c r="X26" s="10"/>
      <c r="Y26" s="10">
        <v>5</v>
      </c>
      <c r="Z26" s="10">
        <v>5</v>
      </c>
      <c r="AA26" s="10">
        <v>5</v>
      </c>
      <c r="AB26" s="10">
        <v>5</v>
      </c>
      <c r="AC26" s="10">
        <v>5</v>
      </c>
      <c r="AD26" s="10">
        <v>5</v>
      </c>
      <c r="AE26" s="10">
        <v>5</v>
      </c>
      <c r="AF26" s="10">
        <v>5</v>
      </c>
      <c r="AG26" s="10">
        <v>5</v>
      </c>
      <c r="AH26" s="10">
        <v>5</v>
      </c>
      <c r="AI26" s="10">
        <v>5</v>
      </c>
      <c r="AJ26" s="10">
        <v>5</v>
      </c>
      <c r="AK26" s="10">
        <v>5</v>
      </c>
      <c r="AL26" s="10">
        <v>5</v>
      </c>
      <c r="AM26" s="10">
        <v>20</v>
      </c>
      <c r="AN26" s="10">
        <v>40</v>
      </c>
      <c r="AO26" s="10">
        <v>20</v>
      </c>
      <c r="AP26" s="16">
        <v>20</v>
      </c>
      <c r="AQ26" s="59">
        <v>47</v>
      </c>
      <c r="AR26" s="15"/>
      <c r="AS26" s="10"/>
      <c r="AT26" s="10"/>
      <c r="AU26" s="10"/>
      <c r="AV26" s="10"/>
      <c r="AW26" s="10"/>
      <c r="AX26" s="10"/>
      <c r="AY26" s="10"/>
      <c r="AZ26" s="10"/>
      <c r="BA26" s="10"/>
      <c r="BB26" s="10"/>
      <c r="BC26" s="10"/>
      <c r="BD26" s="10"/>
      <c r="BE26" s="10"/>
      <c r="BF26" s="10"/>
      <c r="BG26" s="10"/>
      <c r="BH26" s="10">
        <v>160</v>
      </c>
      <c r="BI26" s="10">
        <v>10</v>
      </c>
      <c r="BJ26" s="10">
        <v>80</v>
      </c>
      <c r="BK26" s="10">
        <v>40</v>
      </c>
      <c r="BL26" s="10">
        <v>160</v>
      </c>
      <c r="BM26" s="10">
        <v>160</v>
      </c>
      <c r="BN26" s="10">
        <v>5</v>
      </c>
      <c r="BO26" s="10">
        <v>80</v>
      </c>
      <c r="BP26" s="10">
        <v>40</v>
      </c>
      <c r="BQ26" s="10">
        <v>40</v>
      </c>
      <c r="BR26" s="10">
        <v>80</v>
      </c>
      <c r="BS26" s="10">
        <v>80</v>
      </c>
      <c r="BT26" s="10">
        <v>160</v>
      </c>
      <c r="BU26" s="10">
        <v>160</v>
      </c>
      <c r="BV26" s="10">
        <v>40</v>
      </c>
      <c r="BW26" s="10">
        <v>40</v>
      </c>
      <c r="BX26" s="10">
        <v>80</v>
      </c>
      <c r="BY26" s="10">
        <v>80</v>
      </c>
      <c r="BZ26" s="10">
        <v>80</v>
      </c>
      <c r="CA26" s="16">
        <v>80</v>
      </c>
      <c r="CB26" s="59">
        <v>47</v>
      </c>
      <c r="CC26" s="15">
        <v>10</v>
      </c>
      <c r="CD26" s="10">
        <v>80</v>
      </c>
      <c r="CE26" s="10">
        <v>20</v>
      </c>
      <c r="CF26" s="10">
        <v>20</v>
      </c>
      <c r="CG26" s="10">
        <v>20</v>
      </c>
      <c r="CH26" s="16">
        <v>20</v>
      </c>
      <c r="CI26" s="15">
        <v>40</v>
      </c>
      <c r="CJ26" s="10">
        <v>40</v>
      </c>
      <c r="CK26" s="10">
        <v>160</v>
      </c>
      <c r="CL26" s="10">
        <v>80</v>
      </c>
      <c r="CM26" s="10">
        <v>160</v>
      </c>
      <c r="CN26" s="10">
        <v>40</v>
      </c>
      <c r="CO26" s="10">
        <v>80</v>
      </c>
      <c r="CP26" s="10">
        <v>40</v>
      </c>
      <c r="CQ26" s="10">
        <v>20</v>
      </c>
      <c r="CR26" s="10">
        <v>20</v>
      </c>
      <c r="CS26" s="10">
        <v>20</v>
      </c>
      <c r="CT26" s="10">
        <v>20</v>
      </c>
      <c r="CU26" s="10">
        <v>40</v>
      </c>
      <c r="CV26" s="10">
        <v>80</v>
      </c>
      <c r="CW26" s="46">
        <v>20</v>
      </c>
      <c r="CX26" s="16">
        <v>80</v>
      </c>
      <c r="CY26" s="15">
        <v>40</v>
      </c>
      <c r="CZ26" s="10">
        <v>40</v>
      </c>
      <c r="DA26" s="10">
        <v>20</v>
      </c>
      <c r="DB26" s="10">
        <v>20</v>
      </c>
      <c r="DC26" s="10">
        <v>40</v>
      </c>
      <c r="DD26" s="10">
        <v>80</v>
      </c>
      <c r="DE26" s="10">
        <v>40</v>
      </c>
      <c r="DF26" s="10">
        <v>40</v>
      </c>
      <c r="DG26" s="10">
        <v>40</v>
      </c>
      <c r="DH26" s="10">
        <v>80</v>
      </c>
      <c r="DI26" s="10">
        <v>20</v>
      </c>
      <c r="DJ26" s="16">
        <v>40</v>
      </c>
      <c r="DK26" s="59">
        <v>47</v>
      </c>
    </row>
    <row r="27" spans="1:115" ht="24" customHeight="1">
      <c r="A27" s="98">
        <v>50</v>
      </c>
      <c r="B27" s="20">
        <v>34768</v>
      </c>
      <c r="C27" s="20">
        <v>43370</v>
      </c>
      <c r="D27" s="2">
        <v>23</v>
      </c>
      <c r="E27" s="5" t="s">
        <v>221</v>
      </c>
      <c r="F27" s="27" t="s">
        <v>218</v>
      </c>
      <c r="G27" s="226">
        <v>21.13602642703172</v>
      </c>
      <c r="H27" s="1" t="s">
        <v>219</v>
      </c>
      <c r="I27" s="217" t="s">
        <v>220</v>
      </c>
      <c r="J27" s="223" t="s">
        <v>220</v>
      </c>
      <c r="K27" s="15"/>
      <c r="L27" s="10"/>
      <c r="M27" s="10"/>
      <c r="N27" s="10"/>
      <c r="O27" s="10"/>
      <c r="P27" s="10"/>
      <c r="Q27" s="10"/>
      <c r="R27" s="10"/>
      <c r="S27" s="10"/>
      <c r="T27" s="10"/>
      <c r="U27" s="10"/>
      <c r="V27" s="10"/>
      <c r="W27" s="10"/>
      <c r="X27" s="10"/>
      <c r="Y27" s="10">
        <v>5</v>
      </c>
      <c r="Z27" s="10">
        <v>5</v>
      </c>
      <c r="AA27" s="10">
        <v>80</v>
      </c>
      <c r="AB27" s="10">
        <v>40</v>
      </c>
      <c r="AC27" s="10">
        <v>5</v>
      </c>
      <c r="AD27" s="10">
        <v>5</v>
      </c>
      <c r="AE27" s="10">
        <v>10</v>
      </c>
      <c r="AF27" s="10">
        <v>10</v>
      </c>
      <c r="AG27" s="10">
        <v>80</v>
      </c>
      <c r="AH27" s="10">
        <v>80</v>
      </c>
      <c r="AI27" s="10">
        <v>80</v>
      </c>
      <c r="AJ27" s="10">
        <v>80</v>
      </c>
      <c r="AK27" s="10">
        <v>80</v>
      </c>
      <c r="AL27" s="10">
        <v>80</v>
      </c>
      <c r="AM27" s="10">
        <v>320</v>
      </c>
      <c r="AN27" s="10">
        <v>320</v>
      </c>
      <c r="AO27" s="10">
        <v>320</v>
      </c>
      <c r="AP27" s="16">
        <v>320</v>
      </c>
      <c r="AQ27" s="56">
        <v>50</v>
      </c>
      <c r="AR27" s="15"/>
      <c r="AS27" s="10"/>
      <c r="AT27" s="10"/>
      <c r="AU27" s="10"/>
      <c r="AV27" s="10"/>
      <c r="AW27" s="10"/>
      <c r="AX27" s="10"/>
      <c r="AY27" s="10"/>
      <c r="AZ27" s="10"/>
      <c r="BA27" s="10"/>
      <c r="BB27" s="10"/>
      <c r="BC27" s="10"/>
      <c r="BD27" s="10"/>
      <c r="BE27" s="10"/>
      <c r="BF27" s="10"/>
      <c r="BG27" s="10"/>
      <c r="BH27" s="10">
        <v>5</v>
      </c>
      <c r="BI27" s="10">
        <v>320</v>
      </c>
      <c r="BJ27" s="10">
        <v>10</v>
      </c>
      <c r="BK27" s="10">
        <v>160</v>
      </c>
      <c r="BL27" s="10">
        <v>5</v>
      </c>
      <c r="BM27" s="10">
        <v>160</v>
      </c>
      <c r="BN27" s="10">
        <v>40</v>
      </c>
      <c r="BO27" s="10">
        <v>80</v>
      </c>
      <c r="BP27" s="10">
        <v>20</v>
      </c>
      <c r="BQ27" s="10">
        <v>20</v>
      </c>
      <c r="BR27" s="10">
        <v>40</v>
      </c>
      <c r="BS27" s="10">
        <v>40</v>
      </c>
      <c r="BT27" s="10">
        <v>80</v>
      </c>
      <c r="BU27" s="10">
        <v>80</v>
      </c>
      <c r="BV27" s="10">
        <v>5</v>
      </c>
      <c r="BW27" s="10">
        <v>40</v>
      </c>
      <c r="BX27" s="10">
        <v>80</v>
      </c>
      <c r="BY27" s="10">
        <v>160</v>
      </c>
      <c r="BZ27" s="10">
        <v>80</v>
      </c>
      <c r="CA27" s="16">
        <v>80</v>
      </c>
      <c r="CB27" s="56">
        <v>50</v>
      </c>
      <c r="CC27" s="15">
        <v>5</v>
      </c>
      <c r="CD27" s="10">
        <v>20</v>
      </c>
      <c r="CE27" s="10">
        <v>5</v>
      </c>
      <c r="CF27" s="10">
        <v>5</v>
      </c>
      <c r="CG27" s="10">
        <v>5</v>
      </c>
      <c r="CH27" s="16">
        <v>5</v>
      </c>
      <c r="CI27" s="15">
        <v>5</v>
      </c>
      <c r="CJ27" s="10">
        <v>5</v>
      </c>
      <c r="CK27" s="10">
        <v>5</v>
      </c>
      <c r="CL27" s="10">
        <v>160</v>
      </c>
      <c r="CM27" s="10">
        <v>5</v>
      </c>
      <c r="CN27" s="10">
        <v>5</v>
      </c>
      <c r="CO27" s="10">
        <v>10</v>
      </c>
      <c r="CP27" s="10">
        <v>10</v>
      </c>
      <c r="CQ27" s="10">
        <v>160</v>
      </c>
      <c r="CR27" s="10">
        <v>80</v>
      </c>
      <c r="CS27" s="10">
        <v>160</v>
      </c>
      <c r="CT27" s="10">
        <v>160</v>
      </c>
      <c r="CU27" s="10">
        <v>160</v>
      </c>
      <c r="CV27" s="10">
        <v>320</v>
      </c>
      <c r="CW27" s="46">
        <v>160</v>
      </c>
      <c r="CX27" s="16">
        <v>160</v>
      </c>
      <c r="CY27" s="15">
        <v>40</v>
      </c>
      <c r="CZ27" s="10">
        <v>160</v>
      </c>
      <c r="DA27" s="10">
        <v>5</v>
      </c>
      <c r="DB27" s="10">
        <v>80</v>
      </c>
      <c r="DC27" s="10">
        <v>5</v>
      </c>
      <c r="DD27" s="10">
        <v>5</v>
      </c>
      <c r="DE27" s="10">
        <v>80</v>
      </c>
      <c r="DF27" s="10">
        <v>160</v>
      </c>
      <c r="DG27" s="10">
        <v>5</v>
      </c>
      <c r="DH27" s="10">
        <v>5</v>
      </c>
      <c r="DI27" s="10">
        <v>5</v>
      </c>
      <c r="DJ27" s="16">
        <v>160</v>
      </c>
      <c r="DK27" s="56">
        <v>50</v>
      </c>
    </row>
    <row r="28" spans="1:115" ht="24" customHeight="1">
      <c r="A28" s="99">
        <v>51</v>
      </c>
      <c r="B28" s="21">
        <v>26085</v>
      </c>
      <c r="C28" s="21">
        <v>43356</v>
      </c>
      <c r="D28" s="4">
        <v>47</v>
      </c>
      <c r="E28" s="5" t="s">
        <v>221</v>
      </c>
      <c r="F28" s="27" t="s">
        <v>218</v>
      </c>
      <c r="G28" s="226">
        <v>28.167643416976933</v>
      </c>
      <c r="H28" s="1" t="s">
        <v>219</v>
      </c>
      <c r="I28" s="217" t="s">
        <v>220</v>
      </c>
      <c r="J28" s="223" t="s">
        <v>220</v>
      </c>
      <c r="K28" s="15"/>
      <c r="L28" s="10"/>
      <c r="M28" s="10"/>
      <c r="N28" s="10"/>
      <c r="O28" s="10"/>
      <c r="P28" s="10"/>
      <c r="Q28" s="10"/>
      <c r="R28" s="10"/>
      <c r="S28" s="10"/>
      <c r="T28" s="10"/>
      <c r="U28" s="10"/>
      <c r="V28" s="10"/>
      <c r="W28" s="10"/>
      <c r="X28" s="10"/>
      <c r="Y28" s="10">
        <v>40</v>
      </c>
      <c r="Z28" s="10">
        <v>40</v>
      </c>
      <c r="AA28" s="10">
        <v>20</v>
      </c>
      <c r="AB28" s="10">
        <v>20</v>
      </c>
      <c r="AC28" s="10">
        <v>20</v>
      </c>
      <c r="AD28" s="10">
        <v>20</v>
      </c>
      <c r="AE28" s="10">
        <v>10</v>
      </c>
      <c r="AF28" s="10">
        <v>10</v>
      </c>
      <c r="AG28" s="10">
        <v>5</v>
      </c>
      <c r="AH28" s="10">
        <v>5</v>
      </c>
      <c r="AI28" s="10">
        <v>5</v>
      </c>
      <c r="AJ28" s="10">
        <v>5</v>
      </c>
      <c r="AK28" s="10">
        <v>5</v>
      </c>
      <c r="AL28" s="10">
        <v>5</v>
      </c>
      <c r="AM28" s="10">
        <v>160</v>
      </c>
      <c r="AN28" s="10">
        <v>160</v>
      </c>
      <c r="AO28" s="10">
        <v>5</v>
      </c>
      <c r="AP28" s="16">
        <v>5</v>
      </c>
      <c r="AQ28" s="57">
        <v>51</v>
      </c>
      <c r="AR28" s="15"/>
      <c r="AS28" s="10"/>
      <c r="AT28" s="10"/>
      <c r="AU28" s="10"/>
      <c r="AV28" s="10"/>
      <c r="AW28" s="10"/>
      <c r="AX28" s="10"/>
      <c r="AY28" s="10"/>
      <c r="AZ28" s="10"/>
      <c r="BA28" s="10"/>
      <c r="BB28" s="10"/>
      <c r="BC28" s="10"/>
      <c r="BD28" s="10"/>
      <c r="BE28" s="10"/>
      <c r="BF28" s="10"/>
      <c r="BG28" s="10"/>
      <c r="BH28" s="10">
        <v>160</v>
      </c>
      <c r="BI28" s="10">
        <v>5</v>
      </c>
      <c r="BJ28" s="10">
        <v>320</v>
      </c>
      <c r="BK28" s="10">
        <v>5</v>
      </c>
      <c r="BL28" s="10">
        <v>640</v>
      </c>
      <c r="BM28" s="10">
        <v>5120</v>
      </c>
      <c r="BN28" s="10">
        <v>5</v>
      </c>
      <c r="BO28" s="10">
        <v>5</v>
      </c>
      <c r="BP28" s="10">
        <v>5</v>
      </c>
      <c r="BQ28" s="10">
        <v>5</v>
      </c>
      <c r="BR28" s="10">
        <v>10</v>
      </c>
      <c r="BS28" s="10">
        <v>10</v>
      </c>
      <c r="BT28" s="10">
        <v>10</v>
      </c>
      <c r="BU28" s="10">
        <v>10</v>
      </c>
      <c r="BV28" s="10">
        <v>5</v>
      </c>
      <c r="BW28" s="10">
        <v>5</v>
      </c>
      <c r="BX28" s="10">
        <v>5</v>
      </c>
      <c r="BY28" s="10">
        <v>5</v>
      </c>
      <c r="BZ28" s="10">
        <v>5</v>
      </c>
      <c r="CA28" s="16">
        <v>5</v>
      </c>
      <c r="CB28" s="57">
        <v>51</v>
      </c>
      <c r="CC28" s="15">
        <v>80</v>
      </c>
      <c r="CD28" s="10">
        <v>5</v>
      </c>
      <c r="CE28" s="10">
        <v>10</v>
      </c>
      <c r="CF28" s="10">
        <v>5</v>
      </c>
      <c r="CG28" s="10">
        <v>40</v>
      </c>
      <c r="CH28" s="16">
        <v>40</v>
      </c>
      <c r="CI28" s="15">
        <v>80</v>
      </c>
      <c r="CJ28" s="10">
        <v>80</v>
      </c>
      <c r="CK28" s="10">
        <v>160</v>
      </c>
      <c r="CL28" s="10">
        <v>5</v>
      </c>
      <c r="CM28" s="10">
        <v>160</v>
      </c>
      <c r="CN28" s="10">
        <v>320</v>
      </c>
      <c r="CO28" s="10">
        <v>160</v>
      </c>
      <c r="CP28" s="10">
        <v>160</v>
      </c>
      <c r="CQ28" s="10">
        <v>5</v>
      </c>
      <c r="CR28" s="10">
        <v>5</v>
      </c>
      <c r="CS28" s="10">
        <v>10</v>
      </c>
      <c r="CT28" s="10">
        <v>10</v>
      </c>
      <c r="CU28" s="10">
        <v>5</v>
      </c>
      <c r="CV28" s="10">
        <v>5</v>
      </c>
      <c r="CW28" s="46">
        <v>5</v>
      </c>
      <c r="CX28" s="16">
        <v>5</v>
      </c>
      <c r="CY28" s="15">
        <v>80</v>
      </c>
      <c r="CZ28" s="10">
        <v>40</v>
      </c>
      <c r="DA28" s="10">
        <v>80</v>
      </c>
      <c r="DB28" s="10">
        <v>5</v>
      </c>
      <c r="DC28" s="10">
        <v>80</v>
      </c>
      <c r="DD28" s="10">
        <v>320</v>
      </c>
      <c r="DE28" s="10">
        <v>5</v>
      </c>
      <c r="DF28" s="10">
        <v>5</v>
      </c>
      <c r="DG28" s="10">
        <v>80</v>
      </c>
      <c r="DH28" s="10">
        <v>320</v>
      </c>
      <c r="DI28" s="10">
        <v>5</v>
      </c>
      <c r="DJ28" s="16">
        <v>5</v>
      </c>
      <c r="DK28" s="57">
        <v>51</v>
      </c>
    </row>
    <row r="29" spans="1:115" ht="24" customHeight="1">
      <c r="A29" s="98">
        <v>53</v>
      </c>
      <c r="B29" s="20">
        <v>34189</v>
      </c>
      <c r="C29" s="20">
        <v>43370</v>
      </c>
      <c r="D29" s="2">
        <v>25</v>
      </c>
      <c r="E29" s="3" t="s">
        <v>217</v>
      </c>
      <c r="F29" s="27" t="s">
        <v>218</v>
      </c>
      <c r="G29" s="226">
        <v>22.211018398668635</v>
      </c>
      <c r="H29" s="1" t="s">
        <v>219</v>
      </c>
      <c r="I29" s="217" t="s">
        <v>220</v>
      </c>
      <c r="J29" s="223" t="s">
        <v>220</v>
      </c>
      <c r="K29" s="15"/>
      <c r="L29" s="10"/>
      <c r="M29" s="10"/>
      <c r="N29" s="10"/>
      <c r="O29" s="10"/>
      <c r="P29" s="10"/>
      <c r="Q29" s="10"/>
      <c r="R29" s="10"/>
      <c r="S29" s="10"/>
      <c r="T29" s="10"/>
      <c r="U29" s="10"/>
      <c r="V29" s="10"/>
      <c r="W29" s="10"/>
      <c r="X29" s="10"/>
      <c r="Y29" s="10">
        <v>5</v>
      </c>
      <c r="Z29" s="10">
        <v>5</v>
      </c>
      <c r="AA29" s="10">
        <v>20</v>
      </c>
      <c r="AB29" s="10">
        <v>20</v>
      </c>
      <c r="AC29" s="10">
        <v>20</v>
      </c>
      <c r="AD29" s="10">
        <v>20</v>
      </c>
      <c r="AE29" s="10">
        <v>40</v>
      </c>
      <c r="AF29" s="10">
        <v>40</v>
      </c>
      <c r="AG29" s="10">
        <v>40</v>
      </c>
      <c r="AH29" s="10">
        <v>40</v>
      </c>
      <c r="AI29" s="10">
        <v>20</v>
      </c>
      <c r="AJ29" s="10">
        <v>20</v>
      </c>
      <c r="AK29" s="10">
        <v>40</v>
      </c>
      <c r="AL29" s="10">
        <v>40</v>
      </c>
      <c r="AM29" s="10">
        <v>160</v>
      </c>
      <c r="AN29" s="10">
        <v>160</v>
      </c>
      <c r="AO29" s="10">
        <v>160</v>
      </c>
      <c r="AP29" s="16">
        <v>320</v>
      </c>
      <c r="AQ29" s="56">
        <v>53</v>
      </c>
      <c r="AR29" s="15"/>
      <c r="AS29" s="10"/>
      <c r="AT29" s="10"/>
      <c r="AU29" s="10"/>
      <c r="AV29" s="10"/>
      <c r="AW29" s="10"/>
      <c r="AX29" s="10"/>
      <c r="AY29" s="10"/>
      <c r="AZ29" s="10"/>
      <c r="BA29" s="10"/>
      <c r="BB29" s="10"/>
      <c r="BC29" s="10"/>
      <c r="BD29" s="10"/>
      <c r="BE29" s="10"/>
      <c r="BF29" s="10"/>
      <c r="BG29" s="10"/>
      <c r="BH29" s="10">
        <v>80</v>
      </c>
      <c r="BI29" s="10">
        <v>160</v>
      </c>
      <c r="BJ29" s="10">
        <v>80</v>
      </c>
      <c r="BK29" s="10">
        <v>320</v>
      </c>
      <c r="BL29" s="10">
        <v>320</v>
      </c>
      <c r="BM29" s="10">
        <v>640</v>
      </c>
      <c r="BN29" s="10">
        <v>320</v>
      </c>
      <c r="BO29" s="10">
        <v>320</v>
      </c>
      <c r="BP29" s="10">
        <v>80</v>
      </c>
      <c r="BQ29" s="10">
        <v>80</v>
      </c>
      <c r="BR29" s="10">
        <v>320</v>
      </c>
      <c r="BS29" s="10">
        <v>320</v>
      </c>
      <c r="BT29" s="10">
        <v>640</v>
      </c>
      <c r="BU29" s="10">
        <v>320</v>
      </c>
      <c r="BV29" s="10">
        <v>40</v>
      </c>
      <c r="BW29" s="10">
        <v>40</v>
      </c>
      <c r="BX29" s="10">
        <v>160</v>
      </c>
      <c r="BY29" s="10">
        <v>160</v>
      </c>
      <c r="BZ29" s="10">
        <v>160</v>
      </c>
      <c r="CA29" s="16">
        <v>160</v>
      </c>
      <c r="CB29" s="56">
        <v>53</v>
      </c>
      <c r="CC29" s="15">
        <v>40</v>
      </c>
      <c r="CD29" s="10">
        <v>160</v>
      </c>
      <c r="CE29" s="10">
        <v>10</v>
      </c>
      <c r="CF29" s="10">
        <v>20</v>
      </c>
      <c r="CG29" s="10">
        <v>10</v>
      </c>
      <c r="CH29" s="16">
        <v>20</v>
      </c>
      <c r="CI29" s="15">
        <v>5</v>
      </c>
      <c r="CJ29" s="10">
        <v>5</v>
      </c>
      <c r="CK29" s="10">
        <v>10</v>
      </c>
      <c r="CL29" s="10">
        <v>320</v>
      </c>
      <c r="CM29" s="10">
        <v>20</v>
      </c>
      <c r="CN29" s="10">
        <v>320</v>
      </c>
      <c r="CO29" s="10">
        <v>20</v>
      </c>
      <c r="CP29" s="10">
        <v>160</v>
      </c>
      <c r="CQ29" s="10">
        <v>160</v>
      </c>
      <c r="CR29" s="10">
        <v>80</v>
      </c>
      <c r="CS29" s="10">
        <v>160</v>
      </c>
      <c r="CT29" s="10">
        <v>160</v>
      </c>
      <c r="CU29" s="10">
        <v>160</v>
      </c>
      <c r="CV29" s="10">
        <v>320</v>
      </c>
      <c r="CW29" s="46">
        <v>160</v>
      </c>
      <c r="CX29" s="16">
        <v>320</v>
      </c>
      <c r="CY29" s="15">
        <v>160</v>
      </c>
      <c r="CZ29" s="10">
        <v>160</v>
      </c>
      <c r="DA29" s="10">
        <v>80</v>
      </c>
      <c r="DB29" s="10">
        <v>80</v>
      </c>
      <c r="DC29" s="10">
        <v>160</v>
      </c>
      <c r="DD29" s="10">
        <v>160</v>
      </c>
      <c r="DE29" s="10">
        <v>80</v>
      </c>
      <c r="DF29" s="10">
        <v>80</v>
      </c>
      <c r="DG29" s="10">
        <v>160</v>
      </c>
      <c r="DH29" s="10">
        <v>160</v>
      </c>
      <c r="DI29" s="10">
        <v>80</v>
      </c>
      <c r="DJ29" s="16">
        <v>160</v>
      </c>
      <c r="DK29" s="56">
        <v>53</v>
      </c>
    </row>
    <row r="30" spans="1:115" ht="24" customHeight="1">
      <c r="A30" s="98">
        <v>54</v>
      </c>
      <c r="B30" s="20">
        <v>35850</v>
      </c>
      <c r="C30" s="20">
        <v>43360</v>
      </c>
      <c r="D30" s="2">
        <v>20</v>
      </c>
      <c r="E30" s="3" t="s">
        <v>217</v>
      </c>
      <c r="F30" s="27" t="s">
        <v>218</v>
      </c>
      <c r="G30" s="226">
        <v>21.32278896166887</v>
      </c>
      <c r="H30" s="1" t="s">
        <v>219</v>
      </c>
      <c r="I30" s="217" t="s">
        <v>220</v>
      </c>
      <c r="J30" s="223" t="s">
        <v>220</v>
      </c>
      <c r="K30" s="15"/>
      <c r="L30" s="10"/>
      <c r="M30" s="10"/>
      <c r="N30" s="10"/>
      <c r="O30" s="10"/>
      <c r="P30" s="10"/>
      <c r="Q30" s="10"/>
      <c r="R30" s="10"/>
      <c r="S30" s="10"/>
      <c r="T30" s="10"/>
      <c r="U30" s="10"/>
      <c r="V30" s="10"/>
      <c r="W30" s="10"/>
      <c r="X30" s="10"/>
      <c r="Y30" s="10">
        <v>5</v>
      </c>
      <c r="Z30" s="10">
        <v>5</v>
      </c>
      <c r="AA30" s="10">
        <v>40</v>
      </c>
      <c r="AB30" s="10">
        <v>40</v>
      </c>
      <c r="AC30" s="10">
        <v>40</v>
      </c>
      <c r="AD30" s="10">
        <v>40</v>
      </c>
      <c r="AE30" s="10">
        <v>5</v>
      </c>
      <c r="AF30" s="10">
        <v>5</v>
      </c>
      <c r="AG30" s="10">
        <v>5</v>
      </c>
      <c r="AH30" s="10">
        <v>10</v>
      </c>
      <c r="AI30" s="10">
        <v>10</v>
      </c>
      <c r="AJ30" s="10">
        <v>20</v>
      </c>
      <c r="AK30" s="10">
        <v>5</v>
      </c>
      <c r="AL30" s="10">
        <v>5</v>
      </c>
      <c r="AM30" s="10">
        <v>80</v>
      </c>
      <c r="AN30" s="10">
        <v>160</v>
      </c>
      <c r="AO30" s="10">
        <v>80</v>
      </c>
      <c r="AP30" s="16">
        <v>80</v>
      </c>
      <c r="AQ30" s="56">
        <v>54</v>
      </c>
      <c r="AR30" s="15"/>
      <c r="AS30" s="10"/>
      <c r="AT30" s="10"/>
      <c r="AU30" s="10"/>
      <c r="AV30" s="10"/>
      <c r="AW30" s="10"/>
      <c r="AX30" s="10"/>
      <c r="AY30" s="10"/>
      <c r="AZ30" s="10"/>
      <c r="BA30" s="10"/>
      <c r="BB30" s="10"/>
      <c r="BC30" s="10"/>
      <c r="BD30" s="10"/>
      <c r="BE30" s="10"/>
      <c r="BF30" s="10"/>
      <c r="BG30" s="10"/>
      <c r="BH30" s="10">
        <v>80</v>
      </c>
      <c r="BI30" s="10">
        <v>80</v>
      </c>
      <c r="BJ30" s="10">
        <v>80</v>
      </c>
      <c r="BK30" s="10">
        <v>160</v>
      </c>
      <c r="BL30" s="10">
        <v>320</v>
      </c>
      <c r="BM30" s="10">
        <v>640</v>
      </c>
      <c r="BN30" s="10">
        <v>80</v>
      </c>
      <c r="BO30" s="10">
        <v>160</v>
      </c>
      <c r="BP30" s="10">
        <v>40</v>
      </c>
      <c r="BQ30" s="10">
        <v>80</v>
      </c>
      <c r="BR30" s="10">
        <v>160</v>
      </c>
      <c r="BS30" s="10">
        <v>160</v>
      </c>
      <c r="BT30" s="10">
        <v>160</v>
      </c>
      <c r="BU30" s="10">
        <v>320</v>
      </c>
      <c r="BV30" s="10">
        <v>80</v>
      </c>
      <c r="BW30" s="10">
        <v>160</v>
      </c>
      <c r="BX30" s="10">
        <v>80</v>
      </c>
      <c r="BY30" s="10">
        <v>160</v>
      </c>
      <c r="BZ30" s="10">
        <v>80</v>
      </c>
      <c r="CA30" s="16">
        <v>160</v>
      </c>
      <c r="CB30" s="56">
        <v>54</v>
      </c>
      <c r="CC30" s="15">
        <v>40</v>
      </c>
      <c r="CD30" s="10">
        <v>80</v>
      </c>
      <c r="CE30" s="10">
        <v>10</v>
      </c>
      <c r="CF30" s="10">
        <v>10</v>
      </c>
      <c r="CG30" s="10">
        <v>20</v>
      </c>
      <c r="CH30" s="16">
        <v>5</v>
      </c>
      <c r="CI30" s="15">
        <v>5</v>
      </c>
      <c r="CJ30" s="10">
        <v>10</v>
      </c>
      <c r="CK30" s="10">
        <v>10</v>
      </c>
      <c r="CL30" s="10">
        <v>40</v>
      </c>
      <c r="CM30" s="10">
        <v>20</v>
      </c>
      <c r="CN30" s="10">
        <v>40</v>
      </c>
      <c r="CO30" s="10">
        <v>20</v>
      </c>
      <c r="CP30" s="10">
        <v>40</v>
      </c>
      <c r="CQ30" s="10">
        <v>10</v>
      </c>
      <c r="CR30" s="10">
        <v>10</v>
      </c>
      <c r="CS30" s="10">
        <v>10</v>
      </c>
      <c r="CT30" s="10">
        <v>20</v>
      </c>
      <c r="CU30" s="10">
        <v>20</v>
      </c>
      <c r="CV30" s="10">
        <v>80</v>
      </c>
      <c r="CW30" s="46">
        <v>10</v>
      </c>
      <c r="CX30" s="16">
        <v>40</v>
      </c>
      <c r="CY30" s="15">
        <v>160</v>
      </c>
      <c r="CZ30" s="10">
        <v>160</v>
      </c>
      <c r="DA30" s="10">
        <v>80</v>
      </c>
      <c r="DB30" s="10">
        <v>80</v>
      </c>
      <c r="DC30" s="10">
        <v>160</v>
      </c>
      <c r="DD30" s="10">
        <v>160</v>
      </c>
      <c r="DE30" s="10">
        <v>80</v>
      </c>
      <c r="DF30" s="10">
        <v>160</v>
      </c>
      <c r="DG30" s="10">
        <v>80</v>
      </c>
      <c r="DH30" s="10">
        <v>160</v>
      </c>
      <c r="DI30" s="10">
        <v>80</v>
      </c>
      <c r="DJ30" s="16">
        <v>160</v>
      </c>
      <c r="DK30" s="56">
        <v>54</v>
      </c>
    </row>
    <row r="31" spans="1:115" ht="24" customHeight="1">
      <c r="A31" s="104">
        <v>55</v>
      </c>
      <c r="B31" s="22">
        <v>24408</v>
      </c>
      <c r="C31" s="22">
        <v>43357</v>
      </c>
      <c r="D31" s="6">
        <v>51</v>
      </c>
      <c r="E31" s="5" t="s">
        <v>221</v>
      </c>
      <c r="F31" s="27" t="s">
        <v>218</v>
      </c>
      <c r="G31" s="226">
        <v>28.529058682296451</v>
      </c>
      <c r="H31" s="1" t="s">
        <v>219</v>
      </c>
      <c r="I31" s="217" t="s">
        <v>220</v>
      </c>
      <c r="J31" s="223" t="s">
        <v>220</v>
      </c>
      <c r="K31" s="15"/>
      <c r="L31" s="10"/>
      <c r="M31" s="10"/>
      <c r="N31" s="10"/>
      <c r="O31" s="10"/>
      <c r="P31" s="10"/>
      <c r="Q31" s="10"/>
      <c r="R31" s="10"/>
      <c r="S31" s="10"/>
      <c r="T31" s="10"/>
      <c r="U31" s="10"/>
      <c r="V31" s="10"/>
      <c r="W31" s="10"/>
      <c r="X31" s="10"/>
      <c r="Y31" s="10">
        <v>20</v>
      </c>
      <c r="Z31" s="10">
        <v>20</v>
      </c>
      <c r="AA31" s="10">
        <v>5</v>
      </c>
      <c r="AB31" s="10">
        <v>5</v>
      </c>
      <c r="AC31" s="10">
        <v>5</v>
      </c>
      <c r="AD31" s="10">
        <v>5</v>
      </c>
      <c r="AE31" s="10">
        <v>5</v>
      </c>
      <c r="AF31" s="10">
        <v>5</v>
      </c>
      <c r="AG31" s="10">
        <v>5</v>
      </c>
      <c r="AH31" s="10">
        <v>5</v>
      </c>
      <c r="AI31" s="10">
        <v>5</v>
      </c>
      <c r="AJ31" s="10">
        <v>5</v>
      </c>
      <c r="AK31" s="10">
        <v>5</v>
      </c>
      <c r="AL31" s="10">
        <v>5</v>
      </c>
      <c r="AM31" s="10">
        <v>80</v>
      </c>
      <c r="AN31" s="10">
        <v>80</v>
      </c>
      <c r="AO31" s="10">
        <v>40</v>
      </c>
      <c r="AP31" s="16">
        <v>80</v>
      </c>
      <c r="AQ31" s="61">
        <v>55</v>
      </c>
      <c r="AR31" s="15"/>
      <c r="AS31" s="10"/>
      <c r="AT31" s="10"/>
      <c r="AU31" s="10"/>
      <c r="AV31" s="10"/>
      <c r="AW31" s="10"/>
      <c r="AX31" s="10"/>
      <c r="AY31" s="10"/>
      <c r="AZ31" s="10"/>
      <c r="BA31" s="10"/>
      <c r="BB31" s="10"/>
      <c r="BC31" s="10"/>
      <c r="BD31" s="10"/>
      <c r="BE31" s="10"/>
      <c r="BF31" s="10"/>
      <c r="BG31" s="10"/>
      <c r="BH31" s="10">
        <v>5</v>
      </c>
      <c r="BI31" s="10">
        <v>5</v>
      </c>
      <c r="BJ31" s="10">
        <v>80</v>
      </c>
      <c r="BK31" s="10">
        <v>80</v>
      </c>
      <c r="BL31" s="10">
        <v>320</v>
      </c>
      <c r="BM31" s="10">
        <v>320</v>
      </c>
      <c r="BN31" s="10">
        <v>80</v>
      </c>
      <c r="BO31" s="10">
        <v>80</v>
      </c>
      <c r="BP31" s="10">
        <v>20</v>
      </c>
      <c r="BQ31" s="10">
        <v>20</v>
      </c>
      <c r="BR31" s="10">
        <v>40</v>
      </c>
      <c r="BS31" s="10">
        <v>40</v>
      </c>
      <c r="BT31" s="10">
        <v>80</v>
      </c>
      <c r="BU31" s="10">
        <v>80</v>
      </c>
      <c r="BV31" s="10">
        <v>40</v>
      </c>
      <c r="BW31" s="10">
        <v>40</v>
      </c>
      <c r="BX31" s="10">
        <v>5</v>
      </c>
      <c r="BY31" s="10">
        <v>5</v>
      </c>
      <c r="BZ31" s="10">
        <v>20</v>
      </c>
      <c r="CA31" s="16">
        <v>20</v>
      </c>
      <c r="CB31" s="61">
        <v>55</v>
      </c>
      <c r="CC31" s="15">
        <v>10</v>
      </c>
      <c r="CD31" s="10">
        <v>10</v>
      </c>
      <c r="CE31" s="10">
        <v>5</v>
      </c>
      <c r="CF31" s="10">
        <v>5</v>
      </c>
      <c r="CG31" s="10">
        <v>20</v>
      </c>
      <c r="CH31" s="16">
        <v>20</v>
      </c>
      <c r="CI31" s="15">
        <v>10</v>
      </c>
      <c r="CJ31" s="10">
        <v>10</v>
      </c>
      <c r="CK31" s="10">
        <v>10</v>
      </c>
      <c r="CL31" s="10">
        <v>10</v>
      </c>
      <c r="CM31" s="10">
        <v>10</v>
      </c>
      <c r="CN31" s="10">
        <v>10</v>
      </c>
      <c r="CO31" s="10">
        <v>10</v>
      </c>
      <c r="CP31" s="10">
        <v>10</v>
      </c>
      <c r="CQ31" s="10">
        <v>5</v>
      </c>
      <c r="CR31" s="10">
        <v>5</v>
      </c>
      <c r="CS31" s="10">
        <v>5</v>
      </c>
      <c r="CT31" s="10">
        <v>80</v>
      </c>
      <c r="CU31" s="10">
        <v>5</v>
      </c>
      <c r="CV31" s="10">
        <v>20</v>
      </c>
      <c r="CW31" s="46">
        <v>5</v>
      </c>
      <c r="CX31" s="16">
        <v>5</v>
      </c>
      <c r="CY31" s="15">
        <v>20</v>
      </c>
      <c r="CZ31" s="10">
        <v>20</v>
      </c>
      <c r="DA31" s="10">
        <v>10</v>
      </c>
      <c r="DB31" s="10">
        <v>20</v>
      </c>
      <c r="DC31" s="10">
        <v>20</v>
      </c>
      <c r="DD31" s="10">
        <v>40</v>
      </c>
      <c r="DE31" s="10">
        <v>20</v>
      </c>
      <c r="DF31" s="10">
        <v>20</v>
      </c>
      <c r="DG31" s="10">
        <v>20</v>
      </c>
      <c r="DH31" s="10">
        <v>20</v>
      </c>
      <c r="DI31" s="10">
        <v>10</v>
      </c>
      <c r="DJ31" s="16">
        <v>20</v>
      </c>
      <c r="DK31" s="61">
        <v>55</v>
      </c>
    </row>
    <row r="32" spans="1:115" ht="24" customHeight="1">
      <c r="A32" s="98">
        <v>57</v>
      </c>
      <c r="B32" s="20">
        <v>33701</v>
      </c>
      <c r="C32" s="20">
        <v>43405</v>
      </c>
      <c r="D32" s="2">
        <v>26</v>
      </c>
      <c r="E32" s="3" t="s">
        <v>217</v>
      </c>
      <c r="F32" s="27" t="s">
        <v>218</v>
      </c>
      <c r="G32" s="226">
        <v>18.625793094144825</v>
      </c>
      <c r="H32" s="1" t="s">
        <v>219</v>
      </c>
      <c r="I32" s="217" t="s">
        <v>220</v>
      </c>
      <c r="J32" s="223" t="s">
        <v>220</v>
      </c>
      <c r="K32" s="15"/>
      <c r="L32" s="10"/>
      <c r="M32" s="10"/>
      <c r="N32" s="10"/>
      <c r="O32" s="10"/>
      <c r="P32" s="10"/>
      <c r="Q32" s="10"/>
      <c r="R32" s="10"/>
      <c r="S32" s="10"/>
      <c r="T32" s="10"/>
      <c r="U32" s="10"/>
      <c r="V32" s="10"/>
      <c r="W32" s="10"/>
      <c r="X32" s="10"/>
      <c r="Y32" s="10">
        <v>5</v>
      </c>
      <c r="Z32" s="10">
        <v>5</v>
      </c>
      <c r="AA32" s="10">
        <v>5</v>
      </c>
      <c r="AB32" s="10">
        <v>5</v>
      </c>
      <c r="AC32" s="10">
        <v>5</v>
      </c>
      <c r="AD32" s="10">
        <v>5</v>
      </c>
      <c r="AE32" s="10">
        <v>10</v>
      </c>
      <c r="AF32" s="10">
        <v>10</v>
      </c>
      <c r="AG32" s="10">
        <v>20</v>
      </c>
      <c r="AH32" s="10">
        <v>10</v>
      </c>
      <c r="AI32" s="10">
        <v>5</v>
      </c>
      <c r="AJ32" s="10">
        <v>5</v>
      </c>
      <c r="AK32" s="10">
        <v>5</v>
      </c>
      <c r="AL32" s="10">
        <v>5</v>
      </c>
      <c r="AM32" s="10">
        <v>20</v>
      </c>
      <c r="AN32" s="10">
        <v>80</v>
      </c>
      <c r="AO32" s="10">
        <v>20</v>
      </c>
      <c r="AP32" s="16">
        <v>80</v>
      </c>
      <c r="AQ32" s="56">
        <v>57</v>
      </c>
      <c r="AR32" s="15"/>
      <c r="AS32" s="10"/>
      <c r="AT32" s="10"/>
      <c r="AU32" s="10"/>
      <c r="AV32" s="10"/>
      <c r="AW32" s="10"/>
      <c r="AX32" s="10"/>
      <c r="AY32" s="10"/>
      <c r="AZ32" s="10"/>
      <c r="BA32" s="10"/>
      <c r="BB32" s="10"/>
      <c r="BC32" s="10"/>
      <c r="BD32" s="10"/>
      <c r="BE32" s="10"/>
      <c r="BF32" s="10"/>
      <c r="BG32" s="10"/>
      <c r="BH32" s="10">
        <v>20</v>
      </c>
      <c r="BI32" s="10">
        <v>20</v>
      </c>
      <c r="BJ32" s="10">
        <v>20</v>
      </c>
      <c r="BK32" s="10">
        <v>20</v>
      </c>
      <c r="BL32" s="10">
        <v>80</v>
      </c>
      <c r="BM32" s="10">
        <v>80</v>
      </c>
      <c r="BN32" s="10">
        <v>20</v>
      </c>
      <c r="BO32" s="10">
        <v>20</v>
      </c>
      <c r="BP32" s="10">
        <v>5</v>
      </c>
      <c r="BQ32" s="10">
        <v>20</v>
      </c>
      <c r="BR32" s="10">
        <v>20</v>
      </c>
      <c r="BS32" s="10">
        <v>20</v>
      </c>
      <c r="BT32" s="10">
        <v>20</v>
      </c>
      <c r="BU32" s="10">
        <v>40</v>
      </c>
      <c r="BV32" s="10">
        <v>10</v>
      </c>
      <c r="BW32" s="10">
        <v>40</v>
      </c>
      <c r="BX32" s="10">
        <v>10</v>
      </c>
      <c r="BY32" s="10">
        <v>40</v>
      </c>
      <c r="BZ32" s="10">
        <v>10</v>
      </c>
      <c r="CA32" s="16">
        <v>40</v>
      </c>
      <c r="CB32" s="56">
        <v>57</v>
      </c>
      <c r="CC32" s="15">
        <v>160</v>
      </c>
      <c r="CD32" s="10">
        <v>160</v>
      </c>
      <c r="CE32" s="10">
        <v>5</v>
      </c>
      <c r="CF32" s="10">
        <v>5</v>
      </c>
      <c r="CG32" s="10">
        <v>5</v>
      </c>
      <c r="CH32" s="16">
        <v>5</v>
      </c>
      <c r="CI32" s="15">
        <v>10</v>
      </c>
      <c r="CJ32" s="10">
        <v>20</v>
      </c>
      <c r="CK32" s="10">
        <v>160</v>
      </c>
      <c r="CL32" s="10">
        <v>160</v>
      </c>
      <c r="CM32" s="10">
        <v>160</v>
      </c>
      <c r="CN32" s="10">
        <v>160</v>
      </c>
      <c r="CO32" s="10">
        <v>80</v>
      </c>
      <c r="CP32" s="10">
        <v>80</v>
      </c>
      <c r="CQ32" s="10">
        <v>40</v>
      </c>
      <c r="CR32" s="10">
        <v>40</v>
      </c>
      <c r="CS32" s="10">
        <v>80</v>
      </c>
      <c r="CT32" s="10">
        <v>160</v>
      </c>
      <c r="CU32" s="10">
        <v>160</v>
      </c>
      <c r="CV32" s="10">
        <v>320</v>
      </c>
      <c r="CW32" s="46">
        <v>40</v>
      </c>
      <c r="CX32" s="16">
        <v>80</v>
      </c>
      <c r="CY32" s="15">
        <v>40</v>
      </c>
      <c r="CZ32" s="10">
        <v>40</v>
      </c>
      <c r="DA32" s="10">
        <v>20</v>
      </c>
      <c r="DB32" s="10">
        <v>20</v>
      </c>
      <c r="DC32" s="10">
        <v>40</v>
      </c>
      <c r="DD32" s="10">
        <v>40</v>
      </c>
      <c r="DE32" s="10">
        <v>40</v>
      </c>
      <c r="DF32" s="10">
        <v>40</v>
      </c>
      <c r="DG32" s="10">
        <v>40</v>
      </c>
      <c r="DH32" s="10">
        <v>40</v>
      </c>
      <c r="DI32" s="10">
        <v>40</v>
      </c>
      <c r="DJ32" s="16">
        <v>80</v>
      </c>
      <c r="DK32" s="56">
        <v>57</v>
      </c>
    </row>
    <row r="33" spans="1:115" ht="24" customHeight="1">
      <c r="A33" s="101">
        <v>58</v>
      </c>
      <c r="B33" s="22">
        <v>22158</v>
      </c>
      <c r="C33" s="22">
        <v>43353</v>
      </c>
      <c r="D33" s="6">
        <v>58</v>
      </c>
      <c r="E33" s="3" t="s">
        <v>217</v>
      </c>
      <c r="F33" s="27" t="s">
        <v>218</v>
      </c>
      <c r="G33" s="226">
        <v>34.639697659063373</v>
      </c>
      <c r="H33" s="1" t="s">
        <v>219</v>
      </c>
      <c r="I33" s="217" t="s">
        <v>220</v>
      </c>
      <c r="J33" s="223" t="s">
        <v>220</v>
      </c>
      <c r="K33" s="15"/>
      <c r="L33" s="10"/>
      <c r="M33" s="10"/>
      <c r="N33" s="10"/>
      <c r="O33" s="10"/>
      <c r="P33" s="10"/>
      <c r="Q33" s="10"/>
      <c r="R33" s="10"/>
      <c r="S33" s="10"/>
      <c r="T33" s="10"/>
      <c r="U33" s="10"/>
      <c r="V33" s="10"/>
      <c r="W33" s="10"/>
      <c r="X33" s="10"/>
      <c r="Y33" s="10">
        <v>5</v>
      </c>
      <c r="Z33" s="10">
        <v>5</v>
      </c>
      <c r="AA33" s="10">
        <v>5</v>
      </c>
      <c r="AB33" s="10">
        <v>5</v>
      </c>
      <c r="AC33" s="10">
        <v>5</v>
      </c>
      <c r="AD33" s="10">
        <v>5</v>
      </c>
      <c r="AE33" s="10">
        <v>5</v>
      </c>
      <c r="AF33" s="10">
        <v>5</v>
      </c>
      <c r="AG33" s="10">
        <v>5</v>
      </c>
      <c r="AH33" s="10">
        <v>5</v>
      </c>
      <c r="AI33" s="10">
        <v>10</v>
      </c>
      <c r="AJ33" s="10">
        <v>20</v>
      </c>
      <c r="AK33" s="10">
        <v>5</v>
      </c>
      <c r="AL33" s="10">
        <v>5</v>
      </c>
      <c r="AM33" s="10">
        <v>40</v>
      </c>
      <c r="AN33" s="10">
        <v>320</v>
      </c>
      <c r="AO33" s="10">
        <v>40</v>
      </c>
      <c r="AP33" s="16">
        <v>160</v>
      </c>
      <c r="AQ33" s="59">
        <v>58</v>
      </c>
      <c r="AR33" s="15"/>
      <c r="AS33" s="10"/>
      <c r="AT33" s="10"/>
      <c r="AU33" s="10"/>
      <c r="AV33" s="10"/>
      <c r="AW33" s="10"/>
      <c r="AX33" s="10"/>
      <c r="AY33" s="10"/>
      <c r="AZ33" s="10"/>
      <c r="BA33" s="10"/>
      <c r="BB33" s="10"/>
      <c r="BC33" s="10"/>
      <c r="BD33" s="10"/>
      <c r="BE33" s="10"/>
      <c r="BF33" s="10"/>
      <c r="BG33" s="10"/>
      <c r="BH33" s="10">
        <v>20</v>
      </c>
      <c r="BI33" s="10">
        <v>20</v>
      </c>
      <c r="BJ33" s="10">
        <v>160</v>
      </c>
      <c r="BK33" s="10">
        <v>320</v>
      </c>
      <c r="BL33" s="10">
        <v>640</v>
      </c>
      <c r="BM33" s="10">
        <v>640</v>
      </c>
      <c r="BN33" s="10">
        <v>5</v>
      </c>
      <c r="BO33" s="10">
        <v>5</v>
      </c>
      <c r="BP33" s="10">
        <v>40</v>
      </c>
      <c r="BQ33" s="10">
        <v>80</v>
      </c>
      <c r="BR33" s="10">
        <v>160</v>
      </c>
      <c r="BS33" s="10">
        <v>80</v>
      </c>
      <c r="BT33" s="10">
        <v>160</v>
      </c>
      <c r="BU33" s="10">
        <v>320</v>
      </c>
      <c r="BV33" s="10">
        <v>160</v>
      </c>
      <c r="BW33" s="10">
        <v>160</v>
      </c>
      <c r="BX33" s="10">
        <v>320</v>
      </c>
      <c r="BY33" s="10">
        <v>320</v>
      </c>
      <c r="BZ33" s="10">
        <v>160</v>
      </c>
      <c r="CA33" s="16">
        <v>320</v>
      </c>
      <c r="CB33" s="59">
        <v>58</v>
      </c>
      <c r="CC33" s="15">
        <v>40</v>
      </c>
      <c r="CD33" s="10">
        <v>80</v>
      </c>
      <c r="CE33" s="10">
        <v>80</v>
      </c>
      <c r="CF33" s="10">
        <v>160</v>
      </c>
      <c r="CG33" s="10">
        <v>160</v>
      </c>
      <c r="CH33" s="16">
        <v>320</v>
      </c>
      <c r="CI33" s="15">
        <v>5</v>
      </c>
      <c r="CJ33" s="10">
        <v>40</v>
      </c>
      <c r="CK33" s="10">
        <v>80</v>
      </c>
      <c r="CL33" s="10">
        <v>160</v>
      </c>
      <c r="CM33" s="10">
        <v>80</v>
      </c>
      <c r="CN33" s="10">
        <v>160</v>
      </c>
      <c r="CO33" s="10">
        <v>40</v>
      </c>
      <c r="CP33" s="10">
        <v>160</v>
      </c>
      <c r="CQ33" s="10">
        <v>40</v>
      </c>
      <c r="CR33" s="10">
        <v>80</v>
      </c>
      <c r="CS33" s="10">
        <v>40</v>
      </c>
      <c r="CT33" s="10">
        <v>160</v>
      </c>
      <c r="CU33" s="10">
        <v>80</v>
      </c>
      <c r="CV33" s="10">
        <v>320</v>
      </c>
      <c r="CW33" s="46">
        <v>40</v>
      </c>
      <c r="CX33" s="16">
        <v>160</v>
      </c>
      <c r="CY33" s="15">
        <v>20</v>
      </c>
      <c r="CZ33" s="10">
        <v>160</v>
      </c>
      <c r="DA33" s="10">
        <v>10</v>
      </c>
      <c r="DB33" s="10">
        <v>80</v>
      </c>
      <c r="DC33" s="10">
        <v>20</v>
      </c>
      <c r="DD33" s="10">
        <v>160</v>
      </c>
      <c r="DE33" s="10">
        <v>10</v>
      </c>
      <c r="DF33" s="10">
        <v>160</v>
      </c>
      <c r="DG33" s="10">
        <v>40</v>
      </c>
      <c r="DH33" s="10">
        <v>320</v>
      </c>
      <c r="DI33" s="10">
        <v>20</v>
      </c>
      <c r="DJ33" s="16">
        <v>160</v>
      </c>
      <c r="DK33" s="59">
        <v>58</v>
      </c>
    </row>
    <row r="34" spans="1:115" ht="24" customHeight="1">
      <c r="A34" s="99">
        <v>62</v>
      </c>
      <c r="B34" s="21">
        <v>25144</v>
      </c>
      <c r="C34" s="21">
        <v>43347</v>
      </c>
      <c r="D34" s="4">
        <v>49</v>
      </c>
      <c r="E34" s="3" t="s">
        <v>217</v>
      </c>
      <c r="F34" s="27" t="s">
        <v>218</v>
      </c>
      <c r="G34" s="226">
        <v>24.627668118578665</v>
      </c>
      <c r="H34" s="1" t="s">
        <v>219</v>
      </c>
      <c r="I34" s="217" t="s">
        <v>220</v>
      </c>
      <c r="J34" s="223" t="s">
        <v>220</v>
      </c>
      <c r="K34" s="15"/>
      <c r="L34" s="10"/>
      <c r="M34" s="10"/>
      <c r="N34" s="10"/>
      <c r="O34" s="10"/>
      <c r="P34" s="10"/>
      <c r="Q34" s="10"/>
      <c r="R34" s="10"/>
      <c r="S34" s="10"/>
      <c r="T34" s="10"/>
      <c r="U34" s="10"/>
      <c r="V34" s="10"/>
      <c r="W34" s="10"/>
      <c r="X34" s="10"/>
      <c r="Y34" s="10">
        <v>10</v>
      </c>
      <c r="Z34" s="10">
        <v>10</v>
      </c>
      <c r="AA34" s="10">
        <v>5</v>
      </c>
      <c r="AB34" s="10">
        <v>5</v>
      </c>
      <c r="AC34" s="10">
        <v>5</v>
      </c>
      <c r="AD34" s="10">
        <v>5</v>
      </c>
      <c r="AE34" s="10">
        <v>5</v>
      </c>
      <c r="AF34" s="10">
        <v>5</v>
      </c>
      <c r="AG34" s="10">
        <v>5</v>
      </c>
      <c r="AH34" s="10">
        <v>5</v>
      </c>
      <c r="AI34" s="10">
        <v>5</v>
      </c>
      <c r="AJ34" s="10">
        <v>5</v>
      </c>
      <c r="AK34" s="10">
        <v>5</v>
      </c>
      <c r="AL34" s="10">
        <v>5</v>
      </c>
      <c r="AM34" s="10">
        <v>40</v>
      </c>
      <c r="AN34" s="10">
        <v>80</v>
      </c>
      <c r="AO34" s="10">
        <v>20</v>
      </c>
      <c r="AP34" s="16">
        <v>40</v>
      </c>
      <c r="AQ34" s="57">
        <v>62</v>
      </c>
      <c r="AR34" s="15"/>
      <c r="AS34" s="10"/>
      <c r="AT34" s="10"/>
      <c r="AU34" s="10"/>
      <c r="AV34" s="10"/>
      <c r="AW34" s="10"/>
      <c r="AX34" s="10"/>
      <c r="AY34" s="10"/>
      <c r="AZ34" s="10"/>
      <c r="BA34" s="10"/>
      <c r="BB34" s="10"/>
      <c r="BC34" s="10"/>
      <c r="BD34" s="10"/>
      <c r="BE34" s="10"/>
      <c r="BF34" s="10"/>
      <c r="BG34" s="10"/>
      <c r="BH34" s="10">
        <v>40</v>
      </c>
      <c r="BI34" s="10">
        <v>20</v>
      </c>
      <c r="BJ34" s="10">
        <v>80</v>
      </c>
      <c r="BK34" s="10">
        <v>20</v>
      </c>
      <c r="BL34" s="10">
        <v>320</v>
      </c>
      <c r="BM34" s="10">
        <v>160</v>
      </c>
      <c r="BN34" s="10">
        <v>5</v>
      </c>
      <c r="BO34" s="10">
        <v>5</v>
      </c>
      <c r="BP34" s="10">
        <v>10</v>
      </c>
      <c r="BQ34" s="10">
        <v>20</v>
      </c>
      <c r="BR34" s="10">
        <v>80</v>
      </c>
      <c r="BS34" s="10">
        <v>40</v>
      </c>
      <c r="BT34" s="10">
        <v>80</v>
      </c>
      <c r="BU34" s="10">
        <v>80</v>
      </c>
      <c r="BV34" s="10">
        <v>40</v>
      </c>
      <c r="BW34" s="10">
        <v>40</v>
      </c>
      <c r="BX34" s="10">
        <v>40</v>
      </c>
      <c r="BY34" s="10">
        <v>40</v>
      </c>
      <c r="BZ34" s="10">
        <v>40</v>
      </c>
      <c r="CA34" s="16">
        <v>40</v>
      </c>
      <c r="CB34" s="57">
        <v>62</v>
      </c>
      <c r="CC34" s="15">
        <v>20</v>
      </c>
      <c r="CD34" s="10">
        <v>10</v>
      </c>
      <c r="CE34" s="10">
        <v>5</v>
      </c>
      <c r="CF34" s="10">
        <v>5</v>
      </c>
      <c r="CG34" s="10">
        <v>5</v>
      </c>
      <c r="CH34" s="16">
        <v>5</v>
      </c>
      <c r="CI34" s="15">
        <v>5</v>
      </c>
      <c r="CJ34" s="10">
        <v>5</v>
      </c>
      <c r="CK34" s="10">
        <v>20</v>
      </c>
      <c r="CL34" s="10">
        <v>10</v>
      </c>
      <c r="CM34" s="10">
        <v>20</v>
      </c>
      <c r="CN34" s="10">
        <v>10</v>
      </c>
      <c r="CO34" s="10">
        <v>10</v>
      </c>
      <c r="CP34" s="10">
        <v>10</v>
      </c>
      <c r="CQ34" s="10">
        <v>10</v>
      </c>
      <c r="CR34" s="10">
        <v>20</v>
      </c>
      <c r="CS34" s="10">
        <v>10</v>
      </c>
      <c r="CT34" s="10">
        <v>20</v>
      </c>
      <c r="CU34" s="10">
        <v>20</v>
      </c>
      <c r="CV34" s="10">
        <v>40</v>
      </c>
      <c r="CW34" s="46">
        <v>10</v>
      </c>
      <c r="CX34" s="16">
        <v>20</v>
      </c>
      <c r="CY34" s="15">
        <v>40</v>
      </c>
      <c r="CZ34" s="10">
        <v>40</v>
      </c>
      <c r="DA34" s="10">
        <v>10</v>
      </c>
      <c r="DB34" s="10">
        <v>5</v>
      </c>
      <c r="DC34" s="10">
        <v>20</v>
      </c>
      <c r="DD34" s="10">
        <v>5</v>
      </c>
      <c r="DE34" s="10">
        <v>10</v>
      </c>
      <c r="DF34" s="10">
        <v>10</v>
      </c>
      <c r="DG34" s="10">
        <v>20</v>
      </c>
      <c r="DH34" s="10">
        <v>20</v>
      </c>
      <c r="DI34" s="10">
        <v>20</v>
      </c>
      <c r="DJ34" s="16">
        <v>40</v>
      </c>
      <c r="DK34" s="57">
        <v>62</v>
      </c>
    </row>
    <row r="35" spans="1:115" ht="24" customHeight="1">
      <c r="A35" s="104">
        <v>64</v>
      </c>
      <c r="B35" s="22">
        <v>22521</v>
      </c>
      <c r="C35" s="22">
        <v>43361</v>
      </c>
      <c r="D35" s="6">
        <v>57</v>
      </c>
      <c r="E35" s="3" t="s">
        <v>217</v>
      </c>
      <c r="F35" s="24" t="s">
        <v>218</v>
      </c>
      <c r="G35" s="226">
        <v>36.746674082211705</v>
      </c>
      <c r="H35" s="1" t="s">
        <v>219</v>
      </c>
      <c r="I35" s="217" t="s">
        <v>220</v>
      </c>
      <c r="J35" s="223" t="s">
        <v>220</v>
      </c>
      <c r="K35" s="15"/>
      <c r="L35" s="10"/>
      <c r="M35" s="10"/>
      <c r="N35" s="10"/>
      <c r="O35" s="10"/>
      <c r="P35" s="10"/>
      <c r="Q35" s="10"/>
      <c r="R35" s="10"/>
      <c r="S35" s="10"/>
      <c r="T35" s="10"/>
      <c r="U35" s="10"/>
      <c r="V35" s="10"/>
      <c r="W35" s="10"/>
      <c r="X35" s="10"/>
      <c r="Y35" s="10">
        <v>10</v>
      </c>
      <c r="Z35" s="10">
        <v>10</v>
      </c>
      <c r="AA35" s="10">
        <v>5</v>
      </c>
      <c r="AB35" s="10">
        <v>5</v>
      </c>
      <c r="AC35" s="10">
        <v>5</v>
      </c>
      <c r="AD35" s="10">
        <v>5</v>
      </c>
      <c r="AE35" s="10">
        <v>5</v>
      </c>
      <c r="AF35" s="10">
        <v>5</v>
      </c>
      <c r="AG35" s="10">
        <v>5</v>
      </c>
      <c r="AH35" s="10">
        <v>5</v>
      </c>
      <c r="AI35" s="10">
        <v>5</v>
      </c>
      <c r="AJ35" s="10">
        <v>5</v>
      </c>
      <c r="AK35" s="10">
        <v>5</v>
      </c>
      <c r="AL35" s="10">
        <v>5</v>
      </c>
      <c r="AM35" s="10">
        <v>40</v>
      </c>
      <c r="AN35" s="10">
        <v>80</v>
      </c>
      <c r="AO35" s="10">
        <v>20</v>
      </c>
      <c r="AP35" s="16">
        <v>80</v>
      </c>
      <c r="AQ35" s="61">
        <v>64</v>
      </c>
      <c r="AR35" s="15"/>
      <c r="AS35" s="10"/>
      <c r="AT35" s="10"/>
      <c r="AU35" s="10"/>
      <c r="AV35" s="10"/>
      <c r="AW35" s="10"/>
      <c r="AX35" s="10"/>
      <c r="AY35" s="10"/>
      <c r="AZ35" s="10"/>
      <c r="BA35" s="10"/>
      <c r="BB35" s="10"/>
      <c r="BC35" s="10"/>
      <c r="BD35" s="10"/>
      <c r="BE35" s="10"/>
      <c r="BF35" s="10"/>
      <c r="BG35" s="10"/>
      <c r="BH35" s="10">
        <v>5</v>
      </c>
      <c r="BI35" s="10">
        <v>5</v>
      </c>
      <c r="BJ35" s="10">
        <v>80</v>
      </c>
      <c r="BK35" s="10">
        <v>80</v>
      </c>
      <c r="BL35" s="10">
        <v>160</v>
      </c>
      <c r="BM35" s="10">
        <v>160</v>
      </c>
      <c r="BN35" s="10">
        <v>5</v>
      </c>
      <c r="BO35" s="10">
        <v>5</v>
      </c>
      <c r="BP35" s="10">
        <v>20</v>
      </c>
      <c r="BQ35" s="10">
        <v>20</v>
      </c>
      <c r="BR35" s="10">
        <v>40</v>
      </c>
      <c r="BS35" s="10">
        <v>40</v>
      </c>
      <c r="BT35" s="10">
        <v>80</v>
      </c>
      <c r="BU35" s="10">
        <v>80</v>
      </c>
      <c r="BV35" s="10">
        <v>40</v>
      </c>
      <c r="BW35" s="10">
        <v>40</v>
      </c>
      <c r="BX35" s="10">
        <v>40</v>
      </c>
      <c r="BY35" s="10">
        <v>40</v>
      </c>
      <c r="BZ35" s="10">
        <v>20</v>
      </c>
      <c r="CA35" s="16">
        <v>40</v>
      </c>
      <c r="CB35" s="61">
        <v>64</v>
      </c>
      <c r="CC35" s="15">
        <v>80</v>
      </c>
      <c r="CD35" s="10">
        <v>80</v>
      </c>
      <c r="CE35" s="10">
        <v>40</v>
      </c>
      <c r="CF35" s="10">
        <v>40</v>
      </c>
      <c r="CG35" s="10">
        <v>40</v>
      </c>
      <c r="CH35" s="16">
        <v>40</v>
      </c>
      <c r="CI35" s="15">
        <v>40</v>
      </c>
      <c r="CJ35" s="10">
        <v>40</v>
      </c>
      <c r="CK35" s="10">
        <v>160</v>
      </c>
      <c r="CL35" s="10">
        <v>320</v>
      </c>
      <c r="CM35" s="10">
        <v>160</v>
      </c>
      <c r="CN35" s="10">
        <v>160</v>
      </c>
      <c r="CO35" s="10">
        <v>160</v>
      </c>
      <c r="CP35" s="10">
        <v>160</v>
      </c>
      <c r="CQ35" s="10">
        <v>80</v>
      </c>
      <c r="CR35" s="10">
        <v>80</v>
      </c>
      <c r="CS35" s="10">
        <v>80</v>
      </c>
      <c r="CT35" s="10">
        <v>320</v>
      </c>
      <c r="CU35" s="10">
        <v>160</v>
      </c>
      <c r="CV35" s="10">
        <v>320</v>
      </c>
      <c r="CW35" s="46">
        <v>80</v>
      </c>
      <c r="CX35" s="16">
        <v>160</v>
      </c>
      <c r="CY35" s="15">
        <v>20</v>
      </c>
      <c r="CZ35" s="10">
        <v>20</v>
      </c>
      <c r="DA35" s="10">
        <v>5</v>
      </c>
      <c r="DB35" s="10">
        <v>5</v>
      </c>
      <c r="DC35" s="10">
        <v>5</v>
      </c>
      <c r="DD35" s="10">
        <v>5</v>
      </c>
      <c r="DE35" s="10">
        <v>10</v>
      </c>
      <c r="DF35" s="10">
        <v>20</v>
      </c>
      <c r="DG35" s="10">
        <v>5</v>
      </c>
      <c r="DH35" s="10">
        <v>5</v>
      </c>
      <c r="DI35" s="10">
        <v>5</v>
      </c>
      <c r="DJ35" s="16">
        <v>20</v>
      </c>
      <c r="DK35" s="61">
        <v>64</v>
      </c>
    </row>
    <row r="36" spans="1:115" ht="24" customHeight="1">
      <c r="A36" s="98">
        <v>65</v>
      </c>
      <c r="B36" s="20">
        <v>33985</v>
      </c>
      <c r="C36" s="20">
        <v>43368</v>
      </c>
      <c r="D36" s="2">
        <v>25</v>
      </c>
      <c r="E36" s="3" t="s">
        <v>217</v>
      </c>
      <c r="F36" s="11" t="s">
        <v>223</v>
      </c>
      <c r="G36" s="226">
        <v>21.993344593658779</v>
      </c>
      <c r="H36" s="1" t="s">
        <v>219</v>
      </c>
      <c r="I36" s="217" t="s">
        <v>220</v>
      </c>
      <c r="J36" s="223" t="s">
        <v>220</v>
      </c>
      <c r="K36" s="15"/>
      <c r="L36" s="10"/>
      <c r="M36" s="10"/>
      <c r="N36" s="10"/>
      <c r="O36" s="10"/>
      <c r="P36" s="10"/>
      <c r="Q36" s="10"/>
      <c r="R36" s="10"/>
      <c r="S36" s="10"/>
      <c r="T36" s="10"/>
      <c r="U36" s="10"/>
      <c r="V36" s="10"/>
      <c r="W36" s="10"/>
      <c r="X36" s="10"/>
      <c r="Y36" s="10">
        <v>20</v>
      </c>
      <c r="Z36" s="10">
        <v>20</v>
      </c>
      <c r="AA36" s="10">
        <v>5</v>
      </c>
      <c r="AB36" s="10">
        <v>320</v>
      </c>
      <c r="AC36" s="10">
        <v>160</v>
      </c>
      <c r="AD36" s="10">
        <v>160</v>
      </c>
      <c r="AE36" s="10">
        <v>40</v>
      </c>
      <c r="AF36" s="10">
        <v>40</v>
      </c>
      <c r="AG36" s="10">
        <v>160</v>
      </c>
      <c r="AH36" s="10">
        <v>160</v>
      </c>
      <c r="AI36" s="10">
        <v>80</v>
      </c>
      <c r="AJ36" s="10">
        <v>80</v>
      </c>
      <c r="AK36" s="10">
        <v>40</v>
      </c>
      <c r="AL36" s="10">
        <v>40</v>
      </c>
      <c r="AM36" s="10">
        <v>320</v>
      </c>
      <c r="AN36" s="10">
        <v>320</v>
      </c>
      <c r="AO36" s="10">
        <v>160</v>
      </c>
      <c r="AP36" s="16">
        <v>160</v>
      </c>
      <c r="AQ36" s="56">
        <v>65</v>
      </c>
      <c r="AR36" s="15"/>
      <c r="AS36" s="10"/>
      <c r="AT36" s="10"/>
      <c r="AU36" s="10"/>
      <c r="AV36" s="10"/>
      <c r="AW36" s="10"/>
      <c r="AX36" s="10"/>
      <c r="AY36" s="10"/>
      <c r="AZ36" s="10"/>
      <c r="BA36" s="10"/>
      <c r="BB36" s="10"/>
      <c r="BC36" s="10"/>
      <c r="BD36" s="10"/>
      <c r="BE36" s="10"/>
      <c r="BF36" s="10"/>
      <c r="BG36" s="10"/>
      <c r="BH36" s="10">
        <v>160</v>
      </c>
      <c r="BI36" s="10">
        <v>320</v>
      </c>
      <c r="BJ36" s="10">
        <v>160</v>
      </c>
      <c r="BK36" s="10">
        <v>320</v>
      </c>
      <c r="BL36" s="10">
        <v>640</v>
      </c>
      <c r="BM36" s="10">
        <v>640</v>
      </c>
      <c r="BN36" s="10">
        <v>160</v>
      </c>
      <c r="BO36" s="10">
        <v>160</v>
      </c>
      <c r="BP36" s="10">
        <v>80</v>
      </c>
      <c r="BQ36" s="10">
        <v>80</v>
      </c>
      <c r="BR36" s="10">
        <v>320</v>
      </c>
      <c r="BS36" s="10">
        <v>80</v>
      </c>
      <c r="BT36" s="10">
        <v>320</v>
      </c>
      <c r="BU36" s="10">
        <v>320</v>
      </c>
      <c r="BV36" s="10">
        <v>80</v>
      </c>
      <c r="BW36" s="10">
        <v>80</v>
      </c>
      <c r="BX36" s="10">
        <v>160</v>
      </c>
      <c r="BY36" s="10">
        <v>160</v>
      </c>
      <c r="BZ36" s="10">
        <v>160</v>
      </c>
      <c r="CA36" s="16">
        <v>160</v>
      </c>
      <c r="CB36" s="56">
        <v>65</v>
      </c>
      <c r="CC36" s="15">
        <v>320</v>
      </c>
      <c r="CD36" s="10">
        <v>320</v>
      </c>
      <c r="CE36" s="10">
        <v>10</v>
      </c>
      <c r="CF36" s="10">
        <v>20</v>
      </c>
      <c r="CG36" s="10">
        <v>10</v>
      </c>
      <c r="CH36" s="16">
        <v>20</v>
      </c>
      <c r="CI36" s="15">
        <v>160</v>
      </c>
      <c r="CJ36" s="10">
        <v>160</v>
      </c>
      <c r="CK36" s="10">
        <v>640</v>
      </c>
      <c r="CL36" s="10">
        <v>640</v>
      </c>
      <c r="CM36" s="10">
        <v>640</v>
      </c>
      <c r="CN36" s="10">
        <v>640</v>
      </c>
      <c r="CO36" s="10">
        <v>320</v>
      </c>
      <c r="CP36" s="10">
        <v>320</v>
      </c>
      <c r="CQ36" s="10">
        <v>160</v>
      </c>
      <c r="CR36" s="10">
        <v>160</v>
      </c>
      <c r="CS36" s="10">
        <v>160</v>
      </c>
      <c r="CT36" s="10">
        <v>160</v>
      </c>
      <c r="CU36" s="10">
        <v>640</v>
      </c>
      <c r="CV36" s="10">
        <v>640</v>
      </c>
      <c r="CW36" s="46">
        <v>160</v>
      </c>
      <c r="CX36" s="16">
        <v>320</v>
      </c>
      <c r="CY36" s="15">
        <v>160</v>
      </c>
      <c r="CZ36" s="10">
        <v>160</v>
      </c>
      <c r="DA36" s="10">
        <v>80</v>
      </c>
      <c r="DB36" s="10">
        <v>80</v>
      </c>
      <c r="DC36" s="10">
        <v>160</v>
      </c>
      <c r="DD36" s="10">
        <v>160</v>
      </c>
      <c r="DE36" s="10">
        <v>80</v>
      </c>
      <c r="DF36" s="10">
        <v>160</v>
      </c>
      <c r="DG36" s="10">
        <v>320</v>
      </c>
      <c r="DH36" s="10">
        <v>320</v>
      </c>
      <c r="DI36" s="10">
        <v>80</v>
      </c>
      <c r="DJ36" s="16">
        <v>160</v>
      </c>
      <c r="DK36" s="56">
        <v>65</v>
      </c>
    </row>
    <row r="37" spans="1:115" ht="24" customHeight="1">
      <c r="A37" s="99">
        <v>66</v>
      </c>
      <c r="B37" s="21">
        <v>27225</v>
      </c>
      <c r="C37" s="21">
        <v>43355</v>
      </c>
      <c r="D37" s="4">
        <v>44</v>
      </c>
      <c r="E37" s="5" t="s">
        <v>221</v>
      </c>
      <c r="F37" s="13" t="s">
        <v>224</v>
      </c>
      <c r="G37" s="226">
        <v>30.082900402487194</v>
      </c>
      <c r="H37" s="1" t="s">
        <v>219</v>
      </c>
      <c r="I37" s="217" t="s">
        <v>220</v>
      </c>
      <c r="J37" s="223" t="s">
        <v>220</v>
      </c>
      <c r="K37" s="15"/>
      <c r="L37" s="10"/>
      <c r="M37" s="10"/>
      <c r="N37" s="10"/>
      <c r="O37" s="10"/>
      <c r="P37" s="10"/>
      <c r="Q37" s="10"/>
      <c r="R37" s="10"/>
      <c r="S37" s="10"/>
      <c r="T37" s="10"/>
      <c r="U37" s="10"/>
      <c r="V37" s="10"/>
      <c r="W37" s="10"/>
      <c r="X37" s="10"/>
      <c r="Y37" s="10">
        <v>10</v>
      </c>
      <c r="Z37" s="10">
        <v>10</v>
      </c>
      <c r="AA37" s="10">
        <v>5</v>
      </c>
      <c r="AB37" s="10">
        <v>5</v>
      </c>
      <c r="AC37" s="10">
        <v>5</v>
      </c>
      <c r="AD37" s="10">
        <v>5</v>
      </c>
      <c r="AE37" s="10">
        <v>10</v>
      </c>
      <c r="AF37" s="10">
        <v>10</v>
      </c>
      <c r="AG37" s="10">
        <v>10</v>
      </c>
      <c r="AH37" s="10">
        <v>10</v>
      </c>
      <c r="AI37" s="10">
        <v>10</v>
      </c>
      <c r="AJ37" s="10">
        <v>10</v>
      </c>
      <c r="AK37" s="10">
        <v>10</v>
      </c>
      <c r="AL37" s="10">
        <v>10</v>
      </c>
      <c r="AM37" s="10">
        <v>5</v>
      </c>
      <c r="AN37" s="10">
        <v>5</v>
      </c>
      <c r="AO37" s="10">
        <v>5</v>
      </c>
      <c r="AP37" s="16">
        <v>5</v>
      </c>
      <c r="AQ37" s="57">
        <v>66</v>
      </c>
      <c r="AR37" s="15"/>
      <c r="AS37" s="10"/>
      <c r="AT37" s="10"/>
      <c r="AU37" s="10"/>
      <c r="AV37" s="10"/>
      <c r="AW37" s="10"/>
      <c r="AX37" s="10"/>
      <c r="AY37" s="10"/>
      <c r="AZ37" s="10"/>
      <c r="BA37" s="10"/>
      <c r="BB37" s="10"/>
      <c r="BC37" s="10"/>
      <c r="BD37" s="10"/>
      <c r="BE37" s="10"/>
      <c r="BF37" s="10"/>
      <c r="BG37" s="10"/>
      <c r="BH37" s="10">
        <v>20</v>
      </c>
      <c r="BI37" s="10">
        <v>10</v>
      </c>
      <c r="BJ37" s="10">
        <v>320</v>
      </c>
      <c r="BK37" s="10">
        <v>80</v>
      </c>
      <c r="BL37" s="10">
        <v>1280</v>
      </c>
      <c r="BM37" s="10">
        <v>640</v>
      </c>
      <c r="BN37" s="10">
        <v>640</v>
      </c>
      <c r="BO37" s="10">
        <v>640</v>
      </c>
      <c r="BP37" s="10">
        <v>160</v>
      </c>
      <c r="BQ37" s="10">
        <v>160</v>
      </c>
      <c r="BR37" s="10">
        <v>640</v>
      </c>
      <c r="BS37" s="10">
        <v>320</v>
      </c>
      <c r="BT37" s="10">
        <v>640</v>
      </c>
      <c r="BU37" s="10">
        <v>640</v>
      </c>
      <c r="BV37" s="10">
        <v>640</v>
      </c>
      <c r="BW37" s="10">
        <v>640</v>
      </c>
      <c r="BX37" s="10">
        <v>320</v>
      </c>
      <c r="BY37" s="10">
        <v>640</v>
      </c>
      <c r="BZ37" s="10">
        <v>320</v>
      </c>
      <c r="CA37" s="16">
        <v>320</v>
      </c>
      <c r="CB37" s="57">
        <v>66</v>
      </c>
      <c r="CC37" s="15">
        <v>80</v>
      </c>
      <c r="CD37" s="10">
        <v>20</v>
      </c>
      <c r="CE37" s="10">
        <v>10</v>
      </c>
      <c r="CF37" s="10">
        <v>5</v>
      </c>
      <c r="CG37" s="10">
        <v>20</v>
      </c>
      <c r="CH37" s="16">
        <v>10</v>
      </c>
      <c r="CI37" s="15">
        <v>20</v>
      </c>
      <c r="CJ37" s="10">
        <v>20</v>
      </c>
      <c r="CK37" s="10">
        <v>40</v>
      </c>
      <c r="CL37" s="10">
        <v>20</v>
      </c>
      <c r="CM37" s="10">
        <v>40</v>
      </c>
      <c r="CN37" s="10">
        <v>10</v>
      </c>
      <c r="CO37" s="10">
        <v>20</v>
      </c>
      <c r="CP37" s="10">
        <v>10</v>
      </c>
      <c r="CQ37" s="10">
        <v>10</v>
      </c>
      <c r="CR37" s="10">
        <v>10</v>
      </c>
      <c r="CS37" s="10">
        <v>10</v>
      </c>
      <c r="CT37" s="10">
        <v>20</v>
      </c>
      <c r="CU37" s="10">
        <v>40</v>
      </c>
      <c r="CV37" s="10">
        <v>40</v>
      </c>
      <c r="CW37" s="46">
        <v>10</v>
      </c>
      <c r="CX37" s="16">
        <v>10</v>
      </c>
      <c r="CY37" s="15">
        <v>160</v>
      </c>
      <c r="CZ37" s="10">
        <v>160</v>
      </c>
      <c r="DA37" s="10">
        <v>80</v>
      </c>
      <c r="DB37" s="10">
        <v>20</v>
      </c>
      <c r="DC37" s="10">
        <v>160</v>
      </c>
      <c r="DD37" s="10">
        <v>40</v>
      </c>
      <c r="DE37" s="10">
        <v>80</v>
      </c>
      <c r="DF37" s="10">
        <v>40</v>
      </c>
      <c r="DG37" s="10">
        <v>80</v>
      </c>
      <c r="DH37" s="10">
        <v>80</v>
      </c>
      <c r="DI37" s="10">
        <v>80</v>
      </c>
      <c r="DJ37" s="16">
        <v>160</v>
      </c>
      <c r="DK37" s="57">
        <v>66</v>
      </c>
    </row>
    <row r="38" spans="1:115" ht="24" customHeight="1">
      <c r="A38" s="98">
        <v>69</v>
      </c>
      <c r="B38" s="20">
        <v>33364</v>
      </c>
      <c r="C38" s="20">
        <v>43371</v>
      </c>
      <c r="D38" s="2">
        <v>27</v>
      </c>
      <c r="E38" s="5" t="s">
        <v>221</v>
      </c>
      <c r="F38" s="11" t="s">
        <v>225</v>
      </c>
      <c r="G38" s="226">
        <v>28.353625600597606</v>
      </c>
      <c r="H38" s="1" t="s">
        <v>219</v>
      </c>
      <c r="I38" s="217" t="s">
        <v>220</v>
      </c>
      <c r="J38" s="223" t="s">
        <v>220</v>
      </c>
      <c r="K38" s="15"/>
      <c r="L38" s="10"/>
      <c r="M38" s="10"/>
      <c r="N38" s="10"/>
      <c r="O38" s="10"/>
      <c r="P38" s="10"/>
      <c r="Q38" s="10"/>
      <c r="R38" s="10"/>
      <c r="S38" s="10"/>
      <c r="T38" s="10"/>
      <c r="U38" s="10"/>
      <c r="V38" s="10"/>
      <c r="W38" s="10"/>
      <c r="X38" s="10"/>
      <c r="Y38" s="10">
        <v>5</v>
      </c>
      <c r="Z38" s="10">
        <v>5</v>
      </c>
      <c r="AA38" s="10">
        <v>40</v>
      </c>
      <c r="AB38" s="10">
        <v>40</v>
      </c>
      <c r="AC38" s="10">
        <v>10</v>
      </c>
      <c r="AD38" s="10">
        <v>20</v>
      </c>
      <c r="AE38" s="10">
        <v>5</v>
      </c>
      <c r="AF38" s="10">
        <v>5</v>
      </c>
      <c r="AG38" s="10">
        <v>20</v>
      </c>
      <c r="AH38" s="10">
        <v>20</v>
      </c>
      <c r="AI38" s="10">
        <v>20</v>
      </c>
      <c r="AJ38" s="10">
        <v>20</v>
      </c>
      <c r="AK38" s="10">
        <v>10</v>
      </c>
      <c r="AL38" s="10">
        <v>10</v>
      </c>
      <c r="AM38" s="10">
        <v>80</v>
      </c>
      <c r="AN38" s="10">
        <v>80</v>
      </c>
      <c r="AO38" s="10">
        <v>80</v>
      </c>
      <c r="AP38" s="16">
        <v>80</v>
      </c>
      <c r="AQ38" s="56">
        <v>69</v>
      </c>
      <c r="AR38" s="15"/>
      <c r="AS38" s="10"/>
      <c r="AT38" s="10"/>
      <c r="AU38" s="10"/>
      <c r="AV38" s="10"/>
      <c r="AW38" s="10"/>
      <c r="AX38" s="10"/>
      <c r="AY38" s="10"/>
      <c r="AZ38" s="10"/>
      <c r="BA38" s="10"/>
      <c r="BB38" s="10"/>
      <c r="BC38" s="10"/>
      <c r="BD38" s="10"/>
      <c r="BE38" s="10"/>
      <c r="BF38" s="10"/>
      <c r="BG38" s="10"/>
      <c r="BH38" s="10">
        <v>80</v>
      </c>
      <c r="BI38" s="10">
        <v>80</v>
      </c>
      <c r="BJ38" s="10">
        <v>160</v>
      </c>
      <c r="BK38" s="10">
        <v>160</v>
      </c>
      <c r="BL38" s="10">
        <v>640</v>
      </c>
      <c r="BM38" s="10">
        <v>640</v>
      </c>
      <c r="BN38" s="10">
        <v>160</v>
      </c>
      <c r="BO38" s="10">
        <v>160</v>
      </c>
      <c r="BP38" s="10">
        <v>40</v>
      </c>
      <c r="BQ38" s="10">
        <v>40</v>
      </c>
      <c r="BR38" s="10">
        <v>80</v>
      </c>
      <c r="BS38" s="10">
        <v>40</v>
      </c>
      <c r="BT38" s="10">
        <v>160</v>
      </c>
      <c r="BU38" s="10">
        <v>160</v>
      </c>
      <c r="BV38" s="10">
        <v>40</v>
      </c>
      <c r="BW38" s="10">
        <v>40</v>
      </c>
      <c r="BX38" s="10">
        <v>80</v>
      </c>
      <c r="BY38" s="10">
        <v>160</v>
      </c>
      <c r="BZ38" s="10">
        <v>80</v>
      </c>
      <c r="CA38" s="16">
        <v>80</v>
      </c>
      <c r="CB38" s="56">
        <v>69</v>
      </c>
      <c r="CC38" s="15">
        <v>640</v>
      </c>
      <c r="CD38" s="10">
        <v>640</v>
      </c>
      <c r="CE38" s="10">
        <v>40</v>
      </c>
      <c r="CF38" s="10">
        <v>40</v>
      </c>
      <c r="CG38" s="10">
        <v>10</v>
      </c>
      <c r="CH38" s="16">
        <v>10</v>
      </c>
      <c r="CI38" s="15">
        <v>20</v>
      </c>
      <c r="CJ38" s="10">
        <v>20</v>
      </c>
      <c r="CK38" s="10">
        <v>640</v>
      </c>
      <c r="CL38" s="10">
        <v>640</v>
      </c>
      <c r="CM38" s="10">
        <v>640</v>
      </c>
      <c r="CN38" s="10">
        <v>640</v>
      </c>
      <c r="CO38" s="10">
        <v>320</v>
      </c>
      <c r="CP38" s="10">
        <v>320</v>
      </c>
      <c r="CQ38" s="10">
        <v>160</v>
      </c>
      <c r="CR38" s="10">
        <v>80</v>
      </c>
      <c r="CS38" s="10">
        <v>160</v>
      </c>
      <c r="CT38" s="10">
        <v>80</v>
      </c>
      <c r="CU38" s="10">
        <v>640</v>
      </c>
      <c r="CV38" s="10">
        <v>640</v>
      </c>
      <c r="CW38" s="46">
        <v>320</v>
      </c>
      <c r="CX38" s="16">
        <v>320</v>
      </c>
      <c r="CY38" s="15">
        <v>160</v>
      </c>
      <c r="CZ38" s="10">
        <v>160</v>
      </c>
      <c r="DA38" s="10">
        <v>40</v>
      </c>
      <c r="DB38" s="10">
        <v>80</v>
      </c>
      <c r="DC38" s="10">
        <v>80</v>
      </c>
      <c r="DD38" s="10">
        <v>80</v>
      </c>
      <c r="DE38" s="10">
        <v>80</v>
      </c>
      <c r="DF38" s="10">
        <v>160</v>
      </c>
      <c r="DG38" s="10">
        <v>80</v>
      </c>
      <c r="DH38" s="10">
        <v>80</v>
      </c>
      <c r="DI38" s="10">
        <v>40</v>
      </c>
      <c r="DJ38" s="16">
        <v>80</v>
      </c>
      <c r="DK38" s="56">
        <v>69</v>
      </c>
    </row>
    <row r="39" spans="1:115" ht="24" customHeight="1">
      <c r="A39" s="105">
        <v>70</v>
      </c>
      <c r="B39" s="22">
        <v>23271</v>
      </c>
      <c r="C39" s="22">
        <v>43349</v>
      </c>
      <c r="D39" s="6">
        <v>54</v>
      </c>
      <c r="E39" s="5" t="s">
        <v>221</v>
      </c>
      <c r="F39" s="27" t="s">
        <v>218</v>
      </c>
      <c r="G39" s="226">
        <v>30.259494646959041</v>
      </c>
      <c r="H39" s="1" t="s">
        <v>219</v>
      </c>
      <c r="I39" s="217" t="s">
        <v>220</v>
      </c>
      <c r="J39" s="223" t="s">
        <v>220</v>
      </c>
      <c r="K39" s="15"/>
      <c r="L39" s="10"/>
      <c r="M39" s="10"/>
      <c r="N39" s="10"/>
      <c r="O39" s="10"/>
      <c r="P39" s="10"/>
      <c r="Q39" s="10"/>
      <c r="R39" s="10"/>
      <c r="S39" s="10"/>
      <c r="T39" s="10"/>
      <c r="U39" s="10"/>
      <c r="V39" s="10"/>
      <c r="W39" s="10"/>
      <c r="X39" s="10"/>
      <c r="Y39" s="10">
        <v>5</v>
      </c>
      <c r="Z39" s="10">
        <v>5</v>
      </c>
      <c r="AA39" s="10">
        <v>10</v>
      </c>
      <c r="AB39" s="10">
        <v>5</v>
      </c>
      <c r="AC39" s="10">
        <v>10</v>
      </c>
      <c r="AD39" s="10">
        <v>10</v>
      </c>
      <c r="AE39" s="10">
        <v>5</v>
      </c>
      <c r="AF39" s="10">
        <v>5</v>
      </c>
      <c r="AG39" s="10">
        <v>5</v>
      </c>
      <c r="AH39" s="10">
        <v>5</v>
      </c>
      <c r="AI39" s="10">
        <v>5</v>
      </c>
      <c r="AJ39" s="10">
        <v>5</v>
      </c>
      <c r="AK39" s="10">
        <v>5</v>
      </c>
      <c r="AL39" s="10">
        <v>5</v>
      </c>
      <c r="AM39" s="10">
        <v>5</v>
      </c>
      <c r="AN39" s="10">
        <v>80</v>
      </c>
      <c r="AO39" s="10">
        <v>5</v>
      </c>
      <c r="AP39" s="16">
        <v>40</v>
      </c>
      <c r="AQ39" s="34">
        <v>70</v>
      </c>
      <c r="AR39" s="15"/>
      <c r="AS39" s="10"/>
      <c r="AT39" s="10"/>
      <c r="AU39" s="10"/>
      <c r="AV39" s="10"/>
      <c r="AW39" s="10"/>
      <c r="AX39" s="10"/>
      <c r="AY39" s="10"/>
      <c r="AZ39" s="10"/>
      <c r="BA39" s="10"/>
      <c r="BB39" s="10"/>
      <c r="BC39" s="10"/>
      <c r="BD39" s="10"/>
      <c r="BE39" s="10"/>
      <c r="BF39" s="10"/>
      <c r="BG39" s="10"/>
      <c r="BH39" s="10">
        <v>10</v>
      </c>
      <c r="BI39" s="10">
        <v>10</v>
      </c>
      <c r="BJ39" s="10">
        <v>5</v>
      </c>
      <c r="BK39" s="10">
        <v>5</v>
      </c>
      <c r="BL39" s="10">
        <v>80</v>
      </c>
      <c r="BM39" s="10">
        <v>80</v>
      </c>
      <c r="BN39" s="10">
        <v>5</v>
      </c>
      <c r="BO39" s="10">
        <v>5</v>
      </c>
      <c r="BP39" s="10">
        <v>40</v>
      </c>
      <c r="BQ39" s="10">
        <v>40</v>
      </c>
      <c r="BR39" s="10">
        <v>80</v>
      </c>
      <c r="BS39" s="10">
        <v>80</v>
      </c>
      <c r="BT39" s="10">
        <v>160</v>
      </c>
      <c r="BU39" s="10">
        <v>160</v>
      </c>
      <c r="BV39" s="10">
        <v>80</v>
      </c>
      <c r="BW39" s="10">
        <v>160</v>
      </c>
      <c r="BX39" s="10">
        <v>80</v>
      </c>
      <c r="BY39" s="10">
        <v>160</v>
      </c>
      <c r="BZ39" s="10">
        <v>80</v>
      </c>
      <c r="CA39" s="16">
        <v>80</v>
      </c>
      <c r="CB39" s="34">
        <v>70</v>
      </c>
      <c r="CC39" s="15">
        <v>80</v>
      </c>
      <c r="CD39" s="10">
        <v>80</v>
      </c>
      <c r="CE39" s="10">
        <v>40</v>
      </c>
      <c r="CF39" s="10">
        <v>40</v>
      </c>
      <c r="CG39" s="10">
        <v>80</v>
      </c>
      <c r="CH39" s="16">
        <v>80</v>
      </c>
      <c r="CI39" s="15">
        <v>80</v>
      </c>
      <c r="CJ39" s="10">
        <v>80</v>
      </c>
      <c r="CK39" s="10">
        <v>160</v>
      </c>
      <c r="CL39" s="10">
        <v>160</v>
      </c>
      <c r="CM39" s="10">
        <v>160</v>
      </c>
      <c r="CN39" s="10">
        <v>160</v>
      </c>
      <c r="CO39" s="10">
        <v>80</v>
      </c>
      <c r="CP39" s="10">
        <v>80</v>
      </c>
      <c r="CQ39" s="10">
        <v>160</v>
      </c>
      <c r="CR39" s="10">
        <v>80</v>
      </c>
      <c r="CS39" s="10">
        <v>160</v>
      </c>
      <c r="CT39" s="10">
        <v>80</v>
      </c>
      <c r="CU39" s="10">
        <v>160</v>
      </c>
      <c r="CV39" s="10">
        <v>160</v>
      </c>
      <c r="CW39" s="46">
        <v>160</v>
      </c>
      <c r="CX39" s="16">
        <v>160</v>
      </c>
      <c r="CY39" s="15">
        <v>80</v>
      </c>
      <c r="CZ39" s="10">
        <v>80</v>
      </c>
      <c r="DA39" s="10">
        <v>40</v>
      </c>
      <c r="DB39" s="10">
        <v>40</v>
      </c>
      <c r="DC39" s="10">
        <v>40</v>
      </c>
      <c r="DD39" s="10">
        <v>80</v>
      </c>
      <c r="DE39" s="10">
        <v>80</v>
      </c>
      <c r="DF39" s="10">
        <v>80</v>
      </c>
      <c r="DG39" s="10">
        <v>80</v>
      </c>
      <c r="DH39" s="10">
        <v>80</v>
      </c>
      <c r="DI39" s="10">
        <v>80</v>
      </c>
      <c r="DJ39" s="16">
        <v>80</v>
      </c>
      <c r="DK39" s="34">
        <v>70</v>
      </c>
    </row>
    <row r="40" spans="1:115" ht="24" customHeight="1">
      <c r="A40" s="98">
        <v>72</v>
      </c>
      <c r="B40" s="20">
        <v>33789</v>
      </c>
      <c r="C40" s="20">
        <v>43370</v>
      </c>
      <c r="D40" s="2">
        <v>26</v>
      </c>
      <c r="E40" s="3" t="s">
        <v>217</v>
      </c>
      <c r="F40" s="27" t="s">
        <v>218</v>
      </c>
      <c r="G40" s="226">
        <v>21.807401385842216</v>
      </c>
      <c r="H40" s="1" t="s">
        <v>219</v>
      </c>
      <c r="I40" s="217" t="s">
        <v>220</v>
      </c>
      <c r="J40" s="223" t="s">
        <v>220</v>
      </c>
      <c r="K40" s="15"/>
      <c r="L40" s="10"/>
      <c r="M40" s="10"/>
      <c r="N40" s="10"/>
      <c r="O40" s="10"/>
      <c r="P40" s="10"/>
      <c r="Q40" s="10"/>
      <c r="R40" s="10"/>
      <c r="S40" s="10"/>
      <c r="T40" s="10"/>
      <c r="U40" s="10"/>
      <c r="V40" s="10"/>
      <c r="W40" s="10"/>
      <c r="X40" s="10"/>
      <c r="Y40" s="10">
        <v>5</v>
      </c>
      <c r="Z40" s="10">
        <v>5</v>
      </c>
      <c r="AA40" s="10">
        <v>80</v>
      </c>
      <c r="AB40" s="10">
        <v>80</v>
      </c>
      <c r="AC40" s="10">
        <v>40</v>
      </c>
      <c r="AD40" s="10">
        <v>40</v>
      </c>
      <c r="AE40" s="10">
        <v>40</v>
      </c>
      <c r="AF40" s="10">
        <v>40</v>
      </c>
      <c r="AG40" s="10">
        <v>80</v>
      </c>
      <c r="AH40" s="10">
        <v>80</v>
      </c>
      <c r="AI40" s="10">
        <v>40</v>
      </c>
      <c r="AJ40" s="10">
        <v>40</v>
      </c>
      <c r="AK40" s="10">
        <v>10</v>
      </c>
      <c r="AL40" s="10">
        <v>10</v>
      </c>
      <c r="AM40" s="10">
        <v>40</v>
      </c>
      <c r="AN40" s="10">
        <v>80</v>
      </c>
      <c r="AO40" s="10">
        <v>40</v>
      </c>
      <c r="AP40" s="16">
        <v>80</v>
      </c>
      <c r="AQ40" s="56">
        <v>72</v>
      </c>
      <c r="AR40" s="15"/>
      <c r="AS40" s="10"/>
      <c r="AT40" s="10"/>
      <c r="AU40" s="10"/>
      <c r="AV40" s="10"/>
      <c r="AW40" s="10"/>
      <c r="AX40" s="10"/>
      <c r="AY40" s="10"/>
      <c r="AZ40" s="10"/>
      <c r="BA40" s="10"/>
      <c r="BB40" s="10"/>
      <c r="BC40" s="10"/>
      <c r="BD40" s="10"/>
      <c r="BE40" s="10"/>
      <c r="BF40" s="10"/>
      <c r="BG40" s="10"/>
      <c r="BH40" s="10">
        <v>20</v>
      </c>
      <c r="BI40" s="10">
        <v>20</v>
      </c>
      <c r="BJ40" s="10">
        <v>20</v>
      </c>
      <c r="BK40" s="10">
        <v>40</v>
      </c>
      <c r="BL40" s="10">
        <v>80</v>
      </c>
      <c r="BM40" s="10">
        <v>160</v>
      </c>
      <c r="BN40" s="10">
        <v>20</v>
      </c>
      <c r="BO40" s="10">
        <v>40</v>
      </c>
      <c r="BP40" s="10">
        <v>40</v>
      </c>
      <c r="BQ40" s="10">
        <v>160</v>
      </c>
      <c r="BR40" s="10">
        <v>160</v>
      </c>
      <c r="BS40" s="10">
        <v>160</v>
      </c>
      <c r="BT40" s="10">
        <v>160</v>
      </c>
      <c r="BU40" s="10">
        <v>640</v>
      </c>
      <c r="BV40" s="10">
        <v>80</v>
      </c>
      <c r="BW40" s="10">
        <v>320</v>
      </c>
      <c r="BX40" s="10">
        <v>80</v>
      </c>
      <c r="BY40" s="10">
        <v>320</v>
      </c>
      <c r="BZ40" s="10">
        <v>80</v>
      </c>
      <c r="CA40" s="16">
        <v>320</v>
      </c>
      <c r="CB40" s="56">
        <v>72</v>
      </c>
      <c r="CC40" s="15">
        <v>160</v>
      </c>
      <c r="CD40" s="10">
        <v>320</v>
      </c>
      <c r="CE40" s="10">
        <v>5</v>
      </c>
      <c r="CF40" s="10">
        <v>5</v>
      </c>
      <c r="CG40" s="10">
        <v>5</v>
      </c>
      <c r="CH40" s="16">
        <v>5</v>
      </c>
      <c r="CI40" s="15">
        <v>20</v>
      </c>
      <c r="CJ40" s="10">
        <v>40</v>
      </c>
      <c r="CK40" s="10">
        <v>320</v>
      </c>
      <c r="CL40" s="10">
        <v>640</v>
      </c>
      <c r="CM40" s="10">
        <v>160</v>
      </c>
      <c r="CN40" s="10">
        <v>320</v>
      </c>
      <c r="CO40" s="10">
        <v>160</v>
      </c>
      <c r="CP40" s="10">
        <v>160</v>
      </c>
      <c r="CQ40" s="10">
        <v>160</v>
      </c>
      <c r="CR40" s="10">
        <v>80</v>
      </c>
      <c r="CS40" s="10">
        <v>160</v>
      </c>
      <c r="CT40" s="10">
        <v>160</v>
      </c>
      <c r="CU40" s="10">
        <v>160</v>
      </c>
      <c r="CV40" s="10">
        <v>320</v>
      </c>
      <c r="CW40" s="46">
        <v>160</v>
      </c>
      <c r="CX40" s="16">
        <v>320</v>
      </c>
      <c r="CY40" s="15">
        <v>40</v>
      </c>
      <c r="CZ40" s="10">
        <v>40</v>
      </c>
      <c r="DA40" s="10">
        <v>10</v>
      </c>
      <c r="DB40" s="10">
        <v>20</v>
      </c>
      <c r="DC40" s="10">
        <v>20</v>
      </c>
      <c r="DD40" s="10">
        <v>40</v>
      </c>
      <c r="DE40" s="10">
        <v>10</v>
      </c>
      <c r="DF40" s="10">
        <v>20</v>
      </c>
      <c r="DG40" s="10">
        <v>20</v>
      </c>
      <c r="DH40" s="10">
        <v>40</v>
      </c>
      <c r="DI40" s="10">
        <v>5</v>
      </c>
      <c r="DJ40" s="16">
        <v>20</v>
      </c>
      <c r="DK40" s="56">
        <v>72</v>
      </c>
    </row>
    <row r="41" spans="1:115" ht="24" customHeight="1">
      <c r="A41" s="102">
        <v>75</v>
      </c>
      <c r="B41" s="20">
        <v>34336</v>
      </c>
      <c r="C41" s="20">
        <v>43382</v>
      </c>
      <c r="D41" s="2">
        <v>24</v>
      </c>
      <c r="E41" s="3" t="s">
        <v>217</v>
      </c>
      <c r="F41" s="27" t="s">
        <v>218</v>
      </c>
      <c r="G41" s="226">
        <v>22.871092189100633</v>
      </c>
      <c r="H41" s="1" t="s">
        <v>219</v>
      </c>
      <c r="I41" s="217" t="s">
        <v>220</v>
      </c>
      <c r="J41" s="223" t="s">
        <v>220</v>
      </c>
      <c r="K41" s="15"/>
      <c r="L41" s="10"/>
      <c r="M41" s="10"/>
      <c r="N41" s="10"/>
      <c r="O41" s="10"/>
      <c r="P41" s="10"/>
      <c r="Q41" s="10"/>
      <c r="R41" s="10"/>
      <c r="S41" s="10"/>
      <c r="T41" s="10"/>
      <c r="U41" s="10"/>
      <c r="V41" s="10"/>
      <c r="W41" s="10"/>
      <c r="X41" s="10"/>
      <c r="Y41" s="10">
        <v>5</v>
      </c>
      <c r="Z41" s="10">
        <v>5</v>
      </c>
      <c r="AA41" s="10">
        <v>10</v>
      </c>
      <c r="AB41" s="10">
        <v>20</v>
      </c>
      <c r="AC41" s="10">
        <v>10</v>
      </c>
      <c r="AD41" s="10">
        <v>10</v>
      </c>
      <c r="AE41" s="10">
        <v>5</v>
      </c>
      <c r="AF41" s="10">
        <v>5</v>
      </c>
      <c r="AG41" s="10">
        <v>10</v>
      </c>
      <c r="AH41" s="10">
        <v>10</v>
      </c>
      <c r="AI41" s="10">
        <v>10</v>
      </c>
      <c r="AJ41" s="10">
        <v>10</v>
      </c>
      <c r="AK41" s="10">
        <v>5</v>
      </c>
      <c r="AL41" s="10">
        <v>5</v>
      </c>
      <c r="AM41" s="10">
        <v>40</v>
      </c>
      <c r="AN41" s="10">
        <v>80</v>
      </c>
      <c r="AO41" s="10">
        <v>40</v>
      </c>
      <c r="AP41" s="16">
        <v>80</v>
      </c>
      <c r="AQ41" s="60">
        <v>75</v>
      </c>
      <c r="AR41" s="15"/>
      <c r="AS41" s="10"/>
      <c r="AT41" s="10"/>
      <c r="AU41" s="10"/>
      <c r="AV41" s="10"/>
      <c r="AW41" s="10"/>
      <c r="AX41" s="10"/>
      <c r="AY41" s="10"/>
      <c r="AZ41" s="10"/>
      <c r="BA41" s="10"/>
      <c r="BB41" s="10"/>
      <c r="BC41" s="10"/>
      <c r="BD41" s="10"/>
      <c r="BE41" s="10"/>
      <c r="BF41" s="10"/>
      <c r="BG41" s="10"/>
      <c r="BH41" s="10">
        <v>80</v>
      </c>
      <c r="BI41" s="10">
        <v>80</v>
      </c>
      <c r="BJ41" s="10">
        <v>80</v>
      </c>
      <c r="BK41" s="10">
        <v>80</v>
      </c>
      <c r="BL41" s="10">
        <v>320</v>
      </c>
      <c r="BM41" s="10">
        <v>1280</v>
      </c>
      <c r="BN41" s="10">
        <v>80</v>
      </c>
      <c r="BO41" s="10">
        <v>320</v>
      </c>
      <c r="BP41" s="10">
        <v>40</v>
      </c>
      <c r="BQ41" s="10">
        <v>80</v>
      </c>
      <c r="BR41" s="10">
        <v>80</v>
      </c>
      <c r="BS41" s="10">
        <v>80</v>
      </c>
      <c r="BT41" s="10">
        <v>80</v>
      </c>
      <c r="BU41" s="10">
        <v>320</v>
      </c>
      <c r="BV41" s="10">
        <v>40</v>
      </c>
      <c r="BW41" s="10">
        <v>160</v>
      </c>
      <c r="BX41" s="10">
        <v>80</v>
      </c>
      <c r="BY41" s="10">
        <v>160</v>
      </c>
      <c r="BZ41" s="10">
        <v>80</v>
      </c>
      <c r="CA41" s="16">
        <v>160</v>
      </c>
      <c r="CB41" s="60">
        <v>75</v>
      </c>
      <c r="CC41" s="15">
        <v>40</v>
      </c>
      <c r="CD41" s="10">
        <v>40</v>
      </c>
      <c r="CE41" s="10">
        <v>5</v>
      </c>
      <c r="CF41" s="10">
        <v>10</v>
      </c>
      <c r="CG41" s="10">
        <v>10</v>
      </c>
      <c r="CH41" s="16">
        <v>10</v>
      </c>
      <c r="CI41" s="15">
        <v>40</v>
      </c>
      <c r="CJ41" s="10">
        <v>80</v>
      </c>
      <c r="CK41" s="10">
        <v>40</v>
      </c>
      <c r="CL41" s="10">
        <v>80</v>
      </c>
      <c r="CM41" s="10">
        <v>40</v>
      </c>
      <c r="CN41" s="10">
        <v>80</v>
      </c>
      <c r="CO41" s="10">
        <v>40</v>
      </c>
      <c r="CP41" s="10">
        <v>40</v>
      </c>
      <c r="CQ41" s="10">
        <v>40</v>
      </c>
      <c r="CR41" s="10">
        <v>40</v>
      </c>
      <c r="CS41" s="10">
        <v>20</v>
      </c>
      <c r="CT41" s="10">
        <v>80</v>
      </c>
      <c r="CU41" s="10">
        <v>40</v>
      </c>
      <c r="CV41" s="10">
        <v>80</v>
      </c>
      <c r="CW41" s="46">
        <v>40</v>
      </c>
      <c r="CX41" s="16">
        <v>80</v>
      </c>
      <c r="CY41" s="15">
        <v>40</v>
      </c>
      <c r="CZ41" s="10">
        <v>80</v>
      </c>
      <c r="DA41" s="10">
        <v>20</v>
      </c>
      <c r="DB41" s="10">
        <v>40</v>
      </c>
      <c r="DC41" s="10">
        <v>20</v>
      </c>
      <c r="DD41" s="10">
        <v>80</v>
      </c>
      <c r="DE41" s="10">
        <v>20</v>
      </c>
      <c r="DF41" s="10">
        <v>40</v>
      </c>
      <c r="DG41" s="10">
        <v>40</v>
      </c>
      <c r="DH41" s="10">
        <v>40</v>
      </c>
      <c r="DI41" s="10">
        <v>20</v>
      </c>
      <c r="DJ41" s="16">
        <v>40</v>
      </c>
      <c r="DK41" s="60">
        <v>75</v>
      </c>
    </row>
    <row r="42" spans="1:115" ht="24" customHeight="1">
      <c r="A42" s="106">
        <v>77</v>
      </c>
      <c r="B42" s="25">
        <v>19213</v>
      </c>
      <c r="C42" s="25">
        <v>43371</v>
      </c>
      <c r="D42" s="26">
        <v>66</v>
      </c>
      <c r="E42" s="3" t="s">
        <v>217</v>
      </c>
      <c r="F42" s="27" t="s">
        <v>218</v>
      </c>
      <c r="G42" s="226">
        <v>28.47005936119464</v>
      </c>
      <c r="H42" s="1" t="s">
        <v>219</v>
      </c>
      <c r="I42" s="217" t="s">
        <v>220</v>
      </c>
      <c r="J42" s="223" t="s">
        <v>220</v>
      </c>
      <c r="K42" s="15"/>
      <c r="L42" s="10"/>
      <c r="M42" s="10"/>
      <c r="N42" s="10"/>
      <c r="O42" s="10"/>
      <c r="P42" s="10"/>
      <c r="Q42" s="10"/>
      <c r="R42" s="10"/>
      <c r="S42" s="10"/>
      <c r="T42" s="10"/>
      <c r="U42" s="10"/>
      <c r="V42" s="10"/>
      <c r="W42" s="10"/>
      <c r="X42" s="10"/>
      <c r="Y42" s="10">
        <v>5</v>
      </c>
      <c r="Z42" s="10">
        <v>5</v>
      </c>
      <c r="AA42" s="10">
        <v>5</v>
      </c>
      <c r="AB42" s="10">
        <v>5</v>
      </c>
      <c r="AC42" s="10">
        <v>5</v>
      </c>
      <c r="AD42" s="10">
        <v>5</v>
      </c>
      <c r="AE42" s="10">
        <v>5</v>
      </c>
      <c r="AF42" s="10">
        <v>5</v>
      </c>
      <c r="AG42" s="10">
        <v>5</v>
      </c>
      <c r="AH42" s="10">
        <v>5</v>
      </c>
      <c r="AI42" s="10">
        <v>5</v>
      </c>
      <c r="AJ42" s="10">
        <v>5</v>
      </c>
      <c r="AK42" s="10">
        <v>5</v>
      </c>
      <c r="AL42" s="10">
        <v>5</v>
      </c>
      <c r="AM42" s="10">
        <v>40</v>
      </c>
      <c r="AN42" s="10">
        <v>80</v>
      </c>
      <c r="AO42" s="10">
        <v>10</v>
      </c>
      <c r="AP42" s="16">
        <v>40</v>
      </c>
      <c r="AQ42" s="62">
        <v>77</v>
      </c>
      <c r="AR42" s="15"/>
      <c r="AS42" s="10"/>
      <c r="AT42" s="10"/>
      <c r="AU42" s="10"/>
      <c r="AV42" s="10"/>
      <c r="AW42" s="10"/>
      <c r="AX42" s="10"/>
      <c r="AY42" s="10"/>
      <c r="AZ42" s="10"/>
      <c r="BA42" s="10"/>
      <c r="BB42" s="10"/>
      <c r="BC42" s="10"/>
      <c r="BD42" s="10"/>
      <c r="BE42" s="10"/>
      <c r="BF42" s="10"/>
      <c r="BG42" s="10"/>
      <c r="BH42" s="10">
        <v>5</v>
      </c>
      <c r="BI42" s="10">
        <v>5</v>
      </c>
      <c r="BJ42" s="10">
        <v>10</v>
      </c>
      <c r="BK42" s="10">
        <v>20</v>
      </c>
      <c r="BL42" s="10">
        <v>160</v>
      </c>
      <c r="BM42" s="10">
        <v>320</v>
      </c>
      <c r="BN42" s="10">
        <v>10</v>
      </c>
      <c r="BO42" s="10">
        <v>40</v>
      </c>
      <c r="BP42" s="10">
        <v>40</v>
      </c>
      <c r="BQ42" s="10">
        <v>80</v>
      </c>
      <c r="BR42" s="10">
        <v>80</v>
      </c>
      <c r="BS42" s="10">
        <v>80</v>
      </c>
      <c r="BT42" s="10">
        <v>160</v>
      </c>
      <c r="BU42" s="10">
        <v>320</v>
      </c>
      <c r="BV42" s="10">
        <v>80</v>
      </c>
      <c r="BW42" s="10">
        <v>160</v>
      </c>
      <c r="BX42" s="10">
        <v>40</v>
      </c>
      <c r="BY42" s="10">
        <v>80</v>
      </c>
      <c r="BZ42" s="10">
        <v>40</v>
      </c>
      <c r="CA42" s="16">
        <v>80</v>
      </c>
      <c r="CB42" s="62">
        <v>77</v>
      </c>
      <c r="CC42" s="15">
        <v>20</v>
      </c>
      <c r="CD42" s="10">
        <v>40</v>
      </c>
      <c r="CE42" s="10">
        <v>80</v>
      </c>
      <c r="CF42" s="10">
        <v>80</v>
      </c>
      <c r="CG42" s="10">
        <v>160</v>
      </c>
      <c r="CH42" s="16">
        <v>160</v>
      </c>
      <c r="CI42" s="15">
        <v>20</v>
      </c>
      <c r="CJ42" s="10">
        <v>40</v>
      </c>
      <c r="CK42" s="10">
        <v>20</v>
      </c>
      <c r="CL42" s="10">
        <v>80</v>
      </c>
      <c r="CM42" s="10">
        <v>20</v>
      </c>
      <c r="CN42" s="10">
        <v>40</v>
      </c>
      <c r="CO42" s="10">
        <v>20</v>
      </c>
      <c r="CP42" s="10">
        <v>40</v>
      </c>
      <c r="CQ42" s="10">
        <v>10</v>
      </c>
      <c r="CR42" s="10">
        <v>20</v>
      </c>
      <c r="CS42" s="10">
        <v>10</v>
      </c>
      <c r="CT42" s="10">
        <v>20</v>
      </c>
      <c r="CU42" s="10">
        <v>20</v>
      </c>
      <c r="CV42" s="10">
        <v>80</v>
      </c>
      <c r="CW42" s="46">
        <v>20</v>
      </c>
      <c r="CX42" s="16">
        <v>40</v>
      </c>
      <c r="CY42" s="15">
        <v>20</v>
      </c>
      <c r="CZ42" s="10">
        <v>40</v>
      </c>
      <c r="DA42" s="10">
        <v>5</v>
      </c>
      <c r="DB42" s="10">
        <v>20</v>
      </c>
      <c r="DC42" s="10">
        <v>5</v>
      </c>
      <c r="DD42" s="10">
        <v>40</v>
      </c>
      <c r="DE42" s="10">
        <v>5</v>
      </c>
      <c r="DF42" s="10">
        <v>20</v>
      </c>
      <c r="DG42" s="10">
        <v>20</v>
      </c>
      <c r="DH42" s="10">
        <v>40</v>
      </c>
      <c r="DI42" s="10">
        <v>5</v>
      </c>
      <c r="DJ42" s="16">
        <v>40</v>
      </c>
      <c r="DK42" s="62">
        <v>77</v>
      </c>
    </row>
    <row r="43" spans="1:115" ht="24" customHeight="1">
      <c r="A43" s="98">
        <v>78</v>
      </c>
      <c r="B43" s="20">
        <v>34818</v>
      </c>
      <c r="C43" s="20">
        <v>43413</v>
      </c>
      <c r="D43" s="2">
        <v>23</v>
      </c>
      <c r="E43" s="3" t="s">
        <v>217</v>
      </c>
      <c r="F43" s="27" t="s">
        <v>218</v>
      </c>
      <c r="G43" s="226">
        <v>21.735393602407086</v>
      </c>
      <c r="H43" s="1" t="s">
        <v>219</v>
      </c>
      <c r="I43" s="217" t="s">
        <v>220</v>
      </c>
      <c r="J43" s="223" t="s">
        <v>220</v>
      </c>
      <c r="K43" s="15"/>
      <c r="L43" s="10"/>
      <c r="M43" s="10"/>
      <c r="N43" s="10"/>
      <c r="O43" s="10"/>
      <c r="P43" s="10"/>
      <c r="Q43" s="10"/>
      <c r="R43" s="10"/>
      <c r="S43" s="10"/>
      <c r="T43" s="10"/>
      <c r="U43" s="10"/>
      <c r="V43" s="10"/>
      <c r="W43" s="10"/>
      <c r="X43" s="10"/>
      <c r="Y43" s="10">
        <v>5</v>
      </c>
      <c r="Z43" s="10">
        <v>5</v>
      </c>
      <c r="AA43" s="10">
        <v>40</v>
      </c>
      <c r="AB43" s="10">
        <v>40</v>
      </c>
      <c r="AC43" s="10">
        <v>20</v>
      </c>
      <c r="AD43" s="10">
        <v>40</v>
      </c>
      <c r="AE43" s="10">
        <v>10</v>
      </c>
      <c r="AF43" s="10">
        <v>10</v>
      </c>
      <c r="AG43" s="10">
        <v>40</v>
      </c>
      <c r="AH43" s="10">
        <v>40</v>
      </c>
      <c r="AI43" s="10">
        <v>20</v>
      </c>
      <c r="AJ43" s="10">
        <v>20</v>
      </c>
      <c r="AK43" s="10">
        <v>5</v>
      </c>
      <c r="AL43" s="10">
        <v>5</v>
      </c>
      <c r="AM43" s="10">
        <v>80</v>
      </c>
      <c r="AN43" s="10">
        <v>80</v>
      </c>
      <c r="AO43" s="10">
        <v>80</v>
      </c>
      <c r="AP43" s="16">
        <v>80</v>
      </c>
      <c r="AQ43" s="56">
        <v>78</v>
      </c>
      <c r="AR43" s="15"/>
      <c r="AS43" s="10"/>
      <c r="AT43" s="10"/>
      <c r="AU43" s="10"/>
      <c r="AV43" s="10"/>
      <c r="AW43" s="10"/>
      <c r="AX43" s="10"/>
      <c r="AY43" s="10"/>
      <c r="AZ43" s="10"/>
      <c r="BA43" s="10"/>
      <c r="BB43" s="10"/>
      <c r="BC43" s="10"/>
      <c r="BD43" s="10"/>
      <c r="BE43" s="10"/>
      <c r="BF43" s="10"/>
      <c r="BG43" s="10"/>
      <c r="BH43" s="10">
        <v>5</v>
      </c>
      <c r="BI43" s="10">
        <v>20</v>
      </c>
      <c r="BJ43" s="10">
        <v>320</v>
      </c>
      <c r="BK43" s="10">
        <v>320</v>
      </c>
      <c r="BL43" s="10">
        <v>1280</v>
      </c>
      <c r="BM43" s="10">
        <v>1280</v>
      </c>
      <c r="BN43" s="10">
        <v>320</v>
      </c>
      <c r="BO43" s="10">
        <v>640</v>
      </c>
      <c r="BP43" s="10">
        <v>160</v>
      </c>
      <c r="BQ43" s="10">
        <v>160</v>
      </c>
      <c r="BR43" s="10">
        <v>320</v>
      </c>
      <c r="BS43" s="10">
        <v>160</v>
      </c>
      <c r="BT43" s="10">
        <v>640</v>
      </c>
      <c r="BU43" s="10">
        <v>640</v>
      </c>
      <c r="BV43" s="10">
        <v>320</v>
      </c>
      <c r="BW43" s="10">
        <v>320</v>
      </c>
      <c r="BX43" s="10">
        <v>320</v>
      </c>
      <c r="BY43" s="10">
        <v>320</v>
      </c>
      <c r="BZ43" s="10">
        <v>320</v>
      </c>
      <c r="CA43" s="16">
        <v>320</v>
      </c>
      <c r="CB43" s="56">
        <v>78</v>
      </c>
      <c r="CC43" s="15">
        <v>1280</v>
      </c>
      <c r="CD43" s="10">
        <v>1280</v>
      </c>
      <c r="CE43" s="10">
        <v>80</v>
      </c>
      <c r="CF43" s="10">
        <v>40</v>
      </c>
      <c r="CG43" s="10">
        <v>20</v>
      </c>
      <c r="CH43" s="16">
        <v>20</v>
      </c>
      <c r="CI43" s="15">
        <v>160</v>
      </c>
      <c r="CJ43" s="10">
        <v>160</v>
      </c>
      <c r="CK43" s="10">
        <v>2560</v>
      </c>
      <c r="CL43" s="10">
        <v>2560</v>
      </c>
      <c r="CM43" s="10">
        <v>1280</v>
      </c>
      <c r="CN43" s="10">
        <v>1280</v>
      </c>
      <c r="CO43" s="10">
        <v>640</v>
      </c>
      <c r="CP43" s="10">
        <v>640</v>
      </c>
      <c r="CQ43" s="10">
        <v>640</v>
      </c>
      <c r="CR43" s="10">
        <v>160</v>
      </c>
      <c r="CS43" s="10">
        <v>640</v>
      </c>
      <c r="CT43" s="10">
        <v>640</v>
      </c>
      <c r="CU43" s="10">
        <v>1280</v>
      </c>
      <c r="CV43" s="10">
        <v>1280</v>
      </c>
      <c r="CW43" s="46">
        <v>1280</v>
      </c>
      <c r="CX43" s="16">
        <v>1280</v>
      </c>
      <c r="CY43" s="15">
        <v>320</v>
      </c>
      <c r="CZ43" s="10">
        <v>320</v>
      </c>
      <c r="DA43" s="10">
        <v>80</v>
      </c>
      <c r="DB43" s="10">
        <v>80</v>
      </c>
      <c r="DC43" s="10">
        <v>320</v>
      </c>
      <c r="DD43" s="10">
        <v>320</v>
      </c>
      <c r="DE43" s="10">
        <v>160</v>
      </c>
      <c r="DF43" s="10">
        <v>160</v>
      </c>
      <c r="DG43" s="10">
        <v>320</v>
      </c>
      <c r="DH43" s="10">
        <v>320</v>
      </c>
      <c r="DI43" s="10">
        <v>80</v>
      </c>
      <c r="DJ43" s="16">
        <v>80</v>
      </c>
      <c r="DK43" s="56">
        <v>78</v>
      </c>
    </row>
    <row r="44" spans="1:115" ht="24" customHeight="1">
      <c r="A44" s="99">
        <v>81</v>
      </c>
      <c r="B44" s="21">
        <v>25576</v>
      </c>
      <c r="C44" s="21">
        <v>43368</v>
      </c>
      <c r="D44" s="4">
        <v>48</v>
      </c>
      <c r="E44" s="3" t="s">
        <v>217</v>
      </c>
      <c r="F44" s="27" t="s">
        <v>218</v>
      </c>
      <c r="G44" s="226">
        <v>19.982824679614215</v>
      </c>
      <c r="H44" s="1" t="s">
        <v>219</v>
      </c>
      <c r="I44" s="217" t="s">
        <v>220</v>
      </c>
      <c r="J44" s="223" t="s">
        <v>220</v>
      </c>
      <c r="K44" s="15"/>
      <c r="L44" s="10"/>
      <c r="M44" s="10"/>
      <c r="N44" s="10"/>
      <c r="O44" s="10"/>
      <c r="P44" s="10"/>
      <c r="Q44" s="10"/>
      <c r="R44" s="10"/>
      <c r="S44" s="10"/>
      <c r="T44" s="10"/>
      <c r="U44" s="10"/>
      <c r="V44" s="10"/>
      <c r="W44" s="10"/>
      <c r="X44" s="10"/>
      <c r="Y44" s="10">
        <v>10</v>
      </c>
      <c r="Z44" s="10">
        <v>20</v>
      </c>
      <c r="AA44" s="10">
        <v>20</v>
      </c>
      <c r="AB44" s="10">
        <v>20</v>
      </c>
      <c r="AC44" s="10">
        <v>10</v>
      </c>
      <c r="AD44" s="10">
        <v>10</v>
      </c>
      <c r="AE44" s="10">
        <v>5</v>
      </c>
      <c r="AF44" s="10">
        <v>5</v>
      </c>
      <c r="AG44" s="10">
        <v>5</v>
      </c>
      <c r="AH44" s="10">
        <v>5</v>
      </c>
      <c r="AI44" s="10">
        <v>5</v>
      </c>
      <c r="AJ44" s="10">
        <v>5</v>
      </c>
      <c r="AK44" s="10">
        <v>5</v>
      </c>
      <c r="AL44" s="10">
        <v>5</v>
      </c>
      <c r="AM44" s="10">
        <v>80</v>
      </c>
      <c r="AN44" s="10">
        <v>160</v>
      </c>
      <c r="AO44" s="10">
        <v>160</v>
      </c>
      <c r="AP44" s="16">
        <v>160</v>
      </c>
      <c r="AQ44" s="57">
        <v>81</v>
      </c>
      <c r="AR44" s="15"/>
      <c r="AS44" s="10"/>
      <c r="AT44" s="10"/>
      <c r="AU44" s="10"/>
      <c r="AV44" s="10"/>
      <c r="AW44" s="10"/>
      <c r="AX44" s="10"/>
      <c r="AY44" s="10"/>
      <c r="AZ44" s="10"/>
      <c r="BA44" s="10"/>
      <c r="BB44" s="10"/>
      <c r="BC44" s="10"/>
      <c r="BD44" s="10"/>
      <c r="BE44" s="10"/>
      <c r="BF44" s="10"/>
      <c r="BG44" s="10"/>
      <c r="BH44" s="10">
        <v>5</v>
      </c>
      <c r="BI44" s="10">
        <v>10</v>
      </c>
      <c r="BJ44" s="10">
        <v>10</v>
      </c>
      <c r="BK44" s="10">
        <v>20</v>
      </c>
      <c r="BL44" s="10">
        <v>20</v>
      </c>
      <c r="BM44" s="10">
        <v>80</v>
      </c>
      <c r="BN44" s="10">
        <v>20</v>
      </c>
      <c r="BO44" s="10">
        <v>40</v>
      </c>
      <c r="BP44" s="10">
        <v>10</v>
      </c>
      <c r="BQ44" s="10">
        <v>40</v>
      </c>
      <c r="BR44" s="10">
        <v>20</v>
      </c>
      <c r="BS44" s="10">
        <v>40</v>
      </c>
      <c r="BT44" s="10">
        <v>40</v>
      </c>
      <c r="BU44" s="10">
        <v>160</v>
      </c>
      <c r="BV44" s="10">
        <v>10</v>
      </c>
      <c r="BW44" s="10">
        <v>80</v>
      </c>
      <c r="BX44" s="10">
        <v>40</v>
      </c>
      <c r="BY44" s="10">
        <v>320</v>
      </c>
      <c r="BZ44" s="10">
        <v>40</v>
      </c>
      <c r="CA44" s="16">
        <v>160</v>
      </c>
      <c r="CB44" s="57">
        <v>81</v>
      </c>
      <c r="CC44" s="15">
        <v>40</v>
      </c>
      <c r="CD44" s="10">
        <v>40</v>
      </c>
      <c r="CE44" s="10">
        <v>20</v>
      </c>
      <c r="CF44" s="10">
        <v>40</v>
      </c>
      <c r="CG44" s="10">
        <v>20</v>
      </c>
      <c r="CH44" s="16">
        <v>40</v>
      </c>
      <c r="CI44" s="15">
        <v>80</v>
      </c>
      <c r="CJ44" s="10">
        <v>80</v>
      </c>
      <c r="CK44" s="10">
        <v>80</v>
      </c>
      <c r="CL44" s="10">
        <v>160</v>
      </c>
      <c r="CM44" s="10">
        <v>80</v>
      </c>
      <c r="CN44" s="10">
        <v>80</v>
      </c>
      <c r="CO44" s="10">
        <v>80</v>
      </c>
      <c r="CP44" s="10">
        <v>80</v>
      </c>
      <c r="CQ44" s="10">
        <v>80</v>
      </c>
      <c r="CR44" s="10">
        <v>80</v>
      </c>
      <c r="CS44" s="10">
        <v>80</v>
      </c>
      <c r="CT44" s="10">
        <v>160</v>
      </c>
      <c r="CU44" s="10">
        <v>160</v>
      </c>
      <c r="CV44" s="10">
        <v>160</v>
      </c>
      <c r="CW44" s="46">
        <v>160</v>
      </c>
      <c r="CX44" s="16">
        <v>160</v>
      </c>
      <c r="CY44" s="15">
        <v>160</v>
      </c>
      <c r="CZ44" s="10">
        <v>160</v>
      </c>
      <c r="DA44" s="10">
        <v>40</v>
      </c>
      <c r="DB44" s="10">
        <v>80</v>
      </c>
      <c r="DC44" s="10">
        <v>160</v>
      </c>
      <c r="DD44" s="10">
        <v>160</v>
      </c>
      <c r="DE44" s="10">
        <v>80</v>
      </c>
      <c r="DF44" s="10">
        <v>80</v>
      </c>
      <c r="DG44" s="10">
        <v>80</v>
      </c>
      <c r="DH44" s="10">
        <v>160</v>
      </c>
      <c r="DI44" s="10">
        <v>80</v>
      </c>
      <c r="DJ44" s="16">
        <v>160</v>
      </c>
      <c r="DK44" s="57">
        <v>81</v>
      </c>
    </row>
    <row r="45" spans="1:115" ht="24" customHeight="1">
      <c r="A45" s="107">
        <v>83</v>
      </c>
      <c r="B45" s="25">
        <v>18549</v>
      </c>
      <c r="C45" s="25">
        <v>43353</v>
      </c>
      <c r="D45" s="26">
        <v>68</v>
      </c>
      <c r="E45" s="3" t="s">
        <v>217</v>
      </c>
      <c r="F45" s="27" t="s">
        <v>218</v>
      </c>
      <c r="G45" s="226">
        <v>28.988417411305118</v>
      </c>
      <c r="H45" s="1" t="s">
        <v>219</v>
      </c>
      <c r="I45" s="217" t="s">
        <v>220</v>
      </c>
      <c r="J45" s="223" t="s">
        <v>220</v>
      </c>
      <c r="K45" s="15"/>
      <c r="L45" s="10"/>
      <c r="M45" s="10"/>
      <c r="N45" s="10"/>
      <c r="O45" s="10"/>
      <c r="P45" s="10"/>
      <c r="Q45" s="10"/>
      <c r="R45" s="10"/>
      <c r="S45" s="10"/>
      <c r="T45" s="10"/>
      <c r="U45" s="10"/>
      <c r="V45" s="10"/>
      <c r="W45" s="10"/>
      <c r="X45" s="10"/>
      <c r="Y45" s="10">
        <v>5</v>
      </c>
      <c r="Z45" s="10">
        <v>5</v>
      </c>
      <c r="AA45" s="10">
        <v>5</v>
      </c>
      <c r="AB45" s="10">
        <v>5</v>
      </c>
      <c r="AC45" s="10">
        <v>5</v>
      </c>
      <c r="AD45" s="10">
        <v>5</v>
      </c>
      <c r="AE45" s="10">
        <v>5</v>
      </c>
      <c r="AF45" s="10">
        <v>5</v>
      </c>
      <c r="AG45" s="10">
        <v>5</v>
      </c>
      <c r="AH45" s="10">
        <v>5</v>
      </c>
      <c r="AI45" s="10">
        <v>5</v>
      </c>
      <c r="AJ45" s="10">
        <v>5</v>
      </c>
      <c r="AK45" s="10">
        <v>5</v>
      </c>
      <c r="AL45" s="10">
        <v>5</v>
      </c>
      <c r="AM45" s="10">
        <v>10</v>
      </c>
      <c r="AN45" s="10">
        <v>40</v>
      </c>
      <c r="AO45" s="10">
        <v>10</v>
      </c>
      <c r="AP45" s="16">
        <v>20</v>
      </c>
      <c r="AQ45" s="63">
        <v>83</v>
      </c>
      <c r="AR45" s="15"/>
      <c r="AS45" s="10"/>
      <c r="AT45" s="10"/>
      <c r="AU45" s="10"/>
      <c r="AV45" s="10"/>
      <c r="AW45" s="10"/>
      <c r="AX45" s="10"/>
      <c r="AY45" s="10"/>
      <c r="AZ45" s="10"/>
      <c r="BA45" s="10"/>
      <c r="BB45" s="10"/>
      <c r="BC45" s="10"/>
      <c r="BD45" s="10"/>
      <c r="BE45" s="10"/>
      <c r="BF45" s="10"/>
      <c r="BG45" s="10"/>
      <c r="BH45" s="10">
        <v>10</v>
      </c>
      <c r="BI45" s="10">
        <v>20</v>
      </c>
      <c r="BJ45" s="10">
        <v>20</v>
      </c>
      <c r="BK45" s="10">
        <v>80</v>
      </c>
      <c r="BL45" s="10">
        <v>40</v>
      </c>
      <c r="BM45" s="10">
        <v>160</v>
      </c>
      <c r="BN45" s="10">
        <v>5</v>
      </c>
      <c r="BO45" s="10">
        <v>20</v>
      </c>
      <c r="BP45" s="10">
        <v>5</v>
      </c>
      <c r="BQ45" s="10">
        <v>5</v>
      </c>
      <c r="BR45" s="10">
        <v>5</v>
      </c>
      <c r="BS45" s="10">
        <v>5</v>
      </c>
      <c r="BT45" s="10">
        <v>5</v>
      </c>
      <c r="BU45" s="10">
        <v>20</v>
      </c>
      <c r="BV45" s="10">
        <v>5</v>
      </c>
      <c r="BW45" s="10">
        <v>20</v>
      </c>
      <c r="BX45" s="10">
        <v>5</v>
      </c>
      <c r="BY45" s="10">
        <v>40</v>
      </c>
      <c r="BZ45" s="10">
        <v>10</v>
      </c>
      <c r="CA45" s="16">
        <v>20</v>
      </c>
      <c r="CB45" s="63">
        <v>83</v>
      </c>
      <c r="CC45" s="15">
        <v>40</v>
      </c>
      <c r="CD45" s="10">
        <v>80</v>
      </c>
      <c r="CE45" s="10">
        <v>40</v>
      </c>
      <c r="CF45" s="10">
        <v>80</v>
      </c>
      <c r="CG45" s="10">
        <v>80</v>
      </c>
      <c r="CH45" s="16">
        <v>160</v>
      </c>
      <c r="CI45" s="15">
        <v>20</v>
      </c>
      <c r="CJ45" s="10">
        <v>40</v>
      </c>
      <c r="CK45" s="10">
        <v>20</v>
      </c>
      <c r="CL45" s="10">
        <v>80</v>
      </c>
      <c r="CM45" s="10">
        <v>20</v>
      </c>
      <c r="CN45" s="10">
        <v>40</v>
      </c>
      <c r="CO45" s="10">
        <v>20</v>
      </c>
      <c r="CP45" s="10">
        <v>40</v>
      </c>
      <c r="CQ45" s="10">
        <v>5</v>
      </c>
      <c r="CR45" s="10">
        <v>20</v>
      </c>
      <c r="CS45" s="10">
        <v>5</v>
      </c>
      <c r="CT45" s="10">
        <v>20</v>
      </c>
      <c r="CU45" s="10">
        <v>20</v>
      </c>
      <c r="CV45" s="10">
        <v>40</v>
      </c>
      <c r="CW45" s="46">
        <v>10</v>
      </c>
      <c r="CX45" s="16">
        <v>40</v>
      </c>
      <c r="CY45" s="15">
        <v>20</v>
      </c>
      <c r="CZ45" s="10">
        <v>40</v>
      </c>
      <c r="DA45" s="10">
        <v>5</v>
      </c>
      <c r="DB45" s="10">
        <v>20</v>
      </c>
      <c r="DC45" s="10">
        <v>10</v>
      </c>
      <c r="DD45" s="10">
        <v>40</v>
      </c>
      <c r="DE45" s="10">
        <v>10</v>
      </c>
      <c r="DF45" s="10">
        <v>20</v>
      </c>
      <c r="DG45" s="10">
        <v>10</v>
      </c>
      <c r="DH45" s="10">
        <v>40</v>
      </c>
      <c r="DI45" s="10">
        <v>10</v>
      </c>
      <c r="DJ45" s="16">
        <v>40</v>
      </c>
      <c r="DK45" s="63">
        <v>83</v>
      </c>
    </row>
    <row r="46" spans="1:115" ht="24" customHeight="1">
      <c r="A46" s="98">
        <v>84</v>
      </c>
      <c r="B46" s="20">
        <v>36005</v>
      </c>
      <c r="C46" s="20">
        <v>43347</v>
      </c>
      <c r="D46" s="2">
        <v>20</v>
      </c>
      <c r="E46" s="3" t="s">
        <v>217</v>
      </c>
      <c r="F46" s="13" t="s">
        <v>224</v>
      </c>
      <c r="G46" s="226">
        <v>20.251106327546864</v>
      </c>
      <c r="H46" s="1" t="s">
        <v>219</v>
      </c>
      <c r="I46" s="217" t="s">
        <v>220</v>
      </c>
      <c r="J46" s="223" t="s">
        <v>220</v>
      </c>
      <c r="K46" s="15"/>
      <c r="L46" s="10"/>
      <c r="M46" s="10"/>
      <c r="N46" s="10"/>
      <c r="O46" s="10"/>
      <c r="P46" s="10"/>
      <c r="Q46" s="10"/>
      <c r="R46" s="10"/>
      <c r="S46" s="10"/>
      <c r="T46" s="10"/>
      <c r="U46" s="10"/>
      <c r="V46" s="10"/>
      <c r="W46" s="10"/>
      <c r="X46" s="10"/>
      <c r="Y46" s="10">
        <v>5</v>
      </c>
      <c r="Z46" s="10">
        <v>5</v>
      </c>
      <c r="AA46" s="10">
        <v>5</v>
      </c>
      <c r="AB46" s="10">
        <v>5</v>
      </c>
      <c r="AC46" s="10">
        <v>5</v>
      </c>
      <c r="AD46" s="10">
        <v>5</v>
      </c>
      <c r="AE46" s="10">
        <v>20</v>
      </c>
      <c r="AF46" s="10">
        <v>20</v>
      </c>
      <c r="AG46" s="10">
        <v>40</v>
      </c>
      <c r="AH46" s="10">
        <v>40</v>
      </c>
      <c r="AI46" s="10">
        <v>20</v>
      </c>
      <c r="AJ46" s="10">
        <v>20</v>
      </c>
      <c r="AK46" s="10">
        <v>10</v>
      </c>
      <c r="AL46" s="10">
        <v>10</v>
      </c>
      <c r="AM46" s="10">
        <v>320</v>
      </c>
      <c r="AN46" s="10">
        <v>320</v>
      </c>
      <c r="AO46" s="10">
        <v>320</v>
      </c>
      <c r="AP46" s="16">
        <v>320</v>
      </c>
      <c r="AQ46" s="56">
        <v>84</v>
      </c>
      <c r="AR46" s="15"/>
      <c r="AS46" s="10"/>
      <c r="AT46" s="10"/>
      <c r="AU46" s="10"/>
      <c r="AV46" s="10"/>
      <c r="AW46" s="10"/>
      <c r="AX46" s="10"/>
      <c r="AY46" s="10"/>
      <c r="AZ46" s="10"/>
      <c r="BA46" s="10"/>
      <c r="BB46" s="10"/>
      <c r="BC46" s="10"/>
      <c r="BD46" s="10"/>
      <c r="BE46" s="10"/>
      <c r="BF46" s="10"/>
      <c r="BG46" s="10"/>
      <c r="BH46" s="10">
        <v>320</v>
      </c>
      <c r="BI46" s="10">
        <v>320</v>
      </c>
      <c r="BJ46" s="10">
        <v>80</v>
      </c>
      <c r="BK46" s="10">
        <v>80</v>
      </c>
      <c r="BL46" s="10">
        <v>160</v>
      </c>
      <c r="BM46" s="10">
        <v>320</v>
      </c>
      <c r="BN46" s="10">
        <v>20</v>
      </c>
      <c r="BO46" s="10">
        <v>40</v>
      </c>
      <c r="BP46" s="10">
        <v>10</v>
      </c>
      <c r="BQ46" s="10">
        <v>20</v>
      </c>
      <c r="BR46" s="10">
        <v>40</v>
      </c>
      <c r="BS46" s="10">
        <v>40</v>
      </c>
      <c r="BT46" s="10">
        <v>80</v>
      </c>
      <c r="BU46" s="10">
        <v>80</v>
      </c>
      <c r="BV46" s="10">
        <v>40</v>
      </c>
      <c r="BW46" s="10">
        <v>80</v>
      </c>
      <c r="BX46" s="10">
        <v>40</v>
      </c>
      <c r="BY46" s="10">
        <v>80</v>
      </c>
      <c r="BZ46" s="10">
        <v>40</v>
      </c>
      <c r="CA46" s="16">
        <v>40</v>
      </c>
      <c r="CB46" s="56">
        <v>84</v>
      </c>
      <c r="CC46" s="15">
        <v>10</v>
      </c>
      <c r="CD46" s="10">
        <v>10</v>
      </c>
      <c r="CE46" s="10">
        <v>10</v>
      </c>
      <c r="CF46" s="10">
        <v>10</v>
      </c>
      <c r="CG46" s="10">
        <v>10</v>
      </c>
      <c r="CH46" s="16">
        <v>10</v>
      </c>
      <c r="CI46" s="15">
        <v>5</v>
      </c>
      <c r="CJ46" s="10">
        <v>5</v>
      </c>
      <c r="CK46" s="10">
        <v>10</v>
      </c>
      <c r="CL46" s="10">
        <v>10</v>
      </c>
      <c r="CM46" s="10">
        <v>20</v>
      </c>
      <c r="CN46" s="10">
        <v>20</v>
      </c>
      <c r="CO46" s="10">
        <v>20</v>
      </c>
      <c r="CP46" s="10">
        <v>20</v>
      </c>
      <c r="CQ46" s="10">
        <v>10</v>
      </c>
      <c r="CR46" s="10">
        <v>20</v>
      </c>
      <c r="CS46" s="10">
        <v>10</v>
      </c>
      <c r="CT46" s="10">
        <v>80</v>
      </c>
      <c r="CU46" s="10">
        <v>20</v>
      </c>
      <c r="CV46" s="10">
        <v>20</v>
      </c>
      <c r="CW46" s="46">
        <v>10</v>
      </c>
      <c r="CX46" s="16">
        <v>20</v>
      </c>
      <c r="CY46" s="15">
        <v>80</v>
      </c>
      <c r="CZ46" s="10">
        <v>160</v>
      </c>
      <c r="DA46" s="10">
        <v>40</v>
      </c>
      <c r="DB46" s="10">
        <v>40</v>
      </c>
      <c r="DC46" s="10">
        <v>80</v>
      </c>
      <c r="DD46" s="10">
        <v>80</v>
      </c>
      <c r="DE46" s="10">
        <v>40</v>
      </c>
      <c r="DF46" s="10">
        <v>80</v>
      </c>
      <c r="DG46" s="10">
        <v>40</v>
      </c>
      <c r="DH46" s="10">
        <v>80</v>
      </c>
      <c r="DI46" s="10">
        <v>40</v>
      </c>
      <c r="DJ46" s="16">
        <v>80</v>
      </c>
      <c r="DK46" s="56">
        <v>84</v>
      </c>
    </row>
    <row r="47" spans="1:115" ht="24" customHeight="1">
      <c r="A47" s="102">
        <v>85</v>
      </c>
      <c r="B47" s="20">
        <v>35942</v>
      </c>
      <c r="C47" s="20">
        <v>43389</v>
      </c>
      <c r="D47" s="2">
        <v>20</v>
      </c>
      <c r="E47" s="3" t="s">
        <v>217</v>
      </c>
      <c r="F47" s="27" t="s">
        <v>218</v>
      </c>
      <c r="G47" s="226">
        <v>21.662872847232805</v>
      </c>
      <c r="H47" s="1" t="s">
        <v>219</v>
      </c>
      <c r="I47" s="217" t="s">
        <v>220</v>
      </c>
      <c r="J47" s="223" t="s">
        <v>220</v>
      </c>
      <c r="K47" s="15"/>
      <c r="L47" s="10"/>
      <c r="M47" s="10"/>
      <c r="N47" s="10"/>
      <c r="O47" s="10"/>
      <c r="P47" s="10"/>
      <c r="Q47" s="10"/>
      <c r="R47" s="10"/>
      <c r="S47" s="10"/>
      <c r="T47" s="10"/>
      <c r="U47" s="10"/>
      <c r="V47" s="10"/>
      <c r="W47" s="10"/>
      <c r="X47" s="10"/>
      <c r="Y47" s="10">
        <v>5</v>
      </c>
      <c r="Z47" s="10">
        <v>5</v>
      </c>
      <c r="AA47" s="10">
        <v>5</v>
      </c>
      <c r="AB47" s="10">
        <v>5</v>
      </c>
      <c r="AC47" s="10">
        <v>5</v>
      </c>
      <c r="AD47" s="10">
        <v>5</v>
      </c>
      <c r="AE47" s="10">
        <v>5</v>
      </c>
      <c r="AF47" s="10">
        <v>5</v>
      </c>
      <c r="AG47" s="10">
        <v>40</v>
      </c>
      <c r="AH47" s="10">
        <v>40</v>
      </c>
      <c r="AI47" s="10">
        <v>20</v>
      </c>
      <c r="AJ47" s="10">
        <v>40</v>
      </c>
      <c r="AK47" s="10">
        <v>20</v>
      </c>
      <c r="AL47" s="10">
        <v>20</v>
      </c>
      <c r="AM47" s="10">
        <v>80</v>
      </c>
      <c r="AN47" s="10">
        <v>80</v>
      </c>
      <c r="AO47" s="10">
        <v>80</v>
      </c>
      <c r="AP47" s="16">
        <v>160</v>
      </c>
      <c r="AQ47" s="60">
        <v>85</v>
      </c>
      <c r="AR47" s="15"/>
      <c r="AS47" s="10"/>
      <c r="AT47" s="10"/>
      <c r="AU47" s="10"/>
      <c r="AV47" s="10"/>
      <c r="AW47" s="10"/>
      <c r="AX47" s="10"/>
      <c r="AY47" s="10"/>
      <c r="AZ47" s="10"/>
      <c r="BA47" s="10"/>
      <c r="BB47" s="10"/>
      <c r="BC47" s="10"/>
      <c r="BD47" s="10"/>
      <c r="BE47" s="10"/>
      <c r="BF47" s="10"/>
      <c r="BG47" s="10"/>
      <c r="BH47" s="10">
        <v>10</v>
      </c>
      <c r="BI47" s="10">
        <v>20</v>
      </c>
      <c r="BJ47" s="10">
        <v>160</v>
      </c>
      <c r="BK47" s="10">
        <v>160</v>
      </c>
      <c r="BL47" s="10">
        <v>640</v>
      </c>
      <c r="BM47" s="10">
        <v>1280</v>
      </c>
      <c r="BN47" s="10">
        <v>320</v>
      </c>
      <c r="BO47" s="10">
        <v>320</v>
      </c>
      <c r="BP47" s="10">
        <v>80</v>
      </c>
      <c r="BQ47" s="10">
        <v>80</v>
      </c>
      <c r="BR47" s="10">
        <v>160</v>
      </c>
      <c r="BS47" s="10">
        <v>320</v>
      </c>
      <c r="BT47" s="10">
        <v>320</v>
      </c>
      <c r="BU47" s="10">
        <v>320</v>
      </c>
      <c r="BV47" s="10">
        <v>10</v>
      </c>
      <c r="BW47" s="10">
        <v>160</v>
      </c>
      <c r="BX47" s="10">
        <v>160</v>
      </c>
      <c r="BY47" s="10">
        <v>160</v>
      </c>
      <c r="BZ47" s="10">
        <v>160</v>
      </c>
      <c r="CA47" s="16">
        <v>160</v>
      </c>
      <c r="CB47" s="60">
        <v>85</v>
      </c>
      <c r="CC47" s="15">
        <v>20</v>
      </c>
      <c r="CD47" s="10">
        <v>20</v>
      </c>
      <c r="CE47" s="10">
        <v>5</v>
      </c>
      <c r="CF47" s="10">
        <v>5</v>
      </c>
      <c r="CG47" s="10">
        <v>5</v>
      </c>
      <c r="CH47" s="16">
        <v>5</v>
      </c>
      <c r="CI47" s="15">
        <v>5</v>
      </c>
      <c r="CJ47" s="10">
        <v>5</v>
      </c>
      <c r="CK47" s="10">
        <v>10</v>
      </c>
      <c r="CL47" s="10">
        <v>20</v>
      </c>
      <c r="CM47" s="10">
        <v>20</v>
      </c>
      <c r="CN47" s="10">
        <v>40</v>
      </c>
      <c r="CO47" s="10">
        <v>20</v>
      </c>
      <c r="CP47" s="10">
        <v>40</v>
      </c>
      <c r="CQ47" s="10">
        <v>5</v>
      </c>
      <c r="CR47" s="10">
        <v>40</v>
      </c>
      <c r="CS47" s="10">
        <v>20</v>
      </c>
      <c r="CT47" s="10">
        <v>40</v>
      </c>
      <c r="CU47" s="10">
        <v>20</v>
      </c>
      <c r="CV47" s="10">
        <v>40</v>
      </c>
      <c r="CW47" s="46">
        <v>40</v>
      </c>
      <c r="CX47" s="16">
        <v>80</v>
      </c>
      <c r="CY47" s="15">
        <v>20</v>
      </c>
      <c r="CZ47" s="10">
        <v>40</v>
      </c>
      <c r="DA47" s="10">
        <v>10</v>
      </c>
      <c r="DB47" s="10">
        <v>20</v>
      </c>
      <c r="DC47" s="10">
        <v>20</v>
      </c>
      <c r="DD47" s="10">
        <v>160</v>
      </c>
      <c r="DE47" s="10">
        <v>20</v>
      </c>
      <c r="DF47" s="10">
        <v>40</v>
      </c>
      <c r="DG47" s="10">
        <v>20</v>
      </c>
      <c r="DH47" s="10">
        <v>40</v>
      </c>
      <c r="DI47" s="10">
        <v>10</v>
      </c>
      <c r="DJ47" s="16">
        <v>40</v>
      </c>
      <c r="DK47" s="60">
        <v>85</v>
      </c>
    </row>
    <row r="48" spans="1:115" ht="24" customHeight="1">
      <c r="A48" s="101">
        <v>86</v>
      </c>
      <c r="B48" s="22">
        <v>21556</v>
      </c>
      <c r="C48" s="22">
        <v>43353</v>
      </c>
      <c r="D48" s="6">
        <v>59</v>
      </c>
      <c r="E48" s="5" t="s">
        <v>221</v>
      </c>
      <c r="F48" s="27" t="s">
        <v>218</v>
      </c>
      <c r="G48" s="226">
        <v>37.662684671354477</v>
      </c>
      <c r="H48" s="1" t="s">
        <v>219</v>
      </c>
      <c r="I48" s="217" t="s">
        <v>220</v>
      </c>
      <c r="J48" s="223" t="s">
        <v>220</v>
      </c>
      <c r="K48" s="15"/>
      <c r="L48" s="10"/>
      <c r="M48" s="10"/>
      <c r="N48" s="10"/>
      <c r="O48" s="10"/>
      <c r="P48" s="10"/>
      <c r="Q48" s="10"/>
      <c r="R48" s="10"/>
      <c r="S48" s="10"/>
      <c r="T48" s="10"/>
      <c r="U48" s="10"/>
      <c r="V48" s="10"/>
      <c r="W48" s="10"/>
      <c r="X48" s="10"/>
      <c r="Y48" s="10">
        <v>10</v>
      </c>
      <c r="Z48" s="10">
        <v>10</v>
      </c>
      <c r="AA48" s="10">
        <v>320</v>
      </c>
      <c r="AB48" s="10">
        <v>320</v>
      </c>
      <c r="AC48" s="10">
        <v>160</v>
      </c>
      <c r="AD48" s="10">
        <v>160</v>
      </c>
      <c r="AE48" s="10">
        <v>5</v>
      </c>
      <c r="AF48" s="10">
        <v>5</v>
      </c>
      <c r="AG48" s="10">
        <v>5</v>
      </c>
      <c r="AH48" s="10">
        <v>5</v>
      </c>
      <c r="AI48" s="10">
        <v>10</v>
      </c>
      <c r="AJ48" s="10">
        <v>10</v>
      </c>
      <c r="AK48" s="10">
        <v>5</v>
      </c>
      <c r="AL48" s="10">
        <v>5</v>
      </c>
      <c r="AM48" s="10">
        <v>640</v>
      </c>
      <c r="AN48" s="10">
        <v>640</v>
      </c>
      <c r="AO48" s="10">
        <v>1280</v>
      </c>
      <c r="AP48" s="16">
        <v>1280</v>
      </c>
      <c r="AQ48" s="59">
        <v>86</v>
      </c>
      <c r="AR48" s="15"/>
      <c r="AS48" s="10"/>
      <c r="AT48" s="10"/>
      <c r="AU48" s="10"/>
      <c r="AV48" s="10"/>
      <c r="AW48" s="10"/>
      <c r="AX48" s="10"/>
      <c r="AY48" s="10"/>
      <c r="AZ48" s="10"/>
      <c r="BA48" s="10"/>
      <c r="BB48" s="10"/>
      <c r="BC48" s="10"/>
      <c r="BD48" s="10"/>
      <c r="BE48" s="10"/>
      <c r="BF48" s="10"/>
      <c r="BG48" s="10"/>
      <c r="BH48" s="10">
        <v>5</v>
      </c>
      <c r="BI48" s="10">
        <v>10</v>
      </c>
      <c r="BJ48" s="10">
        <v>5</v>
      </c>
      <c r="BK48" s="10">
        <v>5</v>
      </c>
      <c r="BL48" s="10">
        <v>20</v>
      </c>
      <c r="BM48" s="10">
        <v>20</v>
      </c>
      <c r="BN48" s="10">
        <v>5</v>
      </c>
      <c r="BO48" s="10">
        <v>5</v>
      </c>
      <c r="BP48" s="10">
        <v>5</v>
      </c>
      <c r="BQ48" s="10">
        <v>5</v>
      </c>
      <c r="BR48" s="10">
        <v>10</v>
      </c>
      <c r="BS48" s="10">
        <v>40</v>
      </c>
      <c r="BT48" s="10">
        <v>10</v>
      </c>
      <c r="BU48" s="10">
        <v>10</v>
      </c>
      <c r="BV48" s="10">
        <v>10</v>
      </c>
      <c r="BW48" s="10">
        <v>10</v>
      </c>
      <c r="BX48" s="10">
        <v>10</v>
      </c>
      <c r="BY48" s="10">
        <v>10</v>
      </c>
      <c r="BZ48" s="10">
        <v>10</v>
      </c>
      <c r="CA48" s="16">
        <v>10</v>
      </c>
      <c r="CB48" s="59">
        <v>86</v>
      </c>
      <c r="CC48" s="15">
        <v>80</v>
      </c>
      <c r="CD48" s="10">
        <v>80</v>
      </c>
      <c r="CE48" s="10">
        <v>80</v>
      </c>
      <c r="CF48" s="10">
        <v>80</v>
      </c>
      <c r="CG48" s="10">
        <v>160</v>
      </c>
      <c r="CH48" s="16">
        <v>160</v>
      </c>
      <c r="CI48" s="15">
        <v>40</v>
      </c>
      <c r="CJ48" s="10">
        <v>40</v>
      </c>
      <c r="CK48" s="10">
        <v>80</v>
      </c>
      <c r="CL48" s="10">
        <v>80</v>
      </c>
      <c r="CM48" s="10">
        <v>80</v>
      </c>
      <c r="CN48" s="10">
        <v>80</v>
      </c>
      <c r="CO48" s="10">
        <v>40</v>
      </c>
      <c r="CP48" s="10">
        <v>40</v>
      </c>
      <c r="CQ48" s="10">
        <v>40</v>
      </c>
      <c r="CR48" s="10">
        <v>20</v>
      </c>
      <c r="CS48" s="10">
        <v>40</v>
      </c>
      <c r="CT48" s="10">
        <v>40</v>
      </c>
      <c r="CU48" s="10">
        <v>80</v>
      </c>
      <c r="CV48" s="10">
        <v>80</v>
      </c>
      <c r="CW48" s="46">
        <v>40</v>
      </c>
      <c r="CX48" s="16">
        <v>40</v>
      </c>
      <c r="CY48" s="15">
        <v>40</v>
      </c>
      <c r="CZ48" s="10">
        <v>40</v>
      </c>
      <c r="DA48" s="10">
        <v>20</v>
      </c>
      <c r="DB48" s="10">
        <v>20</v>
      </c>
      <c r="DC48" s="10">
        <v>40</v>
      </c>
      <c r="DD48" s="10">
        <v>160</v>
      </c>
      <c r="DE48" s="10">
        <v>20</v>
      </c>
      <c r="DF48" s="10">
        <v>40</v>
      </c>
      <c r="DG48" s="10">
        <v>40</v>
      </c>
      <c r="DH48" s="10">
        <v>40</v>
      </c>
      <c r="DI48" s="10">
        <v>40</v>
      </c>
      <c r="DJ48" s="16">
        <v>40</v>
      </c>
      <c r="DK48" s="59">
        <v>86</v>
      </c>
    </row>
    <row r="49" spans="1:115" ht="24" customHeight="1">
      <c r="A49" s="102">
        <v>87</v>
      </c>
      <c r="B49" s="20">
        <v>35226</v>
      </c>
      <c r="C49" s="20">
        <v>43388</v>
      </c>
      <c r="D49" s="2">
        <v>22</v>
      </c>
      <c r="E49" s="5" t="s">
        <v>221</v>
      </c>
      <c r="F49" s="27" t="s">
        <v>218</v>
      </c>
      <c r="G49" s="226">
        <v>25.061374124328037</v>
      </c>
      <c r="H49" s="1" t="s">
        <v>219</v>
      </c>
      <c r="I49" s="217" t="s">
        <v>220</v>
      </c>
      <c r="J49" s="223" t="s">
        <v>220</v>
      </c>
      <c r="K49" s="15"/>
      <c r="L49" s="10"/>
      <c r="M49" s="10"/>
      <c r="N49" s="10"/>
      <c r="O49" s="10"/>
      <c r="P49" s="10"/>
      <c r="Q49" s="10"/>
      <c r="R49" s="10"/>
      <c r="S49" s="10"/>
      <c r="T49" s="10"/>
      <c r="U49" s="10"/>
      <c r="V49" s="10"/>
      <c r="W49" s="10"/>
      <c r="X49" s="10"/>
      <c r="Y49" s="10">
        <v>5</v>
      </c>
      <c r="Z49" s="10">
        <v>5</v>
      </c>
      <c r="AA49" s="10">
        <v>80</v>
      </c>
      <c r="AB49" s="10">
        <v>80</v>
      </c>
      <c r="AC49" s="10">
        <v>40</v>
      </c>
      <c r="AD49" s="10">
        <v>40</v>
      </c>
      <c r="AE49" s="10">
        <v>5</v>
      </c>
      <c r="AF49" s="10">
        <v>5</v>
      </c>
      <c r="AG49" s="10">
        <v>40</v>
      </c>
      <c r="AH49" s="10">
        <v>40</v>
      </c>
      <c r="AI49" s="10">
        <v>20</v>
      </c>
      <c r="AJ49" s="10">
        <v>20</v>
      </c>
      <c r="AK49" s="10">
        <v>20</v>
      </c>
      <c r="AL49" s="10">
        <v>20</v>
      </c>
      <c r="AM49" s="10">
        <v>160</v>
      </c>
      <c r="AN49" s="10">
        <v>160</v>
      </c>
      <c r="AO49" s="10">
        <v>160</v>
      </c>
      <c r="AP49" s="16">
        <v>160</v>
      </c>
      <c r="AQ49" s="60">
        <v>87</v>
      </c>
      <c r="AR49" s="15"/>
      <c r="AS49" s="10"/>
      <c r="AT49" s="10"/>
      <c r="AU49" s="10"/>
      <c r="AV49" s="10"/>
      <c r="AW49" s="10"/>
      <c r="AX49" s="10"/>
      <c r="AY49" s="10"/>
      <c r="AZ49" s="10"/>
      <c r="BA49" s="10"/>
      <c r="BB49" s="10"/>
      <c r="BC49" s="10"/>
      <c r="BD49" s="10"/>
      <c r="BE49" s="10"/>
      <c r="BF49" s="10"/>
      <c r="BG49" s="10"/>
      <c r="BH49" s="10">
        <v>80</v>
      </c>
      <c r="BI49" s="10">
        <v>80</v>
      </c>
      <c r="BJ49" s="10">
        <v>160</v>
      </c>
      <c r="BK49" s="10">
        <v>160</v>
      </c>
      <c r="BL49" s="10">
        <v>640</v>
      </c>
      <c r="BM49" s="10">
        <v>640</v>
      </c>
      <c r="BN49" s="10">
        <v>160</v>
      </c>
      <c r="BO49" s="10">
        <v>160</v>
      </c>
      <c r="BP49" s="10">
        <v>20</v>
      </c>
      <c r="BQ49" s="10">
        <v>20</v>
      </c>
      <c r="BR49" s="10">
        <v>80</v>
      </c>
      <c r="BS49" s="10">
        <v>80</v>
      </c>
      <c r="BT49" s="10">
        <v>80</v>
      </c>
      <c r="BU49" s="10">
        <v>80</v>
      </c>
      <c r="BV49" s="10">
        <v>80</v>
      </c>
      <c r="BW49" s="10">
        <v>80</v>
      </c>
      <c r="BX49" s="10">
        <v>80</v>
      </c>
      <c r="BY49" s="10">
        <v>80</v>
      </c>
      <c r="BZ49" s="10">
        <v>40</v>
      </c>
      <c r="CA49" s="16">
        <v>80</v>
      </c>
      <c r="CB49" s="60">
        <v>87</v>
      </c>
      <c r="CC49" s="15">
        <v>320</v>
      </c>
      <c r="CD49" s="10">
        <v>640</v>
      </c>
      <c r="CE49" s="10">
        <v>40</v>
      </c>
      <c r="CF49" s="10">
        <v>80</v>
      </c>
      <c r="CG49" s="10">
        <v>20</v>
      </c>
      <c r="CH49" s="16">
        <v>80</v>
      </c>
      <c r="CI49" s="15">
        <v>80</v>
      </c>
      <c r="CJ49" s="10">
        <v>80</v>
      </c>
      <c r="CK49" s="10">
        <v>320</v>
      </c>
      <c r="CL49" s="10">
        <v>640</v>
      </c>
      <c r="CM49" s="10">
        <v>640</v>
      </c>
      <c r="CN49" s="10">
        <v>640</v>
      </c>
      <c r="CO49" s="10">
        <v>320</v>
      </c>
      <c r="CP49" s="10">
        <v>320</v>
      </c>
      <c r="CQ49" s="10">
        <v>320</v>
      </c>
      <c r="CR49" s="10">
        <v>80</v>
      </c>
      <c r="CS49" s="10">
        <v>320</v>
      </c>
      <c r="CT49" s="10">
        <v>320</v>
      </c>
      <c r="CU49" s="10">
        <v>320</v>
      </c>
      <c r="CV49" s="10">
        <v>640</v>
      </c>
      <c r="CW49" s="46">
        <v>320</v>
      </c>
      <c r="CX49" s="16">
        <v>320</v>
      </c>
      <c r="CY49" s="15">
        <v>80</v>
      </c>
      <c r="CZ49" s="10">
        <v>160</v>
      </c>
      <c r="DA49" s="10">
        <v>40</v>
      </c>
      <c r="DB49" s="10">
        <v>40</v>
      </c>
      <c r="DC49" s="10">
        <v>80</v>
      </c>
      <c r="DD49" s="10">
        <v>320</v>
      </c>
      <c r="DE49" s="10">
        <v>40</v>
      </c>
      <c r="DF49" s="10">
        <v>80</v>
      </c>
      <c r="DG49" s="10">
        <v>80</v>
      </c>
      <c r="DH49" s="10">
        <v>40</v>
      </c>
      <c r="DI49" s="10">
        <v>40</v>
      </c>
      <c r="DJ49" s="16">
        <v>80</v>
      </c>
      <c r="DK49" s="60">
        <v>87</v>
      </c>
    </row>
    <row r="50" spans="1:115" ht="24" customHeight="1">
      <c r="A50" s="101">
        <v>89</v>
      </c>
      <c r="B50" s="22">
        <v>22209</v>
      </c>
      <c r="C50" s="22">
        <v>43350</v>
      </c>
      <c r="D50" s="6">
        <v>57</v>
      </c>
      <c r="E50" s="5" t="s">
        <v>221</v>
      </c>
      <c r="F50" s="27" t="s">
        <v>218</v>
      </c>
      <c r="G50" s="226">
        <v>31.390027394932996</v>
      </c>
      <c r="H50" s="1" t="s">
        <v>219</v>
      </c>
      <c r="I50" s="217" t="s">
        <v>220</v>
      </c>
      <c r="J50" s="223" t="s">
        <v>220</v>
      </c>
      <c r="K50" s="15"/>
      <c r="L50" s="10"/>
      <c r="M50" s="10"/>
      <c r="N50" s="10"/>
      <c r="O50" s="10"/>
      <c r="P50" s="10"/>
      <c r="Q50" s="10"/>
      <c r="R50" s="10"/>
      <c r="S50" s="10"/>
      <c r="T50" s="10"/>
      <c r="U50" s="10"/>
      <c r="V50" s="10"/>
      <c r="W50" s="10"/>
      <c r="X50" s="10"/>
      <c r="Y50" s="10">
        <v>20</v>
      </c>
      <c r="Z50" s="10">
        <v>20</v>
      </c>
      <c r="AA50" s="10">
        <v>40</v>
      </c>
      <c r="AB50" s="10">
        <v>80</v>
      </c>
      <c r="AC50" s="10">
        <v>40</v>
      </c>
      <c r="AD50" s="10">
        <v>40</v>
      </c>
      <c r="AE50" s="10">
        <v>80</v>
      </c>
      <c r="AF50" s="10">
        <v>80</v>
      </c>
      <c r="AG50" s="10">
        <v>40</v>
      </c>
      <c r="AH50" s="10">
        <v>40</v>
      </c>
      <c r="AI50" s="10">
        <v>5</v>
      </c>
      <c r="AJ50" s="10">
        <v>5</v>
      </c>
      <c r="AK50" s="10">
        <v>5</v>
      </c>
      <c r="AL50" s="10">
        <v>5</v>
      </c>
      <c r="AM50" s="10">
        <v>640</v>
      </c>
      <c r="AN50" s="10">
        <v>640</v>
      </c>
      <c r="AO50" s="10">
        <v>640</v>
      </c>
      <c r="AP50" s="16">
        <v>640</v>
      </c>
      <c r="AQ50" s="59">
        <v>89</v>
      </c>
      <c r="AR50" s="15"/>
      <c r="AS50" s="10"/>
      <c r="AT50" s="10"/>
      <c r="AU50" s="10"/>
      <c r="AV50" s="10"/>
      <c r="AW50" s="10"/>
      <c r="AX50" s="10"/>
      <c r="AY50" s="10"/>
      <c r="AZ50" s="10"/>
      <c r="BA50" s="10"/>
      <c r="BB50" s="10"/>
      <c r="BC50" s="10"/>
      <c r="BD50" s="10"/>
      <c r="BE50" s="10"/>
      <c r="BF50" s="10"/>
      <c r="BG50" s="10"/>
      <c r="BH50" s="10">
        <v>10</v>
      </c>
      <c r="BI50" s="10">
        <v>20</v>
      </c>
      <c r="BJ50" s="10">
        <v>10</v>
      </c>
      <c r="BK50" s="10">
        <v>10</v>
      </c>
      <c r="BL50" s="10">
        <v>40</v>
      </c>
      <c r="BM50" s="10">
        <v>40</v>
      </c>
      <c r="BN50" s="10">
        <v>20</v>
      </c>
      <c r="BO50" s="10">
        <v>80</v>
      </c>
      <c r="BP50" s="10">
        <v>5</v>
      </c>
      <c r="BQ50" s="10">
        <v>5</v>
      </c>
      <c r="BR50" s="10">
        <v>20</v>
      </c>
      <c r="BS50" s="10">
        <v>80</v>
      </c>
      <c r="BT50" s="10">
        <v>20</v>
      </c>
      <c r="BU50" s="10">
        <v>80</v>
      </c>
      <c r="BV50" s="10">
        <v>10</v>
      </c>
      <c r="BW50" s="10">
        <v>40</v>
      </c>
      <c r="BX50" s="10">
        <v>40</v>
      </c>
      <c r="BY50" s="10">
        <v>160</v>
      </c>
      <c r="BZ50" s="10">
        <v>20</v>
      </c>
      <c r="CA50" s="16">
        <v>160</v>
      </c>
      <c r="CB50" s="59">
        <v>89</v>
      </c>
      <c r="CC50" s="15">
        <v>160</v>
      </c>
      <c r="CD50" s="10">
        <v>320</v>
      </c>
      <c r="CE50" s="10">
        <v>320</v>
      </c>
      <c r="CF50" s="10">
        <v>640</v>
      </c>
      <c r="CG50" s="10">
        <v>640</v>
      </c>
      <c r="CH50" s="16">
        <v>640</v>
      </c>
      <c r="CI50" s="15">
        <v>20</v>
      </c>
      <c r="CJ50" s="10">
        <v>40</v>
      </c>
      <c r="CK50" s="10">
        <v>160</v>
      </c>
      <c r="CL50" s="10">
        <v>160</v>
      </c>
      <c r="CM50" s="10">
        <v>160</v>
      </c>
      <c r="CN50" s="10">
        <v>160</v>
      </c>
      <c r="CO50" s="10">
        <v>80</v>
      </c>
      <c r="CP50" s="10">
        <v>160</v>
      </c>
      <c r="CQ50" s="10">
        <v>40</v>
      </c>
      <c r="CR50" s="10">
        <v>40</v>
      </c>
      <c r="CS50" s="10">
        <v>40</v>
      </c>
      <c r="CT50" s="10">
        <v>80</v>
      </c>
      <c r="CU50" s="10">
        <v>160</v>
      </c>
      <c r="CV50" s="10">
        <v>160</v>
      </c>
      <c r="CW50" s="46">
        <v>80</v>
      </c>
      <c r="CX50" s="16">
        <v>160</v>
      </c>
      <c r="CY50" s="15">
        <v>40</v>
      </c>
      <c r="CZ50" s="10">
        <v>80</v>
      </c>
      <c r="DA50" s="10">
        <v>20</v>
      </c>
      <c r="DB50" s="10">
        <v>20</v>
      </c>
      <c r="DC50" s="10">
        <v>40</v>
      </c>
      <c r="DD50" s="10">
        <v>320</v>
      </c>
      <c r="DE50" s="10">
        <v>20</v>
      </c>
      <c r="DF50" s="10">
        <v>40</v>
      </c>
      <c r="DG50" s="10">
        <v>40</v>
      </c>
      <c r="DH50" s="10">
        <v>160</v>
      </c>
      <c r="DI50" s="10">
        <v>40</v>
      </c>
      <c r="DJ50" s="16">
        <v>80</v>
      </c>
      <c r="DK50" s="59">
        <v>89</v>
      </c>
    </row>
    <row r="51" spans="1:115" ht="24" customHeight="1">
      <c r="A51" s="106">
        <v>91</v>
      </c>
      <c r="B51" s="25">
        <v>16140</v>
      </c>
      <c r="C51" s="25">
        <v>43376</v>
      </c>
      <c r="D51" s="26">
        <v>74</v>
      </c>
      <c r="E51" s="5" t="s">
        <v>221</v>
      </c>
      <c r="F51" s="27" t="s">
        <v>218</v>
      </c>
      <c r="G51" s="226">
        <v>30.51700348997646</v>
      </c>
      <c r="H51" s="1" t="s">
        <v>219</v>
      </c>
      <c r="I51" s="217" t="s">
        <v>220</v>
      </c>
      <c r="J51" s="223" t="s">
        <v>220</v>
      </c>
      <c r="K51" s="15"/>
      <c r="L51" s="10"/>
      <c r="M51" s="10"/>
      <c r="N51" s="10"/>
      <c r="O51" s="10"/>
      <c r="P51" s="10"/>
      <c r="Q51" s="10"/>
      <c r="R51" s="10"/>
      <c r="S51" s="10"/>
      <c r="T51" s="10"/>
      <c r="U51" s="10"/>
      <c r="V51" s="10"/>
      <c r="W51" s="10"/>
      <c r="X51" s="10"/>
      <c r="Y51" s="10">
        <v>10</v>
      </c>
      <c r="Z51" s="10">
        <v>10</v>
      </c>
      <c r="AA51" s="10">
        <v>5</v>
      </c>
      <c r="AB51" s="10">
        <v>5</v>
      </c>
      <c r="AC51" s="10">
        <v>5</v>
      </c>
      <c r="AD51" s="10">
        <v>5</v>
      </c>
      <c r="AE51" s="10">
        <v>5</v>
      </c>
      <c r="AF51" s="10">
        <v>5</v>
      </c>
      <c r="AG51" s="10">
        <v>5</v>
      </c>
      <c r="AH51" s="10">
        <v>5</v>
      </c>
      <c r="AI51" s="10">
        <v>5</v>
      </c>
      <c r="AJ51" s="10">
        <v>5</v>
      </c>
      <c r="AK51" s="10">
        <v>5</v>
      </c>
      <c r="AL51" s="10">
        <v>5</v>
      </c>
      <c r="AM51" s="10">
        <v>20</v>
      </c>
      <c r="AN51" s="10">
        <v>20</v>
      </c>
      <c r="AO51" s="10">
        <v>10</v>
      </c>
      <c r="AP51" s="16">
        <v>20</v>
      </c>
      <c r="AQ51" s="62">
        <v>91</v>
      </c>
      <c r="AR51" s="15"/>
      <c r="AS51" s="10"/>
      <c r="AT51" s="10"/>
      <c r="AU51" s="10"/>
      <c r="AV51" s="10"/>
      <c r="AW51" s="10"/>
      <c r="AX51" s="10"/>
      <c r="AY51" s="10"/>
      <c r="AZ51" s="10"/>
      <c r="BA51" s="10"/>
      <c r="BB51" s="10"/>
      <c r="BC51" s="10"/>
      <c r="BD51" s="10"/>
      <c r="BE51" s="10"/>
      <c r="BF51" s="10"/>
      <c r="BG51" s="10"/>
      <c r="BH51" s="10">
        <v>5</v>
      </c>
      <c r="BI51" s="10">
        <v>5</v>
      </c>
      <c r="BJ51" s="10">
        <v>40</v>
      </c>
      <c r="BK51" s="10">
        <v>80</v>
      </c>
      <c r="BL51" s="10">
        <v>320</v>
      </c>
      <c r="BM51" s="10">
        <v>320</v>
      </c>
      <c r="BN51" s="10">
        <v>5</v>
      </c>
      <c r="BO51" s="10">
        <v>5</v>
      </c>
      <c r="BP51" s="10">
        <v>20</v>
      </c>
      <c r="BQ51" s="10">
        <v>20</v>
      </c>
      <c r="BR51" s="10">
        <v>40</v>
      </c>
      <c r="BS51" s="10">
        <v>80</v>
      </c>
      <c r="BT51" s="10">
        <v>80</v>
      </c>
      <c r="BU51" s="10">
        <v>80</v>
      </c>
      <c r="BV51" s="10">
        <v>40</v>
      </c>
      <c r="BW51" s="10">
        <v>40</v>
      </c>
      <c r="BX51" s="10">
        <v>40</v>
      </c>
      <c r="BY51" s="10">
        <v>40</v>
      </c>
      <c r="BZ51" s="10">
        <v>40</v>
      </c>
      <c r="CA51" s="16">
        <v>40</v>
      </c>
      <c r="CB51" s="62">
        <v>91</v>
      </c>
      <c r="CC51" s="15">
        <v>10</v>
      </c>
      <c r="CD51" s="10">
        <v>10</v>
      </c>
      <c r="CE51" s="10">
        <v>20</v>
      </c>
      <c r="CF51" s="10">
        <v>20</v>
      </c>
      <c r="CG51" s="10">
        <v>20</v>
      </c>
      <c r="CH51" s="16">
        <v>20</v>
      </c>
      <c r="CI51" s="15">
        <v>5</v>
      </c>
      <c r="CJ51" s="10">
        <v>10</v>
      </c>
      <c r="CK51" s="10">
        <v>10</v>
      </c>
      <c r="CL51" s="10">
        <v>10</v>
      </c>
      <c r="CM51" s="10">
        <v>10</v>
      </c>
      <c r="CN51" s="10">
        <v>10</v>
      </c>
      <c r="CO51" s="10">
        <v>20</v>
      </c>
      <c r="CP51" s="10">
        <v>20</v>
      </c>
      <c r="CQ51" s="10">
        <v>10</v>
      </c>
      <c r="CR51" s="10">
        <v>20</v>
      </c>
      <c r="CS51" s="10">
        <v>10</v>
      </c>
      <c r="CT51" s="10">
        <v>20</v>
      </c>
      <c r="CU51" s="10">
        <v>20</v>
      </c>
      <c r="CV51" s="10">
        <v>20</v>
      </c>
      <c r="CW51" s="46">
        <v>10</v>
      </c>
      <c r="CX51" s="16">
        <v>20</v>
      </c>
      <c r="CY51" s="15">
        <v>40</v>
      </c>
      <c r="CZ51" s="10">
        <v>40</v>
      </c>
      <c r="DA51" s="10">
        <v>10</v>
      </c>
      <c r="DB51" s="10">
        <v>20</v>
      </c>
      <c r="DC51" s="10">
        <v>40</v>
      </c>
      <c r="DD51" s="10">
        <v>80</v>
      </c>
      <c r="DE51" s="10">
        <v>20</v>
      </c>
      <c r="DF51" s="10">
        <v>40</v>
      </c>
      <c r="DG51" s="10">
        <v>40</v>
      </c>
      <c r="DH51" s="10">
        <v>40</v>
      </c>
      <c r="DI51" s="10">
        <v>20</v>
      </c>
      <c r="DJ51" s="16">
        <v>40</v>
      </c>
      <c r="DK51" s="62">
        <v>91</v>
      </c>
    </row>
    <row r="52" spans="1:115" ht="24" customHeight="1">
      <c r="A52" s="98">
        <v>97</v>
      </c>
      <c r="B52" s="20">
        <v>35804</v>
      </c>
      <c r="C52" s="20">
        <v>43375</v>
      </c>
      <c r="D52" s="2">
        <v>20</v>
      </c>
      <c r="E52" s="3" t="s">
        <v>217</v>
      </c>
      <c r="F52" s="27" t="s">
        <v>218</v>
      </c>
      <c r="G52" s="226">
        <v>21.135519830915843</v>
      </c>
      <c r="H52" s="1" t="s">
        <v>219</v>
      </c>
      <c r="I52" s="217" t="s">
        <v>220</v>
      </c>
      <c r="J52" s="223" t="s">
        <v>220</v>
      </c>
      <c r="K52" s="15"/>
      <c r="L52" s="10"/>
      <c r="M52" s="10"/>
      <c r="N52" s="10"/>
      <c r="O52" s="10"/>
      <c r="P52" s="10"/>
      <c r="Q52" s="10"/>
      <c r="R52" s="10"/>
      <c r="S52" s="10"/>
      <c r="T52" s="10"/>
      <c r="U52" s="10"/>
      <c r="V52" s="10"/>
      <c r="W52" s="10"/>
      <c r="X52" s="10"/>
      <c r="Y52" s="10">
        <v>5</v>
      </c>
      <c r="Z52" s="10">
        <v>5</v>
      </c>
      <c r="AA52" s="10">
        <v>5</v>
      </c>
      <c r="AB52" s="10">
        <v>5</v>
      </c>
      <c r="AC52" s="10">
        <v>10</v>
      </c>
      <c r="AD52" s="10">
        <v>10</v>
      </c>
      <c r="AE52" s="10">
        <v>5</v>
      </c>
      <c r="AF52" s="10">
        <v>5</v>
      </c>
      <c r="AG52" s="10">
        <v>20</v>
      </c>
      <c r="AH52" s="10">
        <v>20</v>
      </c>
      <c r="AI52" s="10">
        <v>20</v>
      </c>
      <c r="AJ52" s="10">
        <v>20</v>
      </c>
      <c r="AK52" s="10">
        <v>20</v>
      </c>
      <c r="AL52" s="10">
        <v>40</v>
      </c>
      <c r="AM52" s="10">
        <v>80</v>
      </c>
      <c r="AN52" s="10">
        <v>80</v>
      </c>
      <c r="AO52" s="10">
        <v>80</v>
      </c>
      <c r="AP52" s="16">
        <v>80</v>
      </c>
      <c r="AQ52" s="56">
        <v>97</v>
      </c>
      <c r="AR52" s="15"/>
      <c r="AS52" s="10"/>
      <c r="AT52" s="10"/>
      <c r="AU52" s="10"/>
      <c r="AV52" s="10"/>
      <c r="AW52" s="10"/>
      <c r="AX52" s="10"/>
      <c r="AY52" s="10"/>
      <c r="AZ52" s="10"/>
      <c r="BA52" s="10"/>
      <c r="BB52" s="10"/>
      <c r="BC52" s="10"/>
      <c r="BD52" s="10"/>
      <c r="BE52" s="10"/>
      <c r="BF52" s="10"/>
      <c r="BG52" s="10"/>
      <c r="BH52" s="10">
        <v>160</v>
      </c>
      <c r="BI52" s="10">
        <v>160</v>
      </c>
      <c r="BJ52" s="10">
        <v>160</v>
      </c>
      <c r="BK52" s="10">
        <v>160</v>
      </c>
      <c r="BL52" s="10">
        <v>320</v>
      </c>
      <c r="BM52" s="10">
        <v>320</v>
      </c>
      <c r="BN52" s="10">
        <v>80</v>
      </c>
      <c r="BO52" s="10">
        <v>160</v>
      </c>
      <c r="BP52" s="10">
        <v>40</v>
      </c>
      <c r="BQ52" s="10">
        <v>40</v>
      </c>
      <c r="BR52" s="10">
        <v>80</v>
      </c>
      <c r="BS52" s="10">
        <v>160</v>
      </c>
      <c r="BT52" s="10">
        <v>80</v>
      </c>
      <c r="BU52" s="10">
        <v>80</v>
      </c>
      <c r="BV52" s="10">
        <v>5</v>
      </c>
      <c r="BW52" s="10">
        <v>80</v>
      </c>
      <c r="BX52" s="10">
        <v>40</v>
      </c>
      <c r="BY52" s="10">
        <v>80</v>
      </c>
      <c r="BZ52" s="10">
        <v>20</v>
      </c>
      <c r="CA52" s="16">
        <v>40</v>
      </c>
      <c r="CB52" s="56">
        <v>97</v>
      </c>
      <c r="CC52" s="15">
        <v>20</v>
      </c>
      <c r="CD52" s="10">
        <v>20</v>
      </c>
      <c r="CE52" s="10">
        <v>5</v>
      </c>
      <c r="CF52" s="10">
        <v>5</v>
      </c>
      <c r="CG52" s="10">
        <v>5</v>
      </c>
      <c r="CH52" s="16">
        <v>5</v>
      </c>
      <c r="CI52" s="15">
        <v>40</v>
      </c>
      <c r="CJ52" s="10">
        <v>40</v>
      </c>
      <c r="CK52" s="10">
        <v>80</v>
      </c>
      <c r="CL52" s="10">
        <v>80</v>
      </c>
      <c r="CM52" s="10">
        <v>80</v>
      </c>
      <c r="CN52" s="10">
        <v>80</v>
      </c>
      <c r="CO52" s="10">
        <v>80</v>
      </c>
      <c r="CP52" s="10">
        <v>80</v>
      </c>
      <c r="CQ52" s="10">
        <v>40</v>
      </c>
      <c r="CR52" s="10">
        <v>40</v>
      </c>
      <c r="CS52" s="10">
        <v>80</v>
      </c>
      <c r="CT52" s="10">
        <v>80</v>
      </c>
      <c r="CU52" s="10">
        <v>80</v>
      </c>
      <c r="CV52" s="10">
        <v>160</v>
      </c>
      <c r="CW52" s="46">
        <v>80</v>
      </c>
      <c r="CX52" s="16">
        <v>160</v>
      </c>
      <c r="CY52" s="15">
        <v>20</v>
      </c>
      <c r="CZ52" s="10">
        <v>40</v>
      </c>
      <c r="DA52" s="10">
        <v>5</v>
      </c>
      <c r="DB52" s="10">
        <v>10</v>
      </c>
      <c r="DC52" s="10">
        <v>20</v>
      </c>
      <c r="DD52" s="10">
        <v>20</v>
      </c>
      <c r="DE52" s="10">
        <v>5</v>
      </c>
      <c r="DF52" s="10">
        <v>20</v>
      </c>
      <c r="DG52" s="10">
        <v>20</v>
      </c>
      <c r="DH52" s="10">
        <v>40</v>
      </c>
      <c r="DI52" s="10">
        <v>5</v>
      </c>
      <c r="DJ52" s="16">
        <v>5</v>
      </c>
      <c r="DK52" s="56">
        <v>97</v>
      </c>
    </row>
    <row r="53" spans="1:115" ht="24" customHeight="1">
      <c r="A53" s="98">
        <v>99</v>
      </c>
      <c r="B53" s="20">
        <v>35046</v>
      </c>
      <c r="C53" s="20">
        <v>43410</v>
      </c>
      <c r="D53" s="2">
        <v>22</v>
      </c>
      <c r="E53" s="3" t="s">
        <v>217</v>
      </c>
      <c r="F53" s="27" t="s">
        <v>218</v>
      </c>
      <c r="G53" s="226">
        <v>18.271185061846488</v>
      </c>
      <c r="H53" s="1" t="s">
        <v>219</v>
      </c>
      <c r="I53" s="217" t="s">
        <v>220</v>
      </c>
      <c r="J53" s="223" t="s">
        <v>220</v>
      </c>
      <c r="K53" s="15"/>
      <c r="L53" s="10"/>
      <c r="M53" s="10"/>
      <c r="N53" s="10"/>
      <c r="O53" s="10"/>
      <c r="P53" s="10"/>
      <c r="Q53" s="10"/>
      <c r="R53" s="10"/>
      <c r="S53" s="10"/>
      <c r="T53" s="10"/>
      <c r="U53" s="10"/>
      <c r="V53" s="10"/>
      <c r="W53" s="10"/>
      <c r="X53" s="10"/>
      <c r="Y53" s="10">
        <v>5</v>
      </c>
      <c r="Z53" s="10">
        <v>5</v>
      </c>
      <c r="AA53" s="10">
        <v>80</v>
      </c>
      <c r="AB53" s="10">
        <v>80</v>
      </c>
      <c r="AC53" s="10">
        <v>80</v>
      </c>
      <c r="AD53" s="10">
        <v>80</v>
      </c>
      <c r="AE53" s="10">
        <v>10</v>
      </c>
      <c r="AF53" s="10">
        <v>10</v>
      </c>
      <c r="AG53" s="10">
        <v>20</v>
      </c>
      <c r="AH53" s="10">
        <v>20</v>
      </c>
      <c r="AI53" s="10">
        <v>20</v>
      </c>
      <c r="AJ53" s="10">
        <v>20</v>
      </c>
      <c r="AK53" s="10">
        <v>5</v>
      </c>
      <c r="AL53" s="10">
        <v>5</v>
      </c>
      <c r="AM53" s="10">
        <v>320</v>
      </c>
      <c r="AN53" s="10">
        <v>320</v>
      </c>
      <c r="AO53" s="10">
        <v>320</v>
      </c>
      <c r="AP53" s="16">
        <v>320</v>
      </c>
      <c r="AQ53" s="56">
        <v>99</v>
      </c>
      <c r="AR53" s="15"/>
      <c r="AS53" s="10"/>
      <c r="AT53" s="10"/>
      <c r="AU53" s="10"/>
      <c r="AV53" s="10"/>
      <c r="AW53" s="10"/>
      <c r="AX53" s="10"/>
      <c r="AY53" s="10"/>
      <c r="AZ53" s="10"/>
      <c r="BA53" s="10"/>
      <c r="BB53" s="10"/>
      <c r="BC53" s="10"/>
      <c r="BD53" s="10"/>
      <c r="BE53" s="10"/>
      <c r="BF53" s="10"/>
      <c r="BG53" s="10"/>
      <c r="BH53" s="10">
        <v>320</v>
      </c>
      <c r="BI53" s="10">
        <v>320</v>
      </c>
      <c r="BJ53" s="10">
        <v>320</v>
      </c>
      <c r="BK53" s="10">
        <v>320</v>
      </c>
      <c r="BL53" s="10">
        <v>1280</v>
      </c>
      <c r="BM53" s="10">
        <v>1280</v>
      </c>
      <c r="BN53" s="10">
        <v>320</v>
      </c>
      <c r="BO53" s="10">
        <v>320</v>
      </c>
      <c r="BP53" s="10">
        <v>160</v>
      </c>
      <c r="BQ53" s="10">
        <v>160</v>
      </c>
      <c r="BR53" s="10">
        <v>640</v>
      </c>
      <c r="BS53" s="10">
        <v>640</v>
      </c>
      <c r="BT53" s="10">
        <v>1280</v>
      </c>
      <c r="BU53" s="10">
        <v>640</v>
      </c>
      <c r="BV53" s="10">
        <v>320</v>
      </c>
      <c r="BW53" s="10">
        <v>320</v>
      </c>
      <c r="BX53" s="10">
        <v>640</v>
      </c>
      <c r="BY53" s="10">
        <v>320</v>
      </c>
      <c r="BZ53" s="10">
        <v>320</v>
      </c>
      <c r="CA53" s="16">
        <v>640</v>
      </c>
      <c r="CB53" s="56">
        <v>99</v>
      </c>
      <c r="CC53" s="15">
        <v>40</v>
      </c>
      <c r="CD53" s="10">
        <v>80</v>
      </c>
      <c r="CE53" s="10">
        <v>10</v>
      </c>
      <c r="CF53" s="10">
        <v>10</v>
      </c>
      <c r="CG53" s="10">
        <v>10</v>
      </c>
      <c r="CH53" s="16">
        <v>10</v>
      </c>
      <c r="CI53" s="15">
        <v>40</v>
      </c>
      <c r="CJ53" s="10">
        <v>80</v>
      </c>
      <c r="CK53" s="10">
        <v>160</v>
      </c>
      <c r="CL53" s="10">
        <v>320</v>
      </c>
      <c r="CM53" s="10">
        <v>160</v>
      </c>
      <c r="CN53" s="10">
        <v>320</v>
      </c>
      <c r="CO53" s="10">
        <v>160</v>
      </c>
      <c r="CP53" s="10">
        <v>160</v>
      </c>
      <c r="CQ53" s="10">
        <v>160</v>
      </c>
      <c r="CR53" s="10">
        <v>160</v>
      </c>
      <c r="CS53" s="10">
        <v>320</v>
      </c>
      <c r="CT53" s="10">
        <v>320</v>
      </c>
      <c r="CU53" s="10">
        <v>160</v>
      </c>
      <c r="CV53" s="10">
        <v>320</v>
      </c>
      <c r="CW53" s="46">
        <v>160</v>
      </c>
      <c r="CX53" s="16">
        <v>320</v>
      </c>
      <c r="CY53" s="15">
        <v>80</v>
      </c>
      <c r="CZ53" s="10">
        <v>160</v>
      </c>
      <c r="DA53" s="10">
        <v>40</v>
      </c>
      <c r="DB53" s="10">
        <v>40</v>
      </c>
      <c r="DC53" s="10">
        <v>80</v>
      </c>
      <c r="DD53" s="10">
        <v>80</v>
      </c>
      <c r="DE53" s="10">
        <v>40</v>
      </c>
      <c r="DF53" s="10">
        <v>80</v>
      </c>
      <c r="DG53" s="10">
        <v>80</v>
      </c>
      <c r="DH53" s="10">
        <v>160</v>
      </c>
      <c r="DI53" s="10">
        <v>40</v>
      </c>
      <c r="DJ53" s="16">
        <v>160</v>
      </c>
      <c r="DK53" s="56">
        <v>99</v>
      </c>
    </row>
    <row r="54" spans="1:115" ht="24" customHeight="1">
      <c r="A54" s="108">
        <v>100</v>
      </c>
      <c r="B54" s="21">
        <v>25574</v>
      </c>
      <c r="C54" s="21">
        <v>43403</v>
      </c>
      <c r="D54" s="4">
        <v>48</v>
      </c>
      <c r="E54" s="3" t="s">
        <v>217</v>
      </c>
      <c r="F54" s="27" t="s">
        <v>218</v>
      </c>
      <c r="G54" s="226">
        <v>33.139755081429108</v>
      </c>
      <c r="H54" s="1" t="s">
        <v>219</v>
      </c>
      <c r="I54" s="217" t="s">
        <v>220</v>
      </c>
      <c r="J54" s="223" t="s">
        <v>220</v>
      </c>
      <c r="K54" s="15"/>
      <c r="L54" s="10"/>
      <c r="M54" s="10"/>
      <c r="N54" s="10"/>
      <c r="O54" s="10"/>
      <c r="P54" s="10"/>
      <c r="Q54" s="10"/>
      <c r="R54" s="10"/>
      <c r="S54" s="10"/>
      <c r="T54" s="10"/>
      <c r="U54" s="10"/>
      <c r="V54" s="10"/>
      <c r="W54" s="10"/>
      <c r="X54" s="10"/>
      <c r="Y54" s="10">
        <v>5</v>
      </c>
      <c r="Z54" s="10">
        <v>5</v>
      </c>
      <c r="AA54" s="10">
        <v>10</v>
      </c>
      <c r="AB54" s="10">
        <v>10</v>
      </c>
      <c r="AC54" s="10">
        <v>10</v>
      </c>
      <c r="AD54" s="10">
        <v>5</v>
      </c>
      <c r="AE54" s="10">
        <v>5</v>
      </c>
      <c r="AF54" s="10">
        <v>5</v>
      </c>
      <c r="AG54" s="10">
        <v>5</v>
      </c>
      <c r="AH54" s="10">
        <v>5</v>
      </c>
      <c r="AI54" s="10">
        <v>5</v>
      </c>
      <c r="AJ54" s="10">
        <v>5</v>
      </c>
      <c r="AK54" s="10">
        <v>5</v>
      </c>
      <c r="AL54" s="10">
        <v>5</v>
      </c>
      <c r="AM54" s="10">
        <v>20</v>
      </c>
      <c r="AN54" s="10">
        <v>20</v>
      </c>
      <c r="AO54" s="10">
        <v>10</v>
      </c>
      <c r="AP54" s="16">
        <v>20</v>
      </c>
      <c r="AQ54" s="33">
        <v>100</v>
      </c>
      <c r="AR54" s="15"/>
      <c r="AS54" s="10"/>
      <c r="AT54" s="10"/>
      <c r="AU54" s="10"/>
      <c r="AV54" s="10"/>
      <c r="AW54" s="10"/>
      <c r="AX54" s="10"/>
      <c r="AY54" s="10"/>
      <c r="AZ54" s="10"/>
      <c r="BA54" s="10"/>
      <c r="BB54" s="10"/>
      <c r="BC54" s="10"/>
      <c r="BD54" s="10"/>
      <c r="BE54" s="10"/>
      <c r="BF54" s="10"/>
      <c r="BG54" s="10"/>
      <c r="BH54" s="10">
        <v>5</v>
      </c>
      <c r="BI54" s="10">
        <v>5</v>
      </c>
      <c r="BJ54" s="10">
        <v>5</v>
      </c>
      <c r="BK54" s="10">
        <v>5</v>
      </c>
      <c r="BL54" s="10">
        <v>10</v>
      </c>
      <c r="BM54" s="10">
        <v>10</v>
      </c>
      <c r="BN54" s="10">
        <v>5</v>
      </c>
      <c r="BO54" s="10">
        <v>5</v>
      </c>
      <c r="BP54" s="10">
        <v>5</v>
      </c>
      <c r="BQ54" s="10">
        <v>5</v>
      </c>
      <c r="BR54" s="10">
        <v>40</v>
      </c>
      <c r="BS54" s="10">
        <v>40</v>
      </c>
      <c r="BT54" s="10">
        <v>40</v>
      </c>
      <c r="BU54" s="10">
        <v>40</v>
      </c>
      <c r="BV54" s="10">
        <v>40</v>
      </c>
      <c r="BW54" s="10">
        <v>40</v>
      </c>
      <c r="BX54" s="10">
        <v>10</v>
      </c>
      <c r="BY54" s="10">
        <v>10</v>
      </c>
      <c r="BZ54" s="10">
        <v>10</v>
      </c>
      <c r="CA54" s="16">
        <v>20</v>
      </c>
      <c r="CB54" s="33">
        <v>100</v>
      </c>
      <c r="CC54" s="15">
        <v>5</v>
      </c>
      <c r="CD54" s="10">
        <v>5</v>
      </c>
      <c r="CE54" s="10">
        <v>10</v>
      </c>
      <c r="CF54" s="10">
        <v>10</v>
      </c>
      <c r="CG54" s="10">
        <v>5</v>
      </c>
      <c r="CH54" s="16">
        <v>5</v>
      </c>
      <c r="CI54" s="15">
        <v>10</v>
      </c>
      <c r="CJ54" s="10">
        <v>20</v>
      </c>
      <c r="CK54" s="10">
        <v>10</v>
      </c>
      <c r="CL54" s="10">
        <v>10</v>
      </c>
      <c r="CM54" s="10">
        <v>10</v>
      </c>
      <c r="CN54" s="10">
        <v>20</v>
      </c>
      <c r="CO54" s="10">
        <v>10</v>
      </c>
      <c r="CP54" s="10">
        <v>10</v>
      </c>
      <c r="CQ54" s="10">
        <v>5</v>
      </c>
      <c r="CR54" s="10">
        <v>5</v>
      </c>
      <c r="CS54" s="10">
        <v>5</v>
      </c>
      <c r="CT54" s="10">
        <v>5</v>
      </c>
      <c r="CU54" s="10">
        <v>5</v>
      </c>
      <c r="CV54" s="10">
        <v>10</v>
      </c>
      <c r="CW54" s="46">
        <v>5</v>
      </c>
      <c r="CX54" s="16">
        <v>10</v>
      </c>
      <c r="CY54" s="15">
        <v>40</v>
      </c>
      <c r="CZ54" s="10">
        <v>40</v>
      </c>
      <c r="DA54" s="10">
        <v>10</v>
      </c>
      <c r="DB54" s="10">
        <v>10</v>
      </c>
      <c r="DC54" s="10">
        <v>5</v>
      </c>
      <c r="DD54" s="10">
        <v>5</v>
      </c>
      <c r="DE54" s="10">
        <v>20</v>
      </c>
      <c r="DF54" s="10">
        <v>20</v>
      </c>
      <c r="DG54" s="10">
        <v>20</v>
      </c>
      <c r="DH54" s="10">
        <v>40</v>
      </c>
      <c r="DI54" s="10">
        <v>10</v>
      </c>
      <c r="DJ54" s="16">
        <v>40</v>
      </c>
      <c r="DK54" s="33">
        <v>100</v>
      </c>
    </row>
    <row r="55" spans="1:115" ht="24" customHeight="1">
      <c r="A55" s="98">
        <v>101</v>
      </c>
      <c r="B55" s="20">
        <v>31625</v>
      </c>
      <c r="C55" s="20">
        <v>43391</v>
      </c>
      <c r="D55" s="2">
        <v>32</v>
      </c>
      <c r="E55" s="5" t="s">
        <v>221</v>
      </c>
      <c r="F55" s="27" t="s">
        <v>218</v>
      </c>
      <c r="G55" s="226">
        <v>24.991584633952098</v>
      </c>
      <c r="H55" s="1" t="s">
        <v>219</v>
      </c>
      <c r="I55" s="217" t="s">
        <v>220</v>
      </c>
      <c r="J55" s="223" t="s">
        <v>220</v>
      </c>
      <c r="K55" s="15"/>
      <c r="L55" s="10"/>
      <c r="M55" s="10"/>
      <c r="N55" s="10"/>
      <c r="O55" s="10"/>
      <c r="P55" s="10"/>
      <c r="Q55" s="10"/>
      <c r="R55" s="10"/>
      <c r="S55" s="10"/>
      <c r="T55" s="10"/>
      <c r="U55" s="10"/>
      <c r="V55" s="10"/>
      <c r="W55" s="10"/>
      <c r="X55" s="10"/>
      <c r="Y55" s="10">
        <v>5</v>
      </c>
      <c r="Z55" s="10">
        <v>5</v>
      </c>
      <c r="AA55" s="10">
        <v>20</v>
      </c>
      <c r="AB55" s="10">
        <v>40</v>
      </c>
      <c r="AC55" s="10">
        <v>20</v>
      </c>
      <c r="AD55" s="10">
        <v>20</v>
      </c>
      <c r="AE55" s="10">
        <v>5</v>
      </c>
      <c r="AF55" s="10">
        <v>5</v>
      </c>
      <c r="AG55" s="10">
        <v>5</v>
      </c>
      <c r="AH55" s="10">
        <v>5</v>
      </c>
      <c r="AI55" s="10">
        <v>5</v>
      </c>
      <c r="AJ55" s="10">
        <v>5</v>
      </c>
      <c r="AK55" s="10">
        <v>5</v>
      </c>
      <c r="AL55" s="10">
        <v>5</v>
      </c>
      <c r="AM55" s="10">
        <v>160</v>
      </c>
      <c r="AN55" s="10">
        <v>320</v>
      </c>
      <c r="AO55" s="10">
        <v>160</v>
      </c>
      <c r="AP55" s="16">
        <v>320</v>
      </c>
      <c r="AQ55" s="56">
        <v>101</v>
      </c>
      <c r="AR55" s="15"/>
      <c r="AS55" s="10"/>
      <c r="AT55" s="10"/>
      <c r="AU55" s="10"/>
      <c r="AV55" s="10"/>
      <c r="AW55" s="10"/>
      <c r="AX55" s="10"/>
      <c r="AY55" s="10"/>
      <c r="AZ55" s="10"/>
      <c r="BA55" s="10"/>
      <c r="BB55" s="10"/>
      <c r="BC55" s="10"/>
      <c r="BD55" s="10"/>
      <c r="BE55" s="10"/>
      <c r="BF55" s="10"/>
      <c r="BG55" s="10"/>
      <c r="BH55" s="10">
        <v>80</v>
      </c>
      <c r="BI55" s="10">
        <v>80</v>
      </c>
      <c r="BJ55" s="10">
        <v>80</v>
      </c>
      <c r="BK55" s="10">
        <v>80</v>
      </c>
      <c r="BL55" s="10">
        <v>320</v>
      </c>
      <c r="BM55" s="10">
        <v>320</v>
      </c>
      <c r="BN55" s="10">
        <v>80</v>
      </c>
      <c r="BO55" s="10">
        <v>160</v>
      </c>
      <c r="BP55" s="10">
        <v>20</v>
      </c>
      <c r="BQ55" s="10">
        <v>40</v>
      </c>
      <c r="BR55" s="10">
        <v>80</v>
      </c>
      <c r="BS55" s="10">
        <v>160</v>
      </c>
      <c r="BT55" s="10">
        <v>80</v>
      </c>
      <c r="BU55" s="10">
        <v>160</v>
      </c>
      <c r="BV55" s="10">
        <v>20</v>
      </c>
      <c r="BW55" s="10">
        <v>40</v>
      </c>
      <c r="BX55" s="10">
        <v>80</v>
      </c>
      <c r="BY55" s="10">
        <v>160</v>
      </c>
      <c r="BZ55" s="10">
        <v>80</v>
      </c>
      <c r="CA55" s="16">
        <v>160</v>
      </c>
      <c r="CB55" s="56">
        <v>101</v>
      </c>
      <c r="CC55" s="15">
        <v>40</v>
      </c>
      <c r="CD55" s="10">
        <v>40</v>
      </c>
      <c r="CE55" s="10">
        <v>10</v>
      </c>
      <c r="CF55" s="10">
        <v>10</v>
      </c>
      <c r="CG55" s="10">
        <v>10</v>
      </c>
      <c r="CH55" s="16">
        <v>20</v>
      </c>
      <c r="CI55" s="15">
        <v>80</v>
      </c>
      <c r="CJ55" s="10">
        <v>160</v>
      </c>
      <c r="CK55" s="10">
        <v>320</v>
      </c>
      <c r="CL55" s="10">
        <v>640</v>
      </c>
      <c r="CM55" s="10">
        <v>320</v>
      </c>
      <c r="CN55" s="10">
        <v>320</v>
      </c>
      <c r="CO55" s="10">
        <v>160</v>
      </c>
      <c r="CP55" s="10">
        <v>160</v>
      </c>
      <c r="CQ55" s="10">
        <v>160</v>
      </c>
      <c r="CR55" s="10">
        <v>160</v>
      </c>
      <c r="CS55" s="10">
        <v>80</v>
      </c>
      <c r="CT55" s="10">
        <v>160</v>
      </c>
      <c r="CU55" s="10">
        <v>160</v>
      </c>
      <c r="CV55" s="10">
        <v>320</v>
      </c>
      <c r="CW55" s="46">
        <v>160</v>
      </c>
      <c r="CX55" s="16">
        <v>160</v>
      </c>
      <c r="CY55" s="15">
        <v>320</v>
      </c>
      <c r="CZ55" s="10">
        <v>320</v>
      </c>
      <c r="DA55" s="10">
        <v>80</v>
      </c>
      <c r="DB55" s="10">
        <v>5</v>
      </c>
      <c r="DC55" s="10">
        <v>160</v>
      </c>
      <c r="DD55" s="10">
        <v>160</v>
      </c>
      <c r="DE55" s="10">
        <v>160</v>
      </c>
      <c r="DF55" s="10">
        <v>160</v>
      </c>
      <c r="DG55" s="10">
        <v>160</v>
      </c>
      <c r="DH55" s="10">
        <v>160</v>
      </c>
      <c r="DI55" s="10">
        <v>320</v>
      </c>
      <c r="DJ55" s="16">
        <v>320</v>
      </c>
      <c r="DK55" s="56">
        <v>101</v>
      </c>
    </row>
    <row r="56" spans="1:115" ht="24" customHeight="1">
      <c r="A56" s="98">
        <v>111</v>
      </c>
      <c r="B56" s="20">
        <v>35855</v>
      </c>
      <c r="C56" s="20">
        <v>43349</v>
      </c>
      <c r="D56" s="2">
        <v>20</v>
      </c>
      <c r="E56" s="3" t="s">
        <v>217</v>
      </c>
      <c r="F56" s="27" t="s">
        <v>218</v>
      </c>
      <c r="G56" s="226">
        <v>22.501320077444543</v>
      </c>
      <c r="H56" s="1" t="s">
        <v>219</v>
      </c>
      <c r="I56" s="217" t="s">
        <v>220</v>
      </c>
      <c r="J56" s="223" t="s">
        <v>220</v>
      </c>
      <c r="K56" s="15"/>
      <c r="L56" s="10"/>
      <c r="M56" s="10"/>
      <c r="N56" s="10"/>
      <c r="O56" s="10"/>
      <c r="P56" s="10"/>
      <c r="Q56" s="10"/>
      <c r="R56" s="10"/>
      <c r="S56" s="10"/>
      <c r="T56" s="10"/>
      <c r="U56" s="10"/>
      <c r="V56" s="10"/>
      <c r="W56" s="10"/>
      <c r="X56" s="10"/>
      <c r="Y56" s="10">
        <v>5</v>
      </c>
      <c r="Z56" s="10">
        <v>5</v>
      </c>
      <c r="AA56" s="10">
        <v>5</v>
      </c>
      <c r="AB56" s="10">
        <v>5</v>
      </c>
      <c r="AC56" s="10">
        <v>5</v>
      </c>
      <c r="AD56" s="10">
        <v>5</v>
      </c>
      <c r="AE56" s="10">
        <v>20</v>
      </c>
      <c r="AF56" s="10">
        <v>20</v>
      </c>
      <c r="AG56" s="10">
        <v>80</v>
      </c>
      <c r="AH56" s="10">
        <v>80</v>
      </c>
      <c r="AI56" s="10">
        <v>80</v>
      </c>
      <c r="AJ56" s="10">
        <v>80</v>
      </c>
      <c r="AK56" s="10">
        <v>80</v>
      </c>
      <c r="AL56" s="10">
        <v>80</v>
      </c>
      <c r="AM56" s="10">
        <v>40</v>
      </c>
      <c r="AN56" s="10">
        <v>40</v>
      </c>
      <c r="AO56" s="10">
        <v>40</v>
      </c>
      <c r="AP56" s="16">
        <v>40</v>
      </c>
      <c r="AQ56" s="56">
        <v>111</v>
      </c>
      <c r="AR56" s="15"/>
      <c r="AS56" s="10"/>
      <c r="AT56" s="10"/>
      <c r="AU56" s="10"/>
      <c r="AV56" s="10"/>
      <c r="AW56" s="10"/>
      <c r="AX56" s="10"/>
      <c r="AY56" s="10"/>
      <c r="AZ56" s="10"/>
      <c r="BA56" s="10"/>
      <c r="BB56" s="10"/>
      <c r="BC56" s="10"/>
      <c r="BD56" s="10"/>
      <c r="BE56" s="10"/>
      <c r="BF56" s="10"/>
      <c r="BG56" s="10"/>
      <c r="BH56" s="10">
        <v>80</v>
      </c>
      <c r="BI56" s="10">
        <v>80</v>
      </c>
      <c r="BJ56" s="10">
        <v>160</v>
      </c>
      <c r="BK56" s="10">
        <v>160</v>
      </c>
      <c r="BL56" s="10">
        <v>640</v>
      </c>
      <c r="BM56" s="10">
        <v>640</v>
      </c>
      <c r="BN56" s="10">
        <v>160</v>
      </c>
      <c r="BO56" s="10">
        <v>320</v>
      </c>
      <c r="BP56" s="10">
        <v>40</v>
      </c>
      <c r="BQ56" s="10">
        <v>40</v>
      </c>
      <c r="BR56" s="10">
        <v>160</v>
      </c>
      <c r="BS56" s="10">
        <v>160</v>
      </c>
      <c r="BT56" s="10">
        <v>160</v>
      </c>
      <c r="BU56" s="10">
        <v>160</v>
      </c>
      <c r="BV56" s="10">
        <v>80</v>
      </c>
      <c r="BW56" s="10">
        <v>80</v>
      </c>
      <c r="BX56" s="10">
        <v>80</v>
      </c>
      <c r="BY56" s="10">
        <v>160</v>
      </c>
      <c r="BZ56" s="10">
        <v>80</v>
      </c>
      <c r="CA56" s="16">
        <v>80</v>
      </c>
      <c r="CB56" s="56">
        <v>111</v>
      </c>
      <c r="CC56" s="15">
        <v>640</v>
      </c>
      <c r="CD56" s="10">
        <v>1280</v>
      </c>
      <c r="CE56" s="10">
        <v>5</v>
      </c>
      <c r="CF56" s="10">
        <v>5</v>
      </c>
      <c r="CG56" s="10">
        <v>5</v>
      </c>
      <c r="CH56" s="16">
        <v>5</v>
      </c>
      <c r="CI56" s="15">
        <v>20</v>
      </c>
      <c r="CJ56" s="10">
        <v>40</v>
      </c>
      <c r="CK56" s="10">
        <v>640</v>
      </c>
      <c r="CL56" s="10">
        <v>1280</v>
      </c>
      <c r="CM56" s="10">
        <v>640</v>
      </c>
      <c r="CN56" s="10">
        <v>1280</v>
      </c>
      <c r="CO56" s="10">
        <v>640</v>
      </c>
      <c r="CP56" s="10">
        <v>640</v>
      </c>
      <c r="CQ56" s="10">
        <v>640</v>
      </c>
      <c r="CR56" s="10">
        <v>640</v>
      </c>
      <c r="CS56" s="10">
        <v>640</v>
      </c>
      <c r="CT56" s="10">
        <v>640</v>
      </c>
      <c r="CU56" s="10">
        <v>640</v>
      </c>
      <c r="CV56" s="10">
        <v>1280</v>
      </c>
      <c r="CW56" s="46">
        <v>640</v>
      </c>
      <c r="CX56" s="16">
        <v>640</v>
      </c>
      <c r="CY56" s="15">
        <v>160</v>
      </c>
      <c r="CZ56" s="10">
        <v>160</v>
      </c>
      <c r="DA56" s="10">
        <v>40</v>
      </c>
      <c r="DB56" s="10">
        <v>5</v>
      </c>
      <c r="DC56" s="10">
        <v>80</v>
      </c>
      <c r="DD56" s="10">
        <v>320</v>
      </c>
      <c r="DE56" s="10">
        <v>80</v>
      </c>
      <c r="DF56" s="10">
        <v>160</v>
      </c>
      <c r="DG56" s="10">
        <v>80</v>
      </c>
      <c r="DH56" s="10">
        <v>160</v>
      </c>
      <c r="DI56" s="10">
        <v>40</v>
      </c>
      <c r="DJ56" s="16">
        <v>160</v>
      </c>
      <c r="DK56" s="56">
        <v>111</v>
      </c>
    </row>
    <row r="57" spans="1:115" ht="24" customHeight="1">
      <c r="A57" s="98">
        <v>118</v>
      </c>
      <c r="B57" s="20">
        <v>34605</v>
      </c>
      <c r="C57" s="20">
        <v>43350</v>
      </c>
      <c r="D57" s="2">
        <v>23</v>
      </c>
      <c r="E57" s="3" t="s">
        <v>217</v>
      </c>
      <c r="F57" s="27" t="s">
        <v>218</v>
      </c>
      <c r="G57" s="226">
        <v>21.25813123519746</v>
      </c>
      <c r="H57" s="1" t="s">
        <v>219</v>
      </c>
      <c r="I57" s="217" t="s">
        <v>220</v>
      </c>
      <c r="J57" s="223" t="s">
        <v>220</v>
      </c>
      <c r="K57" s="15"/>
      <c r="L57" s="10"/>
      <c r="M57" s="10"/>
      <c r="N57" s="10"/>
      <c r="O57" s="10"/>
      <c r="P57" s="10"/>
      <c r="Q57" s="10"/>
      <c r="R57" s="10"/>
      <c r="S57" s="10"/>
      <c r="T57" s="10"/>
      <c r="U57" s="10"/>
      <c r="V57" s="10"/>
      <c r="W57" s="10"/>
      <c r="X57" s="10"/>
      <c r="Y57" s="10">
        <v>5</v>
      </c>
      <c r="Z57" s="10">
        <v>5</v>
      </c>
      <c r="AA57" s="10">
        <v>40</v>
      </c>
      <c r="AB57" s="10">
        <v>40</v>
      </c>
      <c r="AC57" s="10">
        <v>40</v>
      </c>
      <c r="AD57" s="10">
        <v>40</v>
      </c>
      <c r="AE57" s="10">
        <v>5</v>
      </c>
      <c r="AF57" s="10">
        <v>5</v>
      </c>
      <c r="AG57" s="10">
        <v>10</v>
      </c>
      <c r="AH57" s="10">
        <v>10</v>
      </c>
      <c r="AI57" s="10">
        <v>20</v>
      </c>
      <c r="AJ57" s="10">
        <v>20</v>
      </c>
      <c r="AK57" s="10">
        <v>5</v>
      </c>
      <c r="AL57" s="10">
        <v>5</v>
      </c>
      <c r="AM57" s="10">
        <v>80</v>
      </c>
      <c r="AN57" s="10">
        <v>80</v>
      </c>
      <c r="AO57" s="10">
        <v>80</v>
      </c>
      <c r="AP57" s="16">
        <v>80</v>
      </c>
      <c r="AQ57" s="56">
        <v>118</v>
      </c>
      <c r="AR57" s="15"/>
      <c r="AS57" s="10"/>
      <c r="AT57" s="10"/>
      <c r="AU57" s="10"/>
      <c r="AV57" s="10"/>
      <c r="AW57" s="10"/>
      <c r="AX57" s="10"/>
      <c r="AY57" s="10"/>
      <c r="AZ57" s="10"/>
      <c r="BA57" s="10"/>
      <c r="BB57" s="10"/>
      <c r="BC57" s="10"/>
      <c r="BD57" s="10"/>
      <c r="BE57" s="10"/>
      <c r="BF57" s="10"/>
      <c r="BG57" s="10"/>
      <c r="BH57" s="10">
        <v>80</v>
      </c>
      <c r="BI57" s="10">
        <v>80</v>
      </c>
      <c r="BJ57" s="10">
        <v>80</v>
      </c>
      <c r="BK57" s="10">
        <v>80</v>
      </c>
      <c r="BL57" s="10">
        <v>320</v>
      </c>
      <c r="BM57" s="10">
        <v>320</v>
      </c>
      <c r="BN57" s="10">
        <v>40</v>
      </c>
      <c r="BO57" s="10">
        <v>80</v>
      </c>
      <c r="BP57" s="10">
        <v>40</v>
      </c>
      <c r="BQ57" s="10">
        <v>80</v>
      </c>
      <c r="BR57" s="10">
        <v>160</v>
      </c>
      <c r="BS57" s="10">
        <v>320</v>
      </c>
      <c r="BT57" s="10">
        <v>320</v>
      </c>
      <c r="BU57" s="10">
        <v>320</v>
      </c>
      <c r="BV57" s="10">
        <v>160</v>
      </c>
      <c r="BW57" s="10">
        <v>160</v>
      </c>
      <c r="BX57" s="10">
        <v>80</v>
      </c>
      <c r="BY57" s="10">
        <v>320</v>
      </c>
      <c r="BZ57" s="10">
        <v>80</v>
      </c>
      <c r="CA57" s="16">
        <v>160</v>
      </c>
      <c r="CB57" s="56">
        <v>118</v>
      </c>
      <c r="CC57" s="15">
        <v>160</v>
      </c>
      <c r="CD57" s="10">
        <v>320</v>
      </c>
      <c r="CE57" s="10">
        <v>5</v>
      </c>
      <c r="CF57" s="10">
        <v>5</v>
      </c>
      <c r="CG57" s="10">
        <v>10</v>
      </c>
      <c r="CH57" s="16">
        <v>10</v>
      </c>
      <c r="CI57" s="15">
        <v>20</v>
      </c>
      <c r="CJ57" s="10">
        <v>20</v>
      </c>
      <c r="CK57" s="10">
        <v>20</v>
      </c>
      <c r="CL57" s="10">
        <v>40</v>
      </c>
      <c r="CM57" s="10">
        <v>80</v>
      </c>
      <c r="CN57" s="10">
        <v>80</v>
      </c>
      <c r="CO57" s="10">
        <v>40</v>
      </c>
      <c r="CP57" s="10">
        <v>80</v>
      </c>
      <c r="CQ57" s="10">
        <v>20</v>
      </c>
      <c r="CR57" s="10">
        <v>80</v>
      </c>
      <c r="CS57" s="10">
        <v>20</v>
      </c>
      <c r="CT57" s="10">
        <v>80</v>
      </c>
      <c r="CU57" s="10">
        <v>40</v>
      </c>
      <c r="CV57" s="10">
        <v>80</v>
      </c>
      <c r="CW57" s="46">
        <v>20</v>
      </c>
      <c r="CX57" s="16">
        <v>80</v>
      </c>
      <c r="CY57" s="15">
        <v>320</v>
      </c>
      <c r="CZ57" s="10">
        <v>320</v>
      </c>
      <c r="DA57" s="10">
        <v>160</v>
      </c>
      <c r="DB57" s="10">
        <v>160</v>
      </c>
      <c r="DC57" s="10">
        <v>320</v>
      </c>
      <c r="DD57" s="10">
        <v>40</v>
      </c>
      <c r="DE57" s="10">
        <v>160</v>
      </c>
      <c r="DF57" s="10">
        <v>160</v>
      </c>
      <c r="DG57" s="10">
        <v>320</v>
      </c>
      <c r="DH57" s="10">
        <v>320</v>
      </c>
      <c r="DI57" s="10">
        <v>160</v>
      </c>
      <c r="DJ57" s="16">
        <v>320</v>
      </c>
      <c r="DK57" s="56">
        <v>118</v>
      </c>
    </row>
    <row r="58" spans="1:115" ht="24" customHeight="1">
      <c r="A58" s="98">
        <v>119</v>
      </c>
      <c r="B58" s="20">
        <v>35474</v>
      </c>
      <c r="C58" s="20">
        <v>43382</v>
      </c>
      <c r="D58" s="2">
        <v>21</v>
      </c>
      <c r="E58" s="5" t="s">
        <v>221</v>
      </c>
      <c r="F58" s="27" t="s">
        <v>218</v>
      </c>
      <c r="G58" s="226">
        <v>27.278977997448983</v>
      </c>
      <c r="H58" s="1" t="s">
        <v>219</v>
      </c>
      <c r="I58" s="217" t="s">
        <v>220</v>
      </c>
      <c r="J58" s="223" t="s">
        <v>220</v>
      </c>
      <c r="K58" s="15"/>
      <c r="L58" s="10"/>
      <c r="M58" s="10"/>
      <c r="N58" s="10"/>
      <c r="O58" s="10"/>
      <c r="P58" s="10"/>
      <c r="Q58" s="10"/>
      <c r="R58" s="10"/>
      <c r="S58" s="10"/>
      <c r="T58" s="10"/>
      <c r="U58" s="10"/>
      <c r="V58" s="10"/>
      <c r="W58" s="10"/>
      <c r="X58" s="10"/>
      <c r="Y58" s="10">
        <v>5</v>
      </c>
      <c r="Z58" s="10">
        <v>5</v>
      </c>
      <c r="AA58" s="10">
        <v>5</v>
      </c>
      <c r="AB58" s="10">
        <v>5</v>
      </c>
      <c r="AC58" s="10">
        <v>5</v>
      </c>
      <c r="AD58" s="10">
        <v>5</v>
      </c>
      <c r="AE58" s="10">
        <v>40</v>
      </c>
      <c r="AF58" s="10">
        <v>40</v>
      </c>
      <c r="AG58" s="10">
        <v>40</v>
      </c>
      <c r="AH58" s="10">
        <v>40</v>
      </c>
      <c r="AI58" s="10">
        <v>20</v>
      </c>
      <c r="AJ58" s="10">
        <v>20</v>
      </c>
      <c r="AK58" s="10">
        <v>40</v>
      </c>
      <c r="AL58" s="10">
        <v>40</v>
      </c>
      <c r="AM58" s="10">
        <v>80</v>
      </c>
      <c r="AN58" s="10">
        <v>80</v>
      </c>
      <c r="AO58" s="10">
        <v>80</v>
      </c>
      <c r="AP58" s="16">
        <v>80</v>
      </c>
      <c r="AQ58" s="56">
        <v>119</v>
      </c>
      <c r="AR58" s="15"/>
      <c r="AS58" s="10"/>
      <c r="AT58" s="10"/>
      <c r="AU58" s="10"/>
      <c r="AV58" s="10"/>
      <c r="AW58" s="10"/>
      <c r="AX58" s="10"/>
      <c r="AY58" s="10"/>
      <c r="AZ58" s="10"/>
      <c r="BA58" s="10"/>
      <c r="BB58" s="10"/>
      <c r="BC58" s="10"/>
      <c r="BD58" s="10"/>
      <c r="BE58" s="10"/>
      <c r="BF58" s="10"/>
      <c r="BG58" s="10"/>
      <c r="BH58" s="10">
        <v>320</v>
      </c>
      <c r="BI58" s="10">
        <v>320</v>
      </c>
      <c r="BJ58" s="10">
        <v>1280</v>
      </c>
      <c r="BK58" s="10">
        <v>1280</v>
      </c>
      <c r="BL58" s="10">
        <v>5120</v>
      </c>
      <c r="BM58" s="10">
        <v>5120</v>
      </c>
      <c r="BN58" s="10">
        <v>2560</v>
      </c>
      <c r="BO58" s="10">
        <v>2560</v>
      </c>
      <c r="BP58" s="10">
        <v>320</v>
      </c>
      <c r="BQ58" s="10">
        <v>320</v>
      </c>
      <c r="BR58" s="10">
        <v>640</v>
      </c>
      <c r="BS58" s="10">
        <v>1280</v>
      </c>
      <c r="BT58" s="10">
        <v>1280</v>
      </c>
      <c r="BU58" s="10">
        <v>1280</v>
      </c>
      <c r="BV58" s="10">
        <v>640</v>
      </c>
      <c r="BW58" s="10">
        <v>640</v>
      </c>
      <c r="BX58" s="10">
        <v>320</v>
      </c>
      <c r="BY58" s="10">
        <v>640</v>
      </c>
      <c r="BZ58" s="10">
        <v>320</v>
      </c>
      <c r="CA58" s="16">
        <v>640</v>
      </c>
      <c r="CB58" s="56">
        <v>119</v>
      </c>
      <c r="CC58" s="15">
        <v>320</v>
      </c>
      <c r="CD58" s="10">
        <v>320</v>
      </c>
      <c r="CE58" s="10">
        <v>20</v>
      </c>
      <c r="CF58" s="10">
        <v>20</v>
      </c>
      <c r="CG58" s="10">
        <v>20</v>
      </c>
      <c r="CH58" s="16">
        <v>20</v>
      </c>
      <c r="CI58" s="15">
        <v>320</v>
      </c>
      <c r="CJ58" s="10">
        <v>320</v>
      </c>
      <c r="CK58" s="10">
        <v>320</v>
      </c>
      <c r="CL58" s="10">
        <v>640</v>
      </c>
      <c r="CM58" s="10">
        <v>320</v>
      </c>
      <c r="CN58" s="10">
        <v>640</v>
      </c>
      <c r="CO58" s="10">
        <v>320</v>
      </c>
      <c r="CP58" s="10">
        <v>320</v>
      </c>
      <c r="CQ58" s="10">
        <v>160</v>
      </c>
      <c r="CR58" s="10">
        <v>320</v>
      </c>
      <c r="CS58" s="10">
        <v>160</v>
      </c>
      <c r="CT58" s="10">
        <v>160</v>
      </c>
      <c r="CU58" s="10">
        <v>320</v>
      </c>
      <c r="CV58" s="10">
        <v>640</v>
      </c>
      <c r="CW58" s="46">
        <v>320</v>
      </c>
      <c r="CX58" s="16">
        <v>320</v>
      </c>
      <c r="CY58" s="15">
        <v>320</v>
      </c>
      <c r="CZ58" s="10">
        <v>320</v>
      </c>
      <c r="DA58" s="10">
        <v>80</v>
      </c>
      <c r="DB58" s="10">
        <v>80</v>
      </c>
      <c r="DC58" s="10">
        <v>320</v>
      </c>
      <c r="DD58" s="10">
        <v>80</v>
      </c>
      <c r="DE58" s="10">
        <v>160</v>
      </c>
      <c r="DF58" s="10">
        <v>160</v>
      </c>
      <c r="DG58" s="10">
        <v>320</v>
      </c>
      <c r="DH58" s="10">
        <v>320</v>
      </c>
      <c r="DI58" s="10">
        <v>160</v>
      </c>
      <c r="DJ58" s="16">
        <v>80</v>
      </c>
      <c r="DK58" s="56">
        <v>119</v>
      </c>
    </row>
    <row r="59" spans="1:115" ht="24" customHeight="1">
      <c r="A59" s="98">
        <v>120</v>
      </c>
      <c r="B59" s="20">
        <v>35616</v>
      </c>
      <c r="C59" s="20">
        <v>43377</v>
      </c>
      <c r="D59" s="2">
        <v>21</v>
      </c>
      <c r="E59" s="5" t="s">
        <v>221</v>
      </c>
      <c r="F59" s="27" t="s">
        <v>218</v>
      </c>
      <c r="G59" s="226">
        <v>20.564605857843326</v>
      </c>
      <c r="H59" s="1" t="s">
        <v>219</v>
      </c>
      <c r="I59" s="217" t="s">
        <v>220</v>
      </c>
      <c r="J59" s="223" t="s">
        <v>220</v>
      </c>
      <c r="K59" s="15"/>
      <c r="L59" s="10"/>
      <c r="M59" s="10"/>
      <c r="N59" s="10"/>
      <c r="O59" s="10"/>
      <c r="P59" s="10"/>
      <c r="Q59" s="10"/>
      <c r="R59" s="10"/>
      <c r="S59" s="10"/>
      <c r="T59" s="10"/>
      <c r="U59" s="10"/>
      <c r="V59" s="10"/>
      <c r="W59" s="10"/>
      <c r="X59" s="10"/>
      <c r="Y59" s="10">
        <v>5</v>
      </c>
      <c r="Z59" s="10">
        <v>5</v>
      </c>
      <c r="AA59" s="10">
        <v>20</v>
      </c>
      <c r="AB59" s="10">
        <v>40</v>
      </c>
      <c r="AC59" s="10">
        <v>20</v>
      </c>
      <c r="AD59" s="10">
        <v>20</v>
      </c>
      <c r="AE59" s="10">
        <v>80</v>
      </c>
      <c r="AF59" s="10">
        <v>80</v>
      </c>
      <c r="AG59" s="10">
        <v>160</v>
      </c>
      <c r="AH59" s="10">
        <v>160</v>
      </c>
      <c r="AI59" s="10">
        <v>80</v>
      </c>
      <c r="AJ59" s="10">
        <v>80</v>
      </c>
      <c r="AK59" s="10">
        <v>40</v>
      </c>
      <c r="AL59" s="10">
        <v>40</v>
      </c>
      <c r="AM59" s="10">
        <v>160</v>
      </c>
      <c r="AN59" s="10">
        <v>320</v>
      </c>
      <c r="AO59" s="10">
        <v>160</v>
      </c>
      <c r="AP59" s="16">
        <v>320</v>
      </c>
      <c r="AQ59" s="56">
        <v>120</v>
      </c>
      <c r="AR59" s="15"/>
      <c r="AS59" s="10"/>
      <c r="AT59" s="10"/>
      <c r="AU59" s="10"/>
      <c r="AV59" s="10"/>
      <c r="AW59" s="10"/>
      <c r="AX59" s="10"/>
      <c r="AY59" s="10"/>
      <c r="AZ59" s="10"/>
      <c r="BA59" s="10"/>
      <c r="BB59" s="10"/>
      <c r="BC59" s="10"/>
      <c r="BD59" s="10"/>
      <c r="BE59" s="10"/>
      <c r="BF59" s="10"/>
      <c r="BG59" s="10"/>
      <c r="BH59" s="10">
        <v>80</v>
      </c>
      <c r="BI59" s="10">
        <v>80</v>
      </c>
      <c r="BJ59" s="10">
        <v>40</v>
      </c>
      <c r="BK59" s="10">
        <v>80</v>
      </c>
      <c r="BL59" s="10">
        <v>160</v>
      </c>
      <c r="BM59" s="10">
        <v>640</v>
      </c>
      <c r="BN59" s="10">
        <v>20</v>
      </c>
      <c r="BO59" s="10">
        <v>160</v>
      </c>
      <c r="BP59" s="10">
        <v>80</v>
      </c>
      <c r="BQ59" s="10">
        <v>160</v>
      </c>
      <c r="BR59" s="10">
        <v>160</v>
      </c>
      <c r="BS59" s="10">
        <v>640</v>
      </c>
      <c r="BT59" s="10">
        <v>320</v>
      </c>
      <c r="BU59" s="10">
        <v>1280</v>
      </c>
      <c r="BV59" s="10">
        <v>320</v>
      </c>
      <c r="BW59" s="10">
        <v>1280</v>
      </c>
      <c r="BX59" s="10">
        <v>320</v>
      </c>
      <c r="BY59" s="10">
        <v>1280</v>
      </c>
      <c r="BZ59" s="10">
        <v>320</v>
      </c>
      <c r="CA59" s="16">
        <v>1280</v>
      </c>
      <c r="CB59" s="56">
        <v>120</v>
      </c>
      <c r="CC59" s="15">
        <v>5</v>
      </c>
      <c r="CD59" s="10">
        <v>20</v>
      </c>
      <c r="CE59" s="10">
        <v>10</v>
      </c>
      <c r="CF59" s="10">
        <v>40</v>
      </c>
      <c r="CG59" s="10">
        <v>10</v>
      </c>
      <c r="CH59" s="16">
        <v>40</v>
      </c>
      <c r="CI59" s="15">
        <v>20</v>
      </c>
      <c r="CJ59" s="10">
        <v>40</v>
      </c>
      <c r="CK59" s="10">
        <v>20</v>
      </c>
      <c r="CL59" s="10">
        <v>80</v>
      </c>
      <c r="CM59" s="10">
        <v>20</v>
      </c>
      <c r="CN59" s="10">
        <v>80</v>
      </c>
      <c r="CO59" s="10">
        <v>20</v>
      </c>
      <c r="CP59" s="10">
        <v>80</v>
      </c>
      <c r="CQ59" s="10">
        <v>20</v>
      </c>
      <c r="CR59" s="10">
        <v>80</v>
      </c>
      <c r="CS59" s="10">
        <v>20</v>
      </c>
      <c r="CT59" s="10">
        <v>80</v>
      </c>
      <c r="CU59" s="10">
        <v>40</v>
      </c>
      <c r="CV59" s="10">
        <v>160</v>
      </c>
      <c r="CW59" s="46">
        <v>40</v>
      </c>
      <c r="CX59" s="16">
        <v>80</v>
      </c>
      <c r="CY59" s="15">
        <v>40</v>
      </c>
      <c r="CZ59" s="10">
        <v>80</v>
      </c>
      <c r="DA59" s="10">
        <v>5</v>
      </c>
      <c r="DB59" s="10">
        <v>5</v>
      </c>
      <c r="DC59" s="10">
        <v>10</v>
      </c>
      <c r="DD59" s="10">
        <v>40</v>
      </c>
      <c r="DE59" s="10">
        <v>10</v>
      </c>
      <c r="DF59" s="10">
        <v>40</v>
      </c>
      <c r="DG59" s="10">
        <v>320</v>
      </c>
      <c r="DH59" s="10">
        <v>320</v>
      </c>
      <c r="DI59" s="10">
        <v>5</v>
      </c>
      <c r="DJ59" s="16">
        <v>80</v>
      </c>
      <c r="DK59" s="56">
        <v>120</v>
      </c>
    </row>
    <row r="60" spans="1:115" ht="24" customHeight="1">
      <c r="A60" s="106">
        <v>124</v>
      </c>
      <c r="B60" s="25">
        <v>15637</v>
      </c>
      <c r="C60" s="25">
        <v>43388</v>
      </c>
      <c r="D60" s="26">
        <v>75</v>
      </c>
      <c r="E60" s="5" t="s">
        <v>221</v>
      </c>
      <c r="F60" s="27" t="s">
        <v>218</v>
      </c>
      <c r="G60" s="226">
        <v>24.933720489837143</v>
      </c>
      <c r="H60" s="1" t="s">
        <v>219</v>
      </c>
      <c r="I60" s="217" t="s">
        <v>220</v>
      </c>
      <c r="J60" s="223" t="s">
        <v>220</v>
      </c>
      <c r="K60" s="15"/>
      <c r="L60" s="10"/>
      <c r="M60" s="10"/>
      <c r="N60" s="10"/>
      <c r="O60" s="10"/>
      <c r="P60" s="10"/>
      <c r="Q60" s="10"/>
      <c r="R60" s="10"/>
      <c r="S60" s="10"/>
      <c r="T60" s="10"/>
      <c r="U60" s="10"/>
      <c r="V60" s="10"/>
      <c r="W60" s="10"/>
      <c r="X60" s="10"/>
      <c r="Y60" s="10">
        <v>20</v>
      </c>
      <c r="Z60" s="10">
        <v>20</v>
      </c>
      <c r="AA60" s="10">
        <v>5</v>
      </c>
      <c r="AB60" s="10">
        <v>5</v>
      </c>
      <c r="AC60" s="10">
        <v>5</v>
      </c>
      <c r="AD60" s="10">
        <v>5</v>
      </c>
      <c r="AE60" s="10">
        <v>5</v>
      </c>
      <c r="AF60" s="10">
        <v>5</v>
      </c>
      <c r="AG60" s="10">
        <v>5</v>
      </c>
      <c r="AH60" s="10">
        <v>5</v>
      </c>
      <c r="AI60" s="10">
        <v>5</v>
      </c>
      <c r="AJ60" s="10">
        <v>5</v>
      </c>
      <c r="AK60" s="10">
        <v>5</v>
      </c>
      <c r="AL60" s="10">
        <v>5</v>
      </c>
      <c r="AM60" s="10">
        <v>5</v>
      </c>
      <c r="AN60" s="10">
        <v>5</v>
      </c>
      <c r="AO60" s="10">
        <v>5</v>
      </c>
      <c r="AP60" s="16">
        <v>5</v>
      </c>
      <c r="AQ60" s="62">
        <v>124</v>
      </c>
      <c r="AR60" s="15"/>
      <c r="AS60" s="10"/>
      <c r="AT60" s="10"/>
      <c r="AU60" s="10"/>
      <c r="AV60" s="10"/>
      <c r="AW60" s="10"/>
      <c r="AX60" s="10"/>
      <c r="AY60" s="10"/>
      <c r="AZ60" s="10"/>
      <c r="BA60" s="10"/>
      <c r="BB60" s="10"/>
      <c r="BC60" s="10"/>
      <c r="BD60" s="10"/>
      <c r="BE60" s="10"/>
      <c r="BF60" s="10"/>
      <c r="BG60" s="10"/>
      <c r="BH60" s="10">
        <v>5</v>
      </c>
      <c r="BI60" s="10">
        <v>5</v>
      </c>
      <c r="BJ60" s="10">
        <v>5</v>
      </c>
      <c r="BK60" s="10">
        <v>5</v>
      </c>
      <c r="BL60" s="10">
        <v>5</v>
      </c>
      <c r="BM60" s="10">
        <v>5</v>
      </c>
      <c r="BN60" s="10">
        <v>5</v>
      </c>
      <c r="BO60" s="10">
        <v>5</v>
      </c>
      <c r="BP60" s="10">
        <v>5</v>
      </c>
      <c r="BQ60" s="10">
        <v>5</v>
      </c>
      <c r="BR60" s="10">
        <v>5</v>
      </c>
      <c r="BS60" s="10">
        <v>5</v>
      </c>
      <c r="BT60" s="10">
        <v>5</v>
      </c>
      <c r="BU60" s="10">
        <v>5</v>
      </c>
      <c r="BV60" s="10">
        <v>10</v>
      </c>
      <c r="BW60" s="10">
        <v>10</v>
      </c>
      <c r="BX60" s="10">
        <v>5</v>
      </c>
      <c r="BY60" s="10">
        <v>5</v>
      </c>
      <c r="BZ60" s="10">
        <v>5</v>
      </c>
      <c r="CA60" s="16">
        <v>5</v>
      </c>
      <c r="CB60" s="62">
        <v>124</v>
      </c>
      <c r="CC60" s="15">
        <v>10</v>
      </c>
      <c r="CD60" s="10">
        <v>10</v>
      </c>
      <c r="CE60" s="10">
        <v>20</v>
      </c>
      <c r="CF60" s="10">
        <v>10</v>
      </c>
      <c r="CG60" s="10">
        <v>10</v>
      </c>
      <c r="CH60" s="16">
        <v>10</v>
      </c>
      <c r="CI60" s="15">
        <v>20</v>
      </c>
      <c r="CJ60" s="10">
        <v>10</v>
      </c>
      <c r="CK60" s="10">
        <v>10</v>
      </c>
      <c r="CL60" s="10">
        <v>5</v>
      </c>
      <c r="CM60" s="10">
        <v>10</v>
      </c>
      <c r="CN60" s="10">
        <v>10</v>
      </c>
      <c r="CO60" s="10">
        <v>10</v>
      </c>
      <c r="CP60" s="10">
        <v>10</v>
      </c>
      <c r="CQ60" s="10">
        <v>5</v>
      </c>
      <c r="CR60" s="10">
        <v>10</v>
      </c>
      <c r="CS60" s="10">
        <v>5</v>
      </c>
      <c r="CT60" s="10">
        <v>5</v>
      </c>
      <c r="CU60" s="10">
        <v>10</v>
      </c>
      <c r="CV60" s="10">
        <v>10</v>
      </c>
      <c r="CW60" s="46">
        <v>10</v>
      </c>
      <c r="CX60" s="16">
        <v>10</v>
      </c>
      <c r="CY60" s="15">
        <v>20</v>
      </c>
      <c r="CZ60" s="10">
        <v>20</v>
      </c>
      <c r="DA60" s="10">
        <v>5</v>
      </c>
      <c r="DB60" s="10">
        <v>5</v>
      </c>
      <c r="DC60" s="10">
        <v>10</v>
      </c>
      <c r="DD60" s="10">
        <v>40</v>
      </c>
      <c r="DE60" s="10">
        <v>10</v>
      </c>
      <c r="DF60" s="10">
        <v>10</v>
      </c>
      <c r="DG60" s="10">
        <v>20</v>
      </c>
      <c r="DH60" s="10">
        <v>20</v>
      </c>
      <c r="DI60" s="10">
        <v>10</v>
      </c>
      <c r="DJ60" s="16">
        <v>40</v>
      </c>
      <c r="DK60" s="62">
        <v>124</v>
      </c>
    </row>
    <row r="61" spans="1:115" ht="24" customHeight="1">
      <c r="A61" s="201">
        <v>125</v>
      </c>
      <c r="B61" s="143">
        <v>17950</v>
      </c>
      <c r="C61" s="143">
        <v>43356</v>
      </c>
      <c r="D61" s="142">
        <v>69</v>
      </c>
      <c r="E61" s="3" t="s">
        <v>217</v>
      </c>
      <c r="F61" s="27" t="s">
        <v>218</v>
      </c>
      <c r="G61" s="226">
        <v>34.6505280645544</v>
      </c>
      <c r="H61" s="7" t="s">
        <v>226</v>
      </c>
      <c r="I61" s="217" t="s">
        <v>220</v>
      </c>
      <c r="J61" s="223" t="s">
        <v>220</v>
      </c>
      <c r="K61" s="15"/>
      <c r="L61" s="10"/>
      <c r="M61" s="10"/>
      <c r="N61" s="10"/>
      <c r="O61" s="10"/>
      <c r="P61" s="10"/>
      <c r="Q61" s="10"/>
      <c r="R61" s="10"/>
      <c r="S61" s="10"/>
      <c r="T61" s="10"/>
      <c r="U61" s="10"/>
      <c r="V61" s="10"/>
      <c r="W61" s="10"/>
      <c r="X61" s="10"/>
      <c r="Y61" s="10">
        <v>40</v>
      </c>
      <c r="Z61" s="10">
        <v>80</v>
      </c>
      <c r="AA61" s="10">
        <v>40</v>
      </c>
      <c r="AB61" s="10">
        <v>40</v>
      </c>
      <c r="AC61" s="10">
        <v>40</v>
      </c>
      <c r="AD61" s="10">
        <v>40</v>
      </c>
      <c r="AE61" s="10">
        <v>5</v>
      </c>
      <c r="AF61" s="10">
        <v>5</v>
      </c>
      <c r="AG61" s="10">
        <v>5</v>
      </c>
      <c r="AH61" s="10">
        <v>5</v>
      </c>
      <c r="AI61" s="10">
        <v>40</v>
      </c>
      <c r="AJ61" s="10">
        <v>40</v>
      </c>
      <c r="AK61" s="10">
        <v>5</v>
      </c>
      <c r="AL61" s="10">
        <v>5</v>
      </c>
      <c r="AM61" s="10">
        <v>40</v>
      </c>
      <c r="AN61" s="10">
        <v>40</v>
      </c>
      <c r="AO61" s="10">
        <v>20</v>
      </c>
      <c r="AP61" s="16">
        <v>40</v>
      </c>
      <c r="AQ61" s="63">
        <v>125</v>
      </c>
      <c r="AR61" s="15"/>
      <c r="AS61" s="10"/>
      <c r="AT61" s="10"/>
      <c r="AU61" s="10"/>
      <c r="AV61" s="10"/>
      <c r="AW61" s="10"/>
      <c r="AX61" s="10"/>
      <c r="AY61" s="10"/>
      <c r="AZ61" s="10"/>
      <c r="BA61" s="10"/>
      <c r="BB61" s="10"/>
      <c r="BC61" s="10"/>
      <c r="BD61" s="10"/>
      <c r="BE61" s="10"/>
      <c r="BF61" s="10"/>
      <c r="BG61" s="10"/>
      <c r="BH61" s="10">
        <v>5</v>
      </c>
      <c r="BI61" s="10">
        <v>5</v>
      </c>
      <c r="BJ61" s="10">
        <v>20</v>
      </c>
      <c r="BK61" s="10">
        <v>20</v>
      </c>
      <c r="BL61" s="10">
        <v>80</v>
      </c>
      <c r="BM61" s="10">
        <v>80</v>
      </c>
      <c r="BN61" s="10">
        <v>20</v>
      </c>
      <c r="BO61" s="10">
        <v>40</v>
      </c>
      <c r="BP61" s="10">
        <v>5</v>
      </c>
      <c r="BQ61" s="10">
        <v>5</v>
      </c>
      <c r="BR61" s="10">
        <v>20</v>
      </c>
      <c r="BS61" s="10">
        <v>40</v>
      </c>
      <c r="BT61" s="10">
        <v>40</v>
      </c>
      <c r="BU61" s="10">
        <v>40</v>
      </c>
      <c r="BV61" s="10">
        <v>10</v>
      </c>
      <c r="BW61" s="10">
        <v>20</v>
      </c>
      <c r="BX61" s="10">
        <v>5</v>
      </c>
      <c r="BY61" s="10">
        <v>20</v>
      </c>
      <c r="BZ61" s="10">
        <v>5</v>
      </c>
      <c r="CA61" s="16">
        <v>20</v>
      </c>
      <c r="CB61" s="63">
        <v>125</v>
      </c>
      <c r="CC61" s="15">
        <v>10</v>
      </c>
      <c r="CD61" s="10">
        <v>20</v>
      </c>
      <c r="CE61" s="10">
        <v>40</v>
      </c>
      <c r="CF61" s="10">
        <v>80</v>
      </c>
      <c r="CG61" s="10">
        <v>80</v>
      </c>
      <c r="CH61" s="16">
        <v>80</v>
      </c>
      <c r="CI61" s="15">
        <v>10</v>
      </c>
      <c r="CJ61" s="10">
        <v>10</v>
      </c>
      <c r="CK61" s="10">
        <v>20</v>
      </c>
      <c r="CL61" s="10">
        <v>20</v>
      </c>
      <c r="CM61" s="10">
        <v>20</v>
      </c>
      <c r="CN61" s="10">
        <v>20</v>
      </c>
      <c r="CO61" s="10">
        <v>10</v>
      </c>
      <c r="CP61" s="10">
        <v>10</v>
      </c>
      <c r="CQ61" s="10">
        <v>5</v>
      </c>
      <c r="CR61" s="10">
        <v>10</v>
      </c>
      <c r="CS61" s="10">
        <v>5</v>
      </c>
      <c r="CT61" s="10">
        <v>5</v>
      </c>
      <c r="CU61" s="10">
        <v>20</v>
      </c>
      <c r="CV61" s="10">
        <v>20</v>
      </c>
      <c r="CW61" s="46">
        <v>5</v>
      </c>
      <c r="CX61" s="16">
        <v>10</v>
      </c>
      <c r="CY61" s="15">
        <v>40</v>
      </c>
      <c r="CZ61" s="10">
        <v>40</v>
      </c>
      <c r="DA61" s="10">
        <v>5</v>
      </c>
      <c r="DB61" s="10">
        <v>5</v>
      </c>
      <c r="DC61" s="10">
        <v>5</v>
      </c>
      <c r="DD61" s="10">
        <v>5</v>
      </c>
      <c r="DE61" s="10">
        <v>5</v>
      </c>
      <c r="DF61" s="10">
        <v>10</v>
      </c>
      <c r="DG61" s="10">
        <v>5</v>
      </c>
      <c r="DH61" s="10">
        <v>20</v>
      </c>
      <c r="DI61" s="10">
        <v>5</v>
      </c>
      <c r="DJ61" s="16">
        <v>5</v>
      </c>
      <c r="DK61" s="63">
        <v>125</v>
      </c>
    </row>
    <row r="62" spans="1:115" ht="24" customHeight="1">
      <c r="A62" s="106">
        <v>126</v>
      </c>
      <c r="B62" s="25">
        <v>19037</v>
      </c>
      <c r="C62" s="25">
        <v>43354</v>
      </c>
      <c r="D62" s="26">
        <v>66</v>
      </c>
      <c r="E62" s="5" t="s">
        <v>221</v>
      </c>
      <c r="F62" s="27" t="s">
        <v>218</v>
      </c>
      <c r="G62" s="226">
        <v>29.772228003237366</v>
      </c>
      <c r="H62" s="1" t="s">
        <v>219</v>
      </c>
      <c r="I62" s="217" t="s">
        <v>220</v>
      </c>
      <c r="J62" s="223" t="s">
        <v>220</v>
      </c>
      <c r="K62" s="15"/>
      <c r="L62" s="10"/>
      <c r="M62" s="10"/>
      <c r="N62" s="10"/>
      <c r="O62" s="10"/>
      <c r="P62" s="10"/>
      <c r="Q62" s="10"/>
      <c r="R62" s="10"/>
      <c r="S62" s="10"/>
      <c r="T62" s="10"/>
      <c r="U62" s="10"/>
      <c r="V62" s="10"/>
      <c r="W62" s="10"/>
      <c r="X62" s="10"/>
      <c r="Y62" s="10">
        <v>5</v>
      </c>
      <c r="Z62" s="10">
        <v>5</v>
      </c>
      <c r="AA62" s="10">
        <v>5</v>
      </c>
      <c r="AB62" s="10">
        <v>5</v>
      </c>
      <c r="AC62" s="10">
        <v>5</v>
      </c>
      <c r="AD62" s="10">
        <v>5</v>
      </c>
      <c r="AE62" s="10">
        <v>5</v>
      </c>
      <c r="AF62" s="10">
        <v>5</v>
      </c>
      <c r="AG62" s="10">
        <v>5</v>
      </c>
      <c r="AH62" s="10">
        <v>5</v>
      </c>
      <c r="AI62" s="10">
        <v>5</v>
      </c>
      <c r="AJ62" s="10">
        <v>5</v>
      </c>
      <c r="AK62" s="10">
        <v>5</v>
      </c>
      <c r="AL62" s="10">
        <v>5</v>
      </c>
      <c r="AM62" s="10">
        <v>40</v>
      </c>
      <c r="AN62" s="10">
        <v>80</v>
      </c>
      <c r="AO62" s="10">
        <v>40</v>
      </c>
      <c r="AP62" s="16">
        <v>40</v>
      </c>
      <c r="AQ62" s="62">
        <v>126</v>
      </c>
      <c r="AR62" s="15"/>
      <c r="AS62" s="10"/>
      <c r="AT62" s="10"/>
      <c r="AU62" s="10"/>
      <c r="AV62" s="10"/>
      <c r="AW62" s="10"/>
      <c r="AX62" s="10"/>
      <c r="AY62" s="10"/>
      <c r="AZ62" s="10"/>
      <c r="BA62" s="10"/>
      <c r="BB62" s="10"/>
      <c r="BC62" s="10"/>
      <c r="BD62" s="10"/>
      <c r="BE62" s="10"/>
      <c r="BF62" s="10"/>
      <c r="BG62" s="10"/>
      <c r="BH62" s="10">
        <v>40</v>
      </c>
      <c r="BI62" s="10">
        <v>40</v>
      </c>
      <c r="BJ62" s="10">
        <v>80</v>
      </c>
      <c r="BK62" s="10">
        <v>80</v>
      </c>
      <c r="BL62" s="10">
        <v>320</v>
      </c>
      <c r="BM62" s="10">
        <v>320</v>
      </c>
      <c r="BN62" s="10">
        <v>160</v>
      </c>
      <c r="BO62" s="10">
        <v>160</v>
      </c>
      <c r="BP62" s="10">
        <v>10</v>
      </c>
      <c r="BQ62" s="10">
        <v>10</v>
      </c>
      <c r="BR62" s="10">
        <v>80</v>
      </c>
      <c r="BS62" s="10">
        <v>320</v>
      </c>
      <c r="BT62" s="10">
        <v>160</v>
      </c>
      <c r="BU62" s="10">
        <v>160</v>
      </c>
      <c r="BV62" s="10">
        <v>80</v>
      </c>
      <c r="BW62" s="10">
        <v>160</v>
      </c>
      <c r="BX62" s="10">
        <v>40</v>
      </c>
      <c r="BY62" s="10">
        <v>160</v>
      </c>
      <c r="BZ62" s="10">
        <v>40</v>
      </c>
      <c r="CA62" s="16">
        <v>80</v>
      </c>
      <c r="CB62" s="62">
        <v>126</v>
      </c>
      <c r="CC62" s="15">
        <v>80</v>
      </c>
      <c r="CD62" s="10">
        <v>160</v>
      </c>
      <c r="CE62" s="10">
        <v>160</v>
      </c>
      <c r="CF62" s="10">
        <v>320</v>
      </c>
      <c r="CG62" s="10">
        <v>320</v>
      </c>
      <c r="CH62" s="16">
        <v>320</v>
      </c>
      <c r="CI62" s="15">
        <v>40</v>
      </c>
      <c r="CJ62" s="10">
        <v>40</v>
      </c>
      <c r="CK62" s="10">
        <v>20</v>
      </c>
      <c r="CL62" s="10">
        <v>40</v>
      </c>
      <c r="CM62" s="10">
        <v>20</v>
      </c>
      <c r="CN62" s="10">
        <v>40</v>
      </c>
      <c r="CO62" s="10">
        <v>10</v>
      </c>
      <c r="CP62" s="10">
        <v>40</v>
      </c>
      <c r="CQ62" s="10">
        <v>10</v>
      </c>
      <c r="CR62" s="10">
        <v>40</v>
      </c>
      <c r="CS62" s="10">
        <v>10</v>
      </c>
      <c r="CT62" s="10">
        <v>40</v>
      </c>
      <c r="CU62" s="10">
        <v>10</v>
      </c>
      <c r="CV62" s="10">
        <v>40</v>
      </c>
      <c r="CW62" s="46">
        <v>10</v>
      </c>
      <c r="CX62" s="16">
        <v>40</v>
      </c>
      <c r="CY62" s="15">
        <v>80</v>
      </c>
      <c r="CZ62" s="10">
        <v>160</v>
      </c>
      <c r="DA62" s="10">
        <v>20</v>
      </c>
      <c r="DB62" s="10">
        <v>20</v>
      </c>
      <c r="DC62" s="10">
        <v>40</v>
      </c>
      <c r="DD62" s="10">
        <v>40</v>
      </c>
      <c r="DE62" s="10">
        <v>40</v>
      </c>
      <c r="DF62" s="10">
        <v>40</v>
      </c>
      <c r="DG62" s="10">
        <v>80</v>
      </c>
      <c r="DH62" s="10">
        <v>160</v>
      </c>
      <c r="DI62" s="10">
        <v>10</v>
      </c>
      <c r="DJ62" s="16">
        <v>20</v>
      </c>
      <c r="DK62" s="62">
        <v>126</v>
      </c>
    </row>
    <row r="63" spans="1:115" ht="24" customHeight="1">
      <c r="A63" s="109">
        <v>128</v>
      </c>
      <c r="B63" s="21">
        <v>29678</v>
      </c>
      <c r="C63" s="21">
        <v>43360</v>
      </c>
      <c r="D63" s="4">
        <v>37</v>
      </c>
      <c r="E63" s="3" t="s">
        <v>217</v>
      </c>
      <c r="F63" s="12" t="s">
        <v>222</v>
      </c>
      <c r="G63" s="226">
        <v>37.058823529411768</v>
      </c>
      <c r="H63" s="1" t="s">
        <v>219</v>
      </c>
      <c r="I63" s="217" t="s">
        <v>220</v>
      </c>
      <c r="J63" s="223" t="s">
        <v>220</v>
      </c>
      <c r="K63" s="15"/>
      <c r="L63" s="10"/>
      <c r="M63" s="10"/>
      <c r="N63" s="10"/>
      <c r="O63" s="10"/>
      <c r="P63" s="10"/>
      <c r="Q63" s="10"/>
      <c r="R63" s="10"/>
      <c r="S63" s="10"/>
      <c r="T63" s="10"/>
      <c r="U63" s="10"/>
      <c r="V63" s="10"/>
      <c r="W63" s="10"/>
      <c r="X63" s="10"/>
      <c r="Y63" s="10">
        <v>20</v>
      </c>
      <c r="Z63" s="10">
        <v>40</v>
      </c>
      <c r="AA63" s="10">
        <v>40</v>
      </c>
      <c r="AB63" s="10">
        <v>80</v>
      </c>
      <c r="AC63" s="10">
        <v>40</v>
      </c>
      <c r="AD63" s="10">
        <v>40</v>
      </c>
      <c r="AE63" s="10">
        <v>20</v>
      </c>
      <c r="AF63" s="10">
        <v>40</v>
      </c>
      <c r="AG63" s="10">
        <v>40</v>
      </c>
      <c r="AH63" s="10">
        <v>80</v>
      </c>
      <c r="AI63" s="10">
        <v>20</v>
      </c>
      <c r="AJ63" s="10">
        <v>40</v>
      </c>
      <c r="AK63" s="10">
        <v>10</v>
      </c>
      <c r="AL63" s="10">
        <v>20</v>
      </c>
      <c r="AM63" s="10">
        <v>320</v>
      </c>
      <c r="AN63" s="10">
        <v>320</v>
      </c>
      <c r="AO63" s="10">
        <v>160</v>
      </c>
      <c r="AP63" s="16">
        <v>320</v>
      </c>
      <c r="AQ63" s="64">
        <v>128</v>
      </c>
      <c r="AR63" s="15"/>
      <c r="AS63" s="10"/>
      <c r="AT63" s="10"/>
      <c r="AU63" s="10"/>
      <c r="AV63" s="10"/>
      <c r="AW63" s="10"/>
      <c r="AX63" s="10"/>
      <c r="AY63" s="10"/>
      <c r="AZ63" s="10"/>
      <c r="BA63" s="10"/>
      <c r="BB63" s="10"/>
      <c r="BC63" s="10"/>
      <c r="BD63" s="10"/>
      <c r="BE63" s="10"/>
      <c r="BF63" s="10"/>
      <c r="BG63" s="10"/>
      <c r="BH63" s="10">
        <v>40</v>
      </c>
      <c r="BI63" s="10">
        <v>80</v>
      </c>
      <c r="BJ63" s="10">
        <v>40</v>
      </c>
      <c r="BK63" s="10">
        <v>160</v>
      </c>
      <c r="BL63" s="10">
        <v>80</v>
      </c>
      <c r="BM63" s="10">
        <v>320</v>
      </c>
      <c r="BN63" s="10">
        <v>40</v>
      </c>
      <c r="BO63" s="10">
        <v>320</v>
      </c>
      <c r="BP63" s="10">
        <v>20</v>
      </c>
      <c r="BQ63" s="10">
        <v>160</v>
      </c>
      <c r="BR63" s="10">
        <v>80</v>
      </c>
      <c r="BS63" s="10">
        <v>320</v>
      </c>
      <c r="BT63" s="10">
        <v>160</v>
      </c>
      <c r="BU63" s="10">
        <v>320</v>
      </c>
      <c r="BV63" s="10">
        <v>40</v>
      </c>
      <c r="BW63" s="10">
        <v>160</v>
      </c>
      <c r="BX63" s="10">
        <v>80</v>
      </c>
      <c r="BY63" s="10">
        <v>320</v>
      </c>
      <c r="BZ63" s="10">
        <v>80</v>
      </c>
      <c r="CA63" s="16">
        <v>320</v>
      </c>
      <c r="CB63" s="64">
        <v>128</v>
      </c>
      <c r="CC63" s="15">
        <v>5</v>
      </c>
      <c r="CD63" s="10">
        <v>40</v>
      </c>
      <c r="CE63" s="10">
        <v>20</v>
      </c>
      <c r="CF63" s="10">
        <v>80</v>
      </c>
      <c r="CG63" s="10">
        <v>20</v>
      </c>
      <c r="CH63" s="16">
        <v>80</v>
      </c>
      <c r="CI63" s="15">
        <v>20</v>
      </c>
      <c r="CJ63" s="10">
        <v>160</v>
      </c>
      <c r="CK63" s="10">
        <v>40</v>
      </c>
      <c r="CL63" s="10">
        <v>320</v>
      </c>
      <c r="CM63" s="10">
        <v>20</v>
      </c>
      <c r="CN63" s="10">
        <v>320</v>
      </c>
      <c r="CO63" s="10">
        <v>20</v>
      </c>
      <c r="CP63" s="10">
        <v>160</v>
      </c>
      <c r="CQ63" s="10">
        <v>10</v>
      </c>
      <c r="CR63" s="10">
        <v>160</v>
      </c>
      <c r="CS63" s="10">
        <v>10</v>
      </c>
      <c r="CT63" s="10">
        <v>160</v>
      </c>
      <c r="CU63" s="10">
        <v>20</v>
      </c>
      <c r="CV63" s="10">
        <v>320</v>
      </c>
      <c r="CW63" s="46">
        <v>20</v>
      </c>
      <c r="CX63" s="16">
        <v>160</v>
      </c>
      <c r="CY63" s="15">
        <v>40</v>
      </c>
      <c r="CZ63" s="10">
        <v>160</v>
      </c>
      <c r="DA63" s="10">
        <v>5</v>
      </c>
      <c r="DB63" s="10">
        <v>80</v>
      </c>
      <c r="DC63" s="10">
        <v>10</v>
      </c>
      <c r="DD63" s="10">
        <v>80</v>
      </c>
      <c r="DE63" s="10">
        <v>10</v>
      </c>
      <c r="DF63" s="10">
        <v>80</v>
      </c>
      <c r="DG63" s="10">
        <v>10</v>
      </c>
      <c r="DH63" s="10">
        <v>80</v>
      </c>
      <c r="DI63" s="10">
        <v>5</v>
      </c>
      <c r="DJ63" s="16">
        <v>80</v>
      </c>
      <c r="DK63" s="64">
        <v>128</v>
      </c>
    </row>
    <row r="64" spans="1:115" ht="24" customHeight="1">
      <c r="A64" s="98">
        <v>132</v>
      </c>
      <c r="B64" s="20">
        <v>35921</v>
      </c>
      <c r="C64" s="20">
        <v>43361</v>
      </c>
      <c r="D64" s="2">
        <v>20</v>
      </c>
      <c r="E64" s="3" t="s">
        <v>217</v>
      </c>
      <c r="F64" s="27" t="s">
        <v>218</v>
      </c>
      <c r="G64" s="226">
        <v>23.882655557251397</v>
      </c>
      <c r="H64" s="1" t="s">
        <v>219</v>
      </c>
      <c r="I64" s="217" t="s">
        <v>220</v>
      </c>
      <c r="J64" s="223" t="s">
        <v>220</v>
      </c>
      <c r="K64" s="15"/>
      <c r="L64" s="10"/>
      <c r="M64" s="10"/>
      <c r="N64" s="10"/>
      <c r="O64" s="10"/>
      <c r="P64" s="10"/>
      <c r="Q64" s="10"/>
      <c r="R64" s="10"/>
      <c r="S64" s="10"/>
      <c r="T64" s="10"/>
      <c r="U64" s="10"/>
      <c r="V64" s="10"/>
      <c r="W64" s="10"/>
      <c r="X64" s="10"/>
      <c r="Y64" s="10">
        <v>5</v>
      </c>
      <c r="Z64" s="10">
        <v>5</v>
      </c>
      <c r="AA64" s="10">
        <v>5</v>
      </c>
      <c r="AB64" s="10">
        <v>5</v>
      </c>
      <c r="AC64" s="10">
        <v>5</v>
      </c>
      <c r="AD64" s="10">
        <v>5</v>
      </c>
      <c r="AE64" s="10">
        <v>40</v>
      </c>
      <c r="AF64" s="10">
        <v>40</v>
      </c>
      <c r="AG64" s="10">
        <v>40</v>
      </c>
      <c r="AH64" s="10">
        <v>80</v>
      </c>
      <c r="AI64" s="10">
        <v>20</v>
      </c>
      <c r="AJ64" s="10">
        <v>40</v>
      </c>
      <c r="AK64" s="10">
        <v>20</v>
      </c>
      <c r="AL64" s="10">
        <v>20</v>
      </c>
      <c r="AM64" s="10">
        <v>320</v>
      </c>
      <c r="AN64" s="10">
        <v>320</v>
      </c>
      <c r="AO64" s="10">
        <v>320</v>
      </c>
      <c r="AP64" s="16">
        <v>320</v>
      </c>
      <c r="AQ64" s="56">
        <v>132</v>
      </c>
      <c r="AR64" s="15"/>
      <c r="AS64" s="10"/>
      <c r="AT64" s="10"/>
      <c r="AU64" s="10"/>
      <c r="AV64" s="10"/>
      <c r="AW64" s="10"/>
      <c r="AX64" s="10"/>
      <c r="AY64" s="10"/>
      <c r="AZ64" s="10"/>
      <c r="BA64" s="10"/>
      <c r="BB64" s="10"/>
      <c r="BC64" s="10"/>
      <c r="BD64" s="10"/>
      <c r="BE64" s="10"/>
      <c r="BF64" s="10"/>
      <c r="BG64" s="10"/>
      <c r="BH64" s="10">
        <v>640</v>
      </c>
      <c r="BI64" s="10">
        <v>640</v>
      </c>
      <c r="BJ64" s="10">
        <v>640</v>
      </c>
      <c r="BK64" s="10">
        <v>640</v>
      </c>
      <c r="BL64" s="10">
        <v>2560</v>
      </c>
      <c r="BM64" s="10">
        <v>2560</v>
      </c>
      <c r="BN64" s="10">
        <v>640</v>
      </c>
      <c r="BO64" s="10">
        <v>640</v>
      </c>
      <c r="BP64" s="10">
        <v>160</v>
      </c>
      <c r="BQ64" s="10">
        <v>160</v>
      </c>
      <c r="BR64" s="10">
        <v>640</v>
      </c>
      <c r="BS64" s="10">
        <v>640</v>
      </c>
      <c r="BT64" s="10">
        <v>640</v>
      </c>
      <c r="BU64" s="10">
        <v>640</v>
      </c>
      <c r="BV64" s="10">
        <v>320</v>
      </c>
      <c r="BW64" s="10">
        <v>320</v>
      </c>
      <c r="BX64" s="10">
        <v>320</v>
      </c>
      <c r="BY64" s="10">
        <v>320</v>
      </c>
      <c r="BZ64" s="10">
        <v>320</v>
      </c>
      <c r="CA64" s="16">
        <v>320</v>
      </c>
      <c r="CB64" s="56">
        <v>132</v>
      </c>
      <c r="CC64" s="15">
        <v>80</v>
      </c>
      <c r="CD64" s="10">
        <v>160</v>
      </c>
      <c r="CE64" s="10">
        <v>5</v>
      </c>
      <c r="CF64" s="10">
        <v>20</v>
      </c>
      <c r="CG64" s="10">
        <v>10</v>
      </c>
      <c r="CH64" s="16">
        <v>40</v>
      </c>
      <c r="CI64" s="15">
        <v>80</v>
      </c>
      <c r="CJ64" s="10">
        <v>160</v>
      </c>
      <c r="CK64" s="10">
        <v>160</v>
      </c>
      <c r="CL64" s="10">
        <v>320</v>
      </c>
      <c r="CM64" s="10">
        <v>160</v>
      </c>
      <c r="CN64" s="10">
        <v>320</v>
      </c>
      <c r="CO64" s="10">
        <v>160</v>
      </c>
      <c r="CP64" s="10">
        <v>320</v>
      </c>
      <c r="CQ64" s="10">
        <v>160</v>
      </c>
      <c r="CR64" s="10">
        <v>320</v>
      </c>
      <c r="CS64" s="10">
        <v>160</v>
      </c>
      <c r="CT64" s="10">
        <v>320</v>
      </c>
      <c r="CU64" s="10">
        <v>320</v>
      </c>
      <c r="CV64" s="10">
        <v>320</v>
      </c>
      <c r="CW64" s="46">
        <v>320</v>
      </c>
      <c r="CX64" s="16">
        <v>320</v>
      </c>
      <c r="CY64" s="15">
        <v>160</v>
      </c>
      <c r="CZ64" s="10">
        <v>320</v>
      </c>
      <c r="DA64" s="10">
        <v>40</v>
      </c>
      <c r="DB64" s="10">
        <v>320</v>
      </c>
      <c r="DC64" s="10">
        <v>320</v>
      </c>
      <c r="DD64" s="10">
        <v>320</v>
      </c>
      <c r="DE64" s="10">
        <v>320</v>
      </c>
      <c r="DF64" s="10">
        <v>640</v>
      </c>
      <c r="DG64" s="10">
        <v>320</v>
      </c>
      <c r="DH64" s="10">
        <v>640</v>
      </c>
      <c r="DI64" s="10">
        <v>80</v>
      </c>
      <c r="DJ64" s="16">
        <v>320</v>
      </c>
      <c r="DK64" s="56">
        <v>132</v>
      </c>
    </row>
    <row r="65" spans="1:115" ht="24" customHeight="1">
      <c r="A65" s="109">
        <v>133</v>
      </c>
      <c r="B65" s="21">
        <v>29495</v>
      </c>
      <c r="C65" s="21">
        <v>43356</v>
      </c>
      <c r="D65" s="4">
        <v>37</v>
      </c>
      <c r="E65" s="3" t="s">
        <v>217</v>
      </c>
      <c r="F65" s="27" t="s">
        <v>218</v>
      </c>
      <c r="G65" s="226">
        <v>31.637275534305513</v>
      </c>
      <c r="H65" s="1" t="s">
        <v>219</v>
      </c>
      <c r="I65" s="217" t="s">
        <v>220</v>
      </c>
      <c r="J65" s="223" t="s">
        <v>220</v>
      </c>
      <c r="K65" s="15"/>
      <c r="L65" s="10"/>
      <c r="M65" s="10"/>
      <c r="N65" s="10"/>
      <c r="O65" s="10"/>
      <c r="P65" s="10"/>
      <c r="Q65" s="10"/>
      <c r="R65" s="10"/>
      <c r="S65" s="10"/>
      <c r="T65" s="10"/>
      <c r="U65" s="10"/>
      <c r="V65" s="10"/>
      <c r="W65" s="10"/>
      <c r="X65" s="10"/>
      <c r="Y65" s="10">
        <v>5</v>
      </c>
      <c r="Z65" s="10">
        <v>5</v>
      </c>
      <c r="AA65" s="10">
        <v>80</v>
      </c>
      <c r="AB65" s="10">
        <v>80</v>
      </c>
      <c r="AC65" s="10">
        <v>80</v>
      </c>
      <c r="AD65" s="10">
        <v>80</v>
      </c>
      <c r="AE65" s="10">
        <v>160</v>
      </c>
      <c r="AF65" s="10">
        <v>160</v>
      </c>
      <c r="AG65" s="10">
        <v>80</v>
      </c>
      <c r="AH65" s="10">
        <v>160</v>
      </c>
      <c r="AI65" s="10">
        <v>80</v>
      </c>
      <c r="AJ65" s="10">
        <v>80</v>
      </c>
      <c r="AK65" s="10">
        <v>40</v>
      </c>
      <c r="AL65" s="10">
        <v>40</v>
      </c>
      <c r="AM65" s="10">
        <v>80</v>
      </c>
      <c r="AN65" s="10">
        <v>160</v>
      </c>
      <c r="AO65" s="10">
        <v>80</v>
      </c>
      <c r="AP65" s="16">
        <v>320</v>
      </c>
      <c r="AQ65" s="64">
        <v>133</v>
      </c>
      <c r="AR65" s="15"/>
      <c r="AS65" s="10"/>
      <c r="AT65" s="10"/>
      <c r="AU65" s="10"/>
      <c r="AV65" s="10"/>
      <c r="AW65" s="10"/>
      <c r="AX65" s="10"/>
      <c r="AY65" s="10"/>
      <c r="AZ65" s="10"/>
      <c r="BA65" s="10"/>
      <c r="BB65" s="10"/>
      <c r="BC65" s="10"/>
      <c r="BD65" s="10"/>
      <c r="BE65" s="10"/>
      <c r="BF65" s="10"/>
      <c r="BG65" s="10"/>
      <c r="BH65" s="10">
        <v>80</v>
      </c>
      <c r="BI65" s="10">
        <v>80</v>
      </c>
      <c r="BJ65" s="10">
        <v>10</v>
      </c>
      <c r="BK65" s="10">
        <v>20</v>
      </c>
      <c r="BL65" s="10">
        <v>80</v>
      </c>
      <c r="BM65" s="10">
        <v>160</v>
      </c>
      <c r="BN65" s="10">
        <v>10</v>
      </c>
      <c r="BO65" s="10">
        <v>40</v>
      </c>
      <c r="BP65" s="10">
        <v>20</v>
      </c>
      <c r="BQ65" s="10">
        <v>40</v>
      </c>
      <c r="BR65" s="10">
        <v>40</v>
      </c>
      <c r="BS65" s="10">
        <v>80</v>
      </c>
      <c r="BT65" s="10">
        <v>80</v>
      </c>
      <c r="BU65" s="10">
        <v>160</v>
      </c>
      <c r="BV65" s="10">
        <v>40</v>
      </c>
      <c r="BW65" s="10">
        <v>40</v>
      </c>
      <c r="BX65" s="10">
        <v>40</v>
      </c>
      <c r="BY65" s="10">
        <v>80</v>
      </c>
      <c r="BZ65" s="10">
        <v>40</v>
      </c>
      <c r="CA65" s="16">
        <v>80</v>
      </c>
      <c r="CB65" s="64">
        <v>133</v>
      </c>
      <c r="CC65" s="15">
        <v>80</v>
      </c>
      <c r="CD65" s="10">
        <v>160</v>
      </c>
      <c r="CE65" s="10">
        <v>5</v>
      </c>
      <c r="CF65" s="10">
        <v>20</v>
      </c>
      <c r="CG65" s="10">
        <v>10</v>
      </c>
      <c r="CH65" s="16">
        <v>20</v>
      </c>
      <c r="CI65" s="15">
        <v>80</v>
      </c>
      <c r="CJ65" s="10">
        <v>160</v>
      </c>
      <c r="CK65" s="10">
        <v>320</v>
      </c>
      <c r="CL65" s="10">
        <v>640</v>
      </c>
      <c r="CM65" s="10">
        <v>160</v>
      </c>
      <c r="CN65" s="10">
        <v>320</v>
      </c>
      <c r="CO65" s="10">
        <v>160</v>
      </c>
      <c r="CP65" s="10">
        <v>320</v>
      </c>
      <c r="CQ65" s="10">
        <v>80</v>
      </c>
      <c r="CR65" s="10">
        <v>160</v>
      </c>
      <c r="CS65" s="10">
        <v>80</v>
      </c>
      <c r="CT65" s="10">
        <v>160</v>
      </c>
      <c r="CU65" s="10">
        <v>160</v>
      </c>
      <c r="CV65" s="10">
        <v>320</v>
      </c>
      <c r="CW65" s="46">
        <v>80</v>
      </c>
      <c r="CX65" s="16">
        <v>320</v>
      </c>
      <c r="CY65" s="15">
        <v>160</v>
      </c>
      <c r="CZ65" s="10">
        <v>160</v>
      </c>
      <c r="DA65" s="10">
        <v>20</v>
      </c>
      <c r="DB65" s="10">
        <v>40</v>
      </c>
      <c r="DC65" s="10">
        <v>40</v>
      </c>
      <c r="DD65" s="10">
        <v>40</v>
      </c>
      <c r="DE65" s="10">
        <v>40</v>
      </c>
      <c r="DF65" s="10">
        <v>80</v>
      </c>
      <c r="DG65" s="10">
        <v>40</v>
      </c>
      <c r="DH65" s="10">
        <v>80</v>
      </c>
      <c r="DI65" s="10">
        <v>20</v>
      </c>
      <c r="DJ65" s="16">
        <v>80</v>
      </c>
      <c r="DK65" s="64">
        <v>133</v>
      </c>
    </row>
    <row r="66" spans="1:115" ht="24" customHeight="1">
      <c r="A66" s="106">
        <v>134</v>
      </c>
      <c r="B66" s="25">
        <v>17225</v>
      </c>
      <c r="C66" s="25">
        <v>43353</v>
      </c>
      <c r="D66" s="26">
        <v>71</v>
      </c>
      <c r="E66" s="3" t="s">
        <v>217</v>
      </c>
      <c r="F66" s="12" t="s">
        <v>222</v>
      </c>
      <c r="G66" s="226">
        <v>26.096442640702652</v>
      </c>
      <c r="H66" s="1" t="s">
        <v>219</v>
      </c>
      <c r="I66" s="217" t="s">
        <v>220</v>
      </c>
      <c r="J66" s="223" t="s">
        <v>220</v>
      </c>
      <c r="K66" s="15"/>
      <c r="L66" s="10"/>
      <c r="M66" s="10"/>
      <c r="N66" s="10"/>
      <c r="O66" s="10"/>
      <c r="P66" s="10"/>
      <c r="Q66" s="10"/>
      <c r="R66" s="10"/>
      <c r="S66" s="10"/>
      <c r="T66" s="10"/>
      <c r="U66" s="10"/>
      <c r="V66" s="10"/>
      <c r="W66" s="10"/>
      <c r="X66" s="10"/>
      <c r="Y66" s="10">
        <v>10</v>
      </c>
      <c r="Z66" s="10">
        <v>20</v>
      </c>
      <c r="AA66" s="10">
        <v>10</v>
      </c>
      <c r="AB66" s="10">
        <v>10</v>
      </c>
      <c r="AC66" s="10">
        <v>5</v>
      </c>
      <c r="AD66" s="10">
        <v>5</v>
      </c>
      <c r="AE66" s="10">
        <v>5</v>
      </c>
      <c r="AF66" s="10">
        <v>5</v>
      </c>
      <c r="AG66" s="10">
        <v>5</v>
      </c>
      <c r="AH66" s="10">
        <v>5</v>
      </c>
      <c r="AI66" s="10">
        <v>5</v>
      </c>
      <c r="AJ66" s="10">
        <v>5</v>
      </c>
      <c r="AK66" s="10">
        <v>5</v>
      </c>
      <c r="AL66" s="10">
        <v>5</v>
      </c>
      <c r="AM66" s="10">
        <v>10</v>
      </c>
      <c r="AN66" s="10">
        <v>20</v>
      </c>
      <c r="AO66" s="10">
        <v>10</v>
      </c>
      <c r="AP66" s="16">
        <v>20</v>
      </c>
      <c r="AQ66" s="62">
        <v>134</v>
      </c>
      <c r="AR66" s="15"/>
      <c r="AS66" s="10"/>
      <c r="AT66" s="10"/>
      <c r="AU66" s="10"/>
      <c r="AV66" s="10"/>
      <c r="AW66" s="10"/>
      <c r="AX66" s="10"/>
      <c r="AY66" s="10"/>
      <c r="AZ66" s="10"/>
      <c r="BA66" s="10"/>
      <c r="BB66" s="10"/>
      <c r="BC66" s="10"/>
      <c r="BD66" s="10"/>
      <c r="BE66" s="10"/>
      <c r="BF66" s="10"/>
      <c r="BG66" s="10"/>
      <c r="BH66" s="10">
        <v>5</v>
      </c>
      <c r="BI66" s="10">
        <v>5</v>
      </c>
      <c r="BJ66" s="10">
        <v>5</v>
      </c>
      <c r="BK66" s="10">
        <v>10</v>
      </c>
      <c r="BL66" s="10">
        <v>320</v>
      </c>
      <c r="BM66" s="10">
        <v>320</v>
      </c>
      <c r="BN66" s="10">
        <v>20</v>
      </c>
      <c r="BO66" s="10">
        <v>40</v>
      </c>
      <c r="BP66" s="10">
        <v>40</v>
      </c>
      <c r="BQ66" s="10">
        <v>80</v>
      </c>
      <c r="BR66" s="10">
        <v>160</v>
      </c>
      <c r="BS66" s="10">
        <v>320</v>
      </c>
      <c r="BT66" s="10">
        <v>320</v>
      </c>
      <c r="BU66" s="10">
        <v>320</v>
      </c>
      <c r="BV66" s="10">
        <v>160</v>
      </c>
      <c r="BW66" s="10">
        <v>320</v>
      </c>
      <c r="BX66" s="10">
        <v>160</v>
      </c>
      <c r="BY66" s="10">
        <v>160</v>
      </c>
      <c r="BZ66" s="10">
        <v>160</v>
      </c>
      <c r="CA66" s="16">
        <v>320</v>
      </c>
      <c r="CB66" s="62">
        <v>134</v>
      </c>
      <c r="CC66" s="15">
        <v>20</v>
      </c>
      <c r="CD66" s="10">
        <v>40</v>
      </c>
      <c r="CE66" s="10">
        <v>40</v>
      </c>
      <c r="CF66" s="10">
        <v>40</v>
      </c>
      <c r="CG66" s="10">
        <v>40</v>
      </c>
      <c r="CH66" s="16">
        <v>40</v>
      </c>
      <c r="CI66" s="15">
        <v>20</v>
      </c>
      <c r="CJ66" s="10">
        <v>40</v>
      </c>
      <c r="CK66" s="10">
        <v>40</v>
      </c>
      <c r="CL66" s="10">
        <v>40</v>
      </c>
      <c r="CM66" s="10">
        <v>20</v>
      </c>
      <c r="CN66" s="10">
        <v>40</v>
      </c>
      <c r="CO66" s="10">
        <v>20</v>
      </c>
      <c r="CP66" s="10">
        <v>40</v>
      </c>
      <c r="CQ66" s="10">
        <v>10</v>
      </c>
      <c r="CR66" s="10">
        <v>20</v>
      </c>
      <c r="CS66" s="10">
        <v>20</v>
      </c>
      <c r="CT66" s="10">
        <v>20</v>
      </c>
      <c r="CU66" s="10">
        <v>20</v>
      </c>
      <c r="CV66" s="10">
        <v>40</v>
      </c>
      <c r="CW66" s="46">
        <v>20</v>
      </c>
      <c r="CX66" s="16">
        <v>20</v>
      </c>
      <c r="CY66" s="15">
        <v>40</v>
      </c>
      <c r="CZ66" s="10">
        <v>40</v>
      </c>
      <c r="DA66" s="10">
        <v>5</v>
      </c>
      <c r="DB66" s="10">
        <v>5</v>
      </c>
      <c r="DC66" s="10">
        <v>10</v>
      </c>
      <c r="DD66" s="10">
        <v>10</v>
      </c>
      <c r="DE66" s="10">
        <v>5</v>
      </c>
      <c r="DF66" s="10">
        <v>10</v>
      </c>
      <c r="DG66" s="10">
        <v>10</v>
      </c>
      <c r="DH66" s="10">
        <v>10</v>
      </c>
      <c r="DI66" s="10">
        <v>5</v>
      </c>
      <c r="DJ66" s="16">
        <v>80</v>
      </c>
      <c r="DK66" s="62">
        <v>134</v>
      </c>
    </row>
    <row r="67" spans="1:115" ht="24" customHeight="1">
      <c r="A67" s="106">
        <v>135</v>
      </c>
      <c r="B67" s="25">
        <v>17723</v>
      </c>
      <c r="C67" s="25">
        <v>43362</v>
      </c>
      <c r="D67" s="26">
        <v>70</v>
      </c>
      <c r="E67" s="5" t="s">
        <v>221</v>
      </c>
      <c r="F67" s="27" t="s">
        <v>218</v>
      </c>
      <c r="G67" s="226">
        <v>27.311466942148758</v>
      </c>
      <c r="H67" s="1" t="s">
        <v>219</v>
      </c>
      <c r="I67" s="217" t="s">
        <v>220</v>
      </c>
      <c r="J67" s="223" t="s">
        <v>220</v>
      </c>
      <c r="K67" s="15"/>
      <c r="L67" s="10"/>
      <c r="M67" s="10"/>
      <c r="N67" s="10"/>
      <c r="O67" s="10"/>
      <c r="P67" s="10"/>
      <c r="Q67" s="10"/>
      <c r="R67" s="10"/>
      <c r="S67" s="10"/>
      <c r="T67" s="10"/>
      <c r="U67" s="10"/>
      <c r="V67" s="10"/>
      <c r="W67" s="10"/>
      <c r="X67" s="10"/>
      <c r="Y67" s="10">
        <v>40</v>
      </c>
      <c r="Z67" s="10">
        <v>40</v>
      </c>
      <c r="AA67" s="10">
        <v>5</v>
      </c>
      <c r="AB67" s="10">
        <v>5</v>
      </c>
      <c r="AC67" s="10">
        <v>5</v>
      </c>
      <c r="AD67" s="10">
        <v>5</v>
      </c>
      <c r="AE67" s="10">
        <v>5</v>
      </c>
      <c r="AF67" s="10">
        <v>5</v>
      </c>
      <c r="AG67" s="10">
        <v>5</v>
      </c>
      <c r="AH67" s="10">
        <v>5</v>
      </c>
      <c r="AI67" s="10">
        <v>5</v>
      </c>
      <c r="AJ67" s="10">
        <v>5</v>
      </c>
      <c r="AK67" s="10">
        <v>5</v>
      </c>
      <c r="AL67" s="10">
        <v>5</v>
      </c>
      <c r="AM67" s="10">
        <v>40</v>
      </c>
      <c r="AN67" s="10">
        <v>40</v>
      </c>
      <c r="AO67" s="10">
        <v>40</v>
      </c>
      <c r="AP67" s="16">
        <v>40</v>
      </c>
      <c r="AQ67" s="62">
        <v>135</v>
      </c>
      <c r="AR67" s="15"/>
      <c r="AS67" s="10"/>
      <c r="AT67" s="10"/>
      <c r="AU67" s="10"/>
      <c r="AV67" s="10"/>
      <c r="AW67" s="10"/>
      <c r="AX67" s="10"/>
      <c r="AY67" s="10"/>
      <c r="AZ67" s="10"/>
      <c r="BA67" s="10"/>
      <c r="BB67" s="10"/>
      <c r="BC67" s="10"/>
      <c r="BD67" s="10"/>
      <c r="BE67" s="10"/>
      <c r="BF67" s="10"/>
      <c r="BG67" s="10"/>
      <c r="BH67" s="10">
        <v>5</v>
      </c>
      <c r="BI67" s="10">
        <v>5</v>
      </c>
      <c r="BJ67" s="10">
        <v>40</v>
      </c>
      <c r="BK67" s="10">
        <v>40</v>
      </c>
      <c r="BL67" s="10">
        <v>160</v>
      </c>
      <c r="BM67" s="10">
        <v>160</v>
      </c>
      <c r="BN67" s="10">
        <v>40</v>
      </c>
      <c r="BO67" s="10">
        <v>20</v>
      </c>
      <c r="BP67" s="10">
        <v>5</v>
      </c>
      <c r="BQ67" s="10">
        <v>5</v>
      </c>
      <c r="BR67" s="10">
        <v>40</v>
      </c>
      <c r="BS67" s="10">
        <v>20</v>
      </c>
      <c r="BT67" s="10">
        <v>80</v>
      </c>
      <c r="BU67" s="10">
        <v>40</v>
      </c>
      <c r="BV67" s="10">
        <v>10</v>
      </c>
      <c r="BW67" s="10">
        <v>20</v>
      </c>
      <c r="BX67" s="10">
        <v>10</v>
      </c>
      <c r="BY67" s="10">
        <v>20</v>
      </c>
      <c r="BZ67" s="10">
        <v>10</v>
      </c>
      <c r="CA67" s="16">
        <v>10</v>
      </c>
      <c r="CB67" s="62">
        <v>135</v>
      </c>
      <c r="CC67" s="15">
        <v>10</v>
      </c>
      <c r="CD67" s="10">
        <v>10</v>
      </c>
      <c r="CE67" s="10">
        <v>40</v>
      </c>
      <c r="CF67" s="10">
        <v>40</v>
      </c>
      <c r="CG67" s="10">
        <v>80</v>
      </c>
      <c r="CH67" s="16">
        <v>80</v>
      </c>
      <c r="CI67" s="15">
        <v>20</v>
      </c>
      <c r="CJ67" s="10">
        <v>20</v>
      </c>
      <c r="CK67" s="10">
        <v>20</v>
      </c>
      <c r="CL67" s="10">
        <v>20</v>
      </c>
      <c r="CM67" s="10">
        <v>20</v>
      </c>
      <c r="CN67" s="10">
        <v>5</v>
      </c>
      <c r="CO67" s="10">
        <v>10</v>
      </c>
      <c r="CP67" s="10">
        <v>10</v>
      </c>
      <c r="CQ67" s="10">
        <v>5</v>
      </c>
      <c r="CR67" s="10">
        <v>20</v>
      </c>
      <c r="CS67" s="10">
        <v>10</v>
      </c>
      <c r="CT67" s="10">
        <v>20</v>
      </c>
      <c r="CU67" s="10">
        <v>20</v>
      </c>
      <c r="CV67" s="10">
        <v>40</v>
      </c>
      <c r="CW67" s="46">
        <v>10</v>
      </c>
      <c r="CX67" s="16">
        <v>40</v>
      </c>
      <c r="CY67" s="15">
        <v>40</v>
      </c>
      <c r="CZ67" s="10">
        <v>40</v>
      </c>
      <c r="DA67" s="10">
        <v>20</v>
      </c>
      <c r="DB67" s="10">
        <v>20</v>
      </c>
      <c r="DC67" s="10">
        <v>40</v>
      </c>
      <c r="DD67" s="10">
        <v>40</v>
      </c>
      <c r="DE67" s="10">
        <v>40</v>
      </c>
      <c r="DF67" s="10">
        <v>40</v>
      </c>
      <c r="DG67" s="10">
        <v>20</v>
      </c>
      <c r="DH67" s="10">
        <v>40</v>
      </c>
      <c r="DI67" s="10">
        <v>20</v>
      </c>
      <c r="DJ67" s="16">
        <v>40</v>
      </c>
      <c r="DK67" s="62">
        <v>135</v>
      </c>
    </row>
    <row r="68" spans="1:115" ht="24" customHeight="1">
      <c r="A68" s="103">
        <v>136</v>
      </c>
      <c r="B68" s="20">
        <v>33119</v>
      </c>
      <c r="C68" s="20">
        <v>43488</v>
      </c>
      <c r="D68" s="2">
        <v>28</v>
      </c>
      <c r="E68" s="3" t="s">
        <v>217</v>
      </c>
      <c r="F68" s="11" t="s">
        <v>223</v>
      </c>
      <c r="G68" s="226">
        <v>23.832540154669843</v>
      </c>
      <c r="H68" s="1" t="s">
        <v>219</v>
      </c>
      <c r="I68" s="217" t="s">
        <v>220</v>
      </c>
      <c r="J68" s="223" t="s">
        <v>220</v>
      </c>
      <c r="K68" s="15"/>
      <c r="L68" s="10"/>
      <c r="M68" s="10"/>
      <c r="N68" s="10"/>
      <c r="O68" s="10"/>
      <c r="P68" s="10"/>
      <c r="Q68" s="10"/>
      <c r="R68" s="10"/>
      <c r="S68" s="10"/>
      <c r="T68" s="10"/>
      <c r="U68" s="10"/>
      <c r="V68" s="10"/>
      <c r="W68" s="10"/>
      <c r="X68" s="10"/>
      <c r="Y68" s="10">
        <v>10</v>
      </c>
      <c r="Z68" s="10">
        <v>10</v>
      </c>
      <c r="AA68" s="10">
        <v>160</v>
      </c>
      <c r="AB68" s="10">
        <v>160</v>
      </c>
      <c r="AC68" s="10">
        <v>80</v>
      </c>
      <c r="AD68" s="10">
        <v>80</v>
      </c>
      <c r="AE68" s="10">
        <v>20</v>
      </c>
      <c r="AF68" s="10">
        <v>20</v>
      </c>
      <c r="AG68" s="10">
        <v>20</v>
      </c>
      <c r="AH68" s="10">
        <v>10</v>
      </c>
      <c r="AI68" s="10">
        <v>80</v>
      </c>
      <c r="AJ68" s="10">
        <v>80</v>
      </c>
      <c r="AK68" s="10">
        <v>10</v>
      </c>
      <c r="AL68" s="10">
        <v>10</v>
      </c>
      <c r="AM68" s="10">
        <v>160</v>
      </c>
      <c r="AN68" s="10">
        <v>160</v>
      </c>
      <c r="AO68" s="10">
        <v>160</v>
      </c>
      <c r="AP68" s="16">
        <v>160</v>
      </c>
      <c r="AQ68" s="56">
        <v>136</v>
      </c>
      <c r="AR68" s="15"/>
      <c r="AS68" s="10"/>
      <c r="AT68" s="10"/>
      <c r="AU68" s="10"/>
      <c r="AV68" s="10"/>
      <c r="AW68" s="10"/>
      <c r="AX68" s="10"/>
      <c r="AY68" s="10"/>
      <c r="AZ68" s="10"/>
      <c r="BA68" s="10"/>
      <c r="BB68" s="10"/>
      <c r="BC68" s="10"/>
      <c r="BD68" s="10"/>
      <c r="BE68" s="10"/>
      <c r="BF68" s="10"/>
      <c r="BG68" s="10"/>
      <c r="BH68" s="10">
        <v>20</v>
      </c>
      <c r="BI68" s="10">
        <v>20</v>
      </c>
      <c r="BJ68" s="10">
        <v>40</v>
      </c>
      <c r="BK68" s="10">
        <v>40</v>
      </c>
      <c r="BL68" s="10">
        <v>80</v>
      </c>
      <c r="BM68" s="10">
        <v>40</v>
      </c>
      <c r="BN68" s="10">
        <v>20</v>
      </c>
      <c r="BO68" s="10">
        <v>20</v>
      </c>
      <c r="BP68" s="10">
        <v>10</v>
      </c>
      <c r="BQ68" s="10">
        <v>10</v>
      </c>
      <c r="BR68" s="10">
        <v>40</v>
      </c>
      <c r="BS68" s="10">
        <v>40</v>
      </c>
      <c r="BT68" s="10">
        <v>20</v>
      </c>
      <c r="BU68" s="10">
        <v>20</v>
      </c>
      <c r="BV68" s="10">
        <v>10</v>
      </c>
      <c r="BW68" s="10">
        <v>10</v>
      </c>
      <c r="BX68" s="10">
        <v>20</v>
      </c>
      <c r="BY68" s="10">
        <v>40</v>
      </c>
      <c r="BZ68" s="124">
        <v>20</v>
      </c>
      <c r="CA68" s="125">
        <v>40</v>
      </c>
      <c r="CB68" s="56">
        <v>136</v>
      </c>
      <c r="CC68" s="15">
        <v>160</v>
      </c>
      <c r="CD68" s="10">
        <v>160</v>
      </c>
      <c r="CE68" s="10">
        <v>20</v>
      </c>
      <c r="CF68" s="10">
        <v>20</v>
      </c>
      <c r="CG68" s="10">
        <v>10</v>
      </c>
      <c r="CH68" s="16">
        <v>10</v>
      </c>
      <c r="CI68" s="15">
        <v>80</v>
      </c>
      <c r="CJ68" s="10">
        <v>80</v>
      </c>
      <c r="CK68" s="10">
        <v>320</v>
      </c>
      <c r="CL68" s="10">
        <v>320</v>
      </c>
      <c r="CM68" s="10">
        <v>160</v>
      </c>
      <c r="CN68" s="10">
        <v>160</v>
      </c>
      <c r="CO68" s="10">
        <v>80</v>
      </c>
      <c r="CP68" s="10">
        <v>80</v>
      </c>
      <c r="CQ68" s="10">
        <v>80</v>
      </c>
      <c r="CR68" s="10">
        <v>80</v>
      </c>
      <c r="CS68" s="10">
        <v>80</v>
      </c>
      <c r="CT68" s="10">
        <v>80</v>
      </c>
      <c r="CU68" s="10">
        <v>80</v>
      </c>
      <c r="CV68" s="10">
        <v>160</v>
      </c>
      <c r="CW68" s="127">
        <v>80</v>
      </c>
      <c r="CX68" s="125">
        <v>80</v>
      </c>
      <c r="CY68" s="15">
        <v>20</v>
      </c>
      <c r="CZ68" s="10">
        <v>20</v>
      </c>
      <c r="DA68" s="10">
        <v>20</v>
      </c>
      <c r="DB68" s="10">
        <v>20</v>
      </c>
      <c r="DC68" s="10">
        <v>20</v>
      </c>
      <c r="DD68" s="10">
        <v>20</v>
      </c>
      <c r="DE68" s="10">
        <v>20</v>
      </c>
      <c r="DF68" s="10">
        <v>40</v>
      </c>
      <c r="DG68" s="10">
        <v>20</v>
      </c>
      <c r="DH68" s="10">
        <v>20</v>
      </c>
      <c r="DI68" s="124">
        <v>40</v>
      </c>
      <c r="DJ68" s="125">
        <v>20</v>
      </c>
      <c r="DK68" s="56">
        <v>136</v>
      </c>
    </row>
    <row r="69" spans="1:115" ht="24" customHeight="1">
      <c r="A69" s="98">
        <v>137</v>
      </c>
      <c r="B69" s="20">
        <v>32354</v>
      </c>
      <c r="C69" s="20">
        <v>43349</v>
      </c>
      <c r="D69" s="2">
        <v>30</v>
      </c>
      <c r="E69" s="5" t="s">
        <v>221</v>
      </c>
      <c r="F69" s="27" t="s">
        <v>218</v>
      </c>
      <c r="G69" s="226">
        <v>29.370224264087799</v>
      </c>
      <c r="H69" s="1" t="s">
        <v>219</v>
      </c>
      <c r="I69" s="217" t="s">
        <v>220</v>
      </c>
      <c r="J69" s="223" t="s">
        <v>220</v>
      </c>
      <c r="K69" s="15"/>
      <c r="L69" s="10"/>
      <c r="M69" s="10"/>
      <c r="N69" s="10"/>
      <c r="O69" s="10"/>
      <c r="P69" s="10"/>
      <c r="Q69" s="10"/>
      <c r="R69" s="10"/>
      <c r="S69" s="10"/>
      <c r="T69" s="10"/>
      <c r="U69" s="10"/>
      <c r="V69" s="10"/>
      <c r="W69" s="10"/>
      <c r="X69" s="10"/>
      <c r="Y69" s="10">
        <v>10</v>
      </c>
      <c r="Z69" s="10">
        <v>10</v>
      </c>
      <c r="AA69" s="10">
        <v>320</v>
      </c>
      <c r="AB69" s="10">
        <v>160</v>
      </c>
      <c r="AC69" s="10">
        <v>80</v>
      </c>
      <c r="AD69" s="10">
        <v>80</v>
      </c>
      <c r="AE69" s="10">
        <v>40</v>
      </c>
      <c r="AF69" s="10">
        <v>40</v>
      </c>
      <c r="AG69" s="10">
        <v>80</v>
      </c>
      <c r="AH69" s="10">
        <v>80</v>
      </c>
      <c r="AI69" s="10">
        <v>40</v>
      </c>
      <c r="AJ69" s="10">
        <v>40</v>
      </c>
      <c r="AK69" s="10">
        <v>10</v>
      </c>
      <c r="AL69" s="10">
        <v>10</v>
      </c>
      <c r="AM69" s="10">
        <v>160</v>
      </c>
      <c r="AN69" s="10">
        <v>160</v>
      </c>
      <c r="AO69" s="10">
        <v>320</v>
      </c>
      <c r="AP69" s="16">
        <v>320</v>
      </c>
      <c r="AQ69" s="56">
        <v>137</v>
      </c>
      <c r="AR69" s="15"/>
      <c r="AS69" s="10"/>
      <c r="AT69" s="10"/>
      <c r="AU69" s="10"/>
      <c r="AV69" s="10"/>
      <c r="AW69" s="10"/>
      <c r="AX69" s="10"/>
      <c r="AY69" s="10"/>
      <c r="AZ69" s="10"/>
      <c r="BA69" s="10"/>
      <c r="BB69" s="10"/>
      <c r="BC69" s="10"/>
      <c r="BD69" s="10"/>
      <c r="BE69" s="10"/>
      <c r="BF69" s="10"/>
      <c r="BG69" s="10"/>
      <c r="BH69" s="10">
        <v>20</v>
      </c>
      <c r="BI69" s="10">
        <v>20</v>
      </c>
      <c r="BJ69" s="10">
        <v>40</v>
      </c>
      <c r="BK69" s="10">
        <v>20</v>
      </c>
      <c r="BL69" s="10">
        <v>80</v>
      </c>
      <c r="BM69" s="10">
        <v>160</v>
      </c>
      <c r="BN69" s="10">
        <v>20</v>
      </c>
      <c r="BO69" s="10">
        <v>20</v>
      </c>
      <c r="BP69" s="10">
        <v>40</v>
      </c>
      <c r="BQ69" s="10">
        <v>40</v>
      </c>
      <c r="BR69" s="10">
        <v>160</v>
      </c>
      <c r="BS69" s="10">
        <v>160</v>
      </c>
      <c r="BT69" s="10">
        <v>160</v>
      </c>
      <c r="BU69" s="10">
        <v>160</v>
      </c>
      <c r="BV69" s="10">
        <v>160</v>
      </c>
      <c r="BW69" s="10">
        <v>160</v>
      </c>
      <c r="BX69" s="10">
        <v>40</v>
      </c>
      <c r="BY69" s="10">
        <v>80</v>
      </c>
      <c r="BZ69" s="10">
        <v>40</v>
      </c>
      <c r="CA69" s="16">
        <v>80</v>
      </c>
      <c r="CB69" s="56">
        <v>137</v>
      </c>
      <c r="CC69" s="15">
        <v>40</v>
      </c>
      <c r="CD69" s="10">
        <v>160</v>
      </c>
      <c r="CE69" s="10">
        <v>5</v>
      </c>
      <c r="CF69" s="10">
        <v>20</v>
      </c>
      <c r="CG69" s="10">
        <v>10</v>
      </c>
      <c r="CH69" s="16">
        <v>80</v>
      </c>
      <c r="CI69" s="15">
        <v>40</v>
      </c>
      <c r="CJ69" s="10">
        <v>80</v>
      </c>
      <c r="CK69" s="10">
        <v>160</v>
      </c>
      <c r="CL69" s="10">
        <v>320</v>
      </c>
      <c r="CM69" s="10">
        <v>80</v>
      </c>
      <c r="CN69" s="10">
        <v>320</v>
      </c>
      <c r="CO69" s="10">
        <v>40</v>
      </c>
      <c r="CP69" s="10">
        <v>160</v>
      </c>
      <c r="CQ69" s="10">
        <v>80</v>
      </c>
      <c r="CR69" s="10">
        <v>160</v>
      </c>
      <c r="CS69" s="10">
        <v>160</v>
      </c>
      <c r="CT69" s="10">
        <v>80</v>
      </c>
      <c r="CU69" s="10">
        <v>160</v>
      </c>
      <c r="CV69" s="10">
        <v>320</v>
      </c>
      <c r="CW69" s="46">
        <v>160</v>
      </c>
      <c r="CX69" s="16">
        <v>160</v>
      </c>
      <c r="CY69" s="15">
        <v>20</v>
      </c>
      <c r="CZ69" s="10">
        <v>80</v>
      </c>
      <c r="DA69" s="10">
        <v>5</v>
      </c>
      <c r="DB69" s="10">
        <v>40</v>
      </c>
      <c r="DC69" s="10">
        <v>10</v>
      </c>
      <c r="DD69" s="10">
        <v>40</v>
      </c>
      <c r="DE69" s="10">
        <v>5</v>
      </c>
      <c r="DF69" s="10">
        <v>40</v>
      </c>
      <c r="DG69" s="10">
        <v>10</v>
      </c>
      <c r="DH69" s="10">
        <v>80</v>
      </c>
      <c r="DI69" s="10">
        <v>80</v>
      </c>
      <c r="DJ69" s="16">
        <v>80</v>
      </c>
      <c r="DK69" s="56">
        <v>137</v>
      </c>
    </row>
    <row r="70" spans="1:115" ht="24" customHeight="1">
      <c r="A70" s="101">
        <v>139</v>
      </c>
      <c r="B70" s="22">
        <v>19925</v>
      </c>
      <c r="C70" s="22">
        <v>43353</v>
      </c>
      <c r="D70" s="6">
        <v>64</v>
      </c>
      <c r="E70" s="3" t="s">
        <v>217</v>
      </c>
      <c r="F70" s="27" t="s">
        <v>218</v>
      </c>
      <c r="G70" s="226">
        <v>28.190748616809067</v>
      </c>
      <c r="H70" s="1" t="s">
        <v>219</v>
      </c>
      <c r="I70" s="217" t="s">
        <v>220</v>
      </c>
      <c r="J70" s="223" t="s">
        <v>220</v>
      </c>
      <c r="K70" s="15"/>
      <c r="L70" s="10"/>
      <c r="M70" s="10"/>
      <c r="N70" s="10"/>
      <c r="O70" s="10"/>
      <c r="P70" s="10"/>
      <c r="Q70" s="10"/>
      <c r="R70" s="10"/>
      <c r="S70" s="10"/>
      <c r="T70" s="10"/>
      <c r="U70" s="10"/>
      <c r="V70" s="10"/>
      <c r="W70" s="10"/>
      <c r="X70" s="10"/>
      <c r="Y70" s="10">
        <v>20</v>
      </c>
      <c r="Z70" s="10">
        <v>20</v>
      </c>
      <c r="AA70" s="10">
        <v>20</v>
      </c>
      <c r="AB70" s="10">
        <v>20</v>
      </c>
      <c r="AC70" s="10">
        <v>5</v>
      </c>
      <c r="AD70" s="10">
        <v>20</v>
      </c>
      <c r="AE70" s="10">
        <v>5</v>
      </c>
      <c r="AF70" s="10">
        <v>5</v>
      </c>
      <c r="AG70" s="10">
        <v>5</v>
      </c>
      <c r="AH70" s="10">
        <v>5</v>
      </c>
      <c r="AI70" s="10">
        <v>5</v>
      </c>
      <c r="AJ70" s="10">
        <v>5</v>
      </c>
      <c r="AK70" s="10">
        <v>5</v>
      </c>
      <c r="AL70" s="10">
        <v>5</v>
      </c>
      <c r="AM70" s="10">
        <v>160</v>
      </c>
      <c r="AN70" s="10">
        <v>160</v>
      </c>
      <c r="AO70" s="10">
        <v>80</v>
      </c>
      <c r="AP70" s="16">
        <v>80</v>
      </c>
      <c r="AQ70" s="59">
        <v>139</v>
      </c>
      <c r="AR70" s="15"/>
      <c r="AS70" s="10"/>
      <c r="AT70" s="10"/>
      <c r="AU70" s="10"/>
      <c r="AV70" s="10"/>
      <c r="AW70" s="10"/>
      <c r="AX70" s="10"/>
      <c r="AY70" s="10"/>
      <c r="AZ70" s="10"/>
      <c r="BA70" s="10"/>
      <c r="BB70" s="10"/>
      <c r="BC70" s="10"/>
      <c r="BD70" s="10"/>
      <c r="BE70" s="10"/>
      <c r="BF70" s="10"/>
      <c r="BG70" s="10"/>
      <c r="BH70" s="10">
        <v>5</v>
      </c>
      <c r="BI70" s="10">
        <v>5</v>
      </c>
      <c r="BJ70" s="10">
        <v>20</v>
      </c>
      <c r="BK70" s="10">
        <v>80</v>
      </c>
      <c r="BL70" s="10">
        <v>160</v>
      </c>
      <c r="BM70" s="10">
        <v>320</v>
      </c>
      <c r="BN70" s="10">
        <v>80</v>
      </c>
      <c r="BO70" s="10">
        <v>40</v>
      </c>
      <c r="BP70" s="10">
        <v>40</v>
      </c>
      <c r="BQ70" s="10">
        <v>40</v>
      </c>
      <c r="BR70" s="10">
        <v>80</v>
      </c>
      <c r="BS70" s="10">
        <v>80</v>
      </c>
      <c r="BT70" s="10">
        <v>160</v>
      </c>
      <c r="BU70" s="10">
        <v>80</v>
      </c>
      <c r="BV70" s="10">
        <v>80</v>
      </c>
      <c r="BW70" s="10">
        <v>80</v>
      </c>
      <c r="BX70" s="10">
        <v>80</v>
      </c>
      <c r="BY70" s="10">
        <v>80</v>
      </c>
      <c r="BZ70" s="10">
        <v>40</v>
      </c>
      <c r="CA70" s="16">
        <v>40</v>
      </c>
      <c r="CB70" s="59">
        <v>139</v>
      </c>
      <c r="CC70" s="15">
        <v>160</v>
      </c>
      <c r="CD70" s="10">
        <v>40</v>
      </c>
      <c r="CE70" s="10">
        <v>20</v>
      </c>
      <c r="CF70" s="10">
        <v>40</v>
      </c>
      <c r="CG70" s="10">
        <v>80</v>
      </c>
      <c r="CH70" s="16">
        <v>80</v>
      </c>
      <c r="CI70" s="15">
        <v>80</v>
      </c>
      <c r="CJ70" s="10">
        <v>10</v>
      </c>
      <c r="CK70" s="10">
        <v>320</v>
      </c>
      <c r="CL70" s="10">
        <v>40</v>
      </c>
      <c r="CM70" s="10">
        <v>320</v>
      </c>
      <c r="CN70" s="10">
        <v>40</v>
      </c>
      <c r="CO70" s="10">
        <v>160</v>
      </c>
      <c r="CP70" s="10">
        <v>40</v>
      </c>
      <c r="CQ70" s="10">
        <v>40</v>
      </c>
      <c r="CR70" s="10">
        <v>40</v>
      </c>
      <c r="CS70" s="10">
        <v>40</v>
      </c>
      <c r="CT70" s="10">
        <v>40</v>
      </c>
      <c r="CU70" s="10">
        <v>80</v>
      </c>
      <c r="CV70" s="10">
        <v>80</v>
      </c>
      <c r="CW70" s="46">
        <v>40</v>
      </c>
      <c r="CX70" s="16">
        <v>40</v>
      </c>
      <c r="CY70" s="15">
        <v>80</v>
      </c>
      <c r="CZ70" s="10">
        <v>20</v>
      </c>
      <c r="DA70" s="10">
        <v>40</v>
      </c>
      <c r="DB70" s="10">
        <v>5</v>
      </c>
      <c r="DC70" s="10">
        <v>80</v>
      </c>
      <c r="DD70" s="10">
        <v>10</v>
      </c>
      <c r="DE70" s="10">
        <v>40</v>
      </c>
      <c r="DF70" s="10">
        <v>10</v>
      </c>
      <c r="DG70" s="10">
        <v>40</v>
      </c>
      <c r="DH70" s="10">
        <v>10</v>
      </c>
      <c r="DI70" s="10">
        <v>5</v>
      </c>
      <c r="DJ70" s="16">
        <v>5</v>
      </c>
      <c r="DK70" s="59">
        <v>139</v>
      </c>
    </row>
    <row r="71" spans="1:115" ht="24" customHeight="1">
      <c r="A71" s="106">
        <v>140</v>
      </c>
      <c r="B71" s="25">
        <v>19555</v>
      </c>
      <c r="C71" s="25">
        <v>43353</v>
      </c>
      <c r="D71" s="26">
        <v>65</v>
      </c>
      <c r="E71" s="5" t="s">
        <v>221</v>
      </c>
      <c r="F71" s="11" t="s">
        <v>225</v>
      </c>
      <c r="G71" s="226">
        <v>29.012131567340255</v>
      </c>
      <c r="H71" s="1" t="s">
        <v>219</v>
      </c>
      <c r="I71" s="217" t="s">
        <v>220</v>
      </c>
      <c r="J71" s="223" t="s">
        <v>220</v>
      </c>
      <c r="K71" s="15"/>
      <c r="L71" s="10"/>
      <c r="M71" s="10"/>
      <c r="N71" s="10"/>
      <c r="O71" s="10"/>
      <c r="P71" s="10"/>
      <c r="Q71" s="10"/>
      <c r="R71" s="10"/>
      <c r="S71" s="10"/>
      <c r="T71" s="10"/>
      <c r="U71" s="10"/>
      <c r="V71" s="10"/>
      <c r="W71" s="10"/>
      <c r="X71" s="10"/>
      <c r="Y71" s="10">
        <v>20</v>
      </c>
      <c r="Z71" s="10">
        <v>20</v>
      </c>
      <c r="AA71" s="10">
        <v>5</v>
      </c>
      <c r="AB71" s="10">
        <v>5</v>
      </c>
      <c r="AC71" s="10">
        <v>20</v>
      </c>
      <c r="AD71" s="10">
        <v>5</v>
      </c>
      <c r="AE71" s="10">
        <v>5</v>
      </c>
      <c r="AF71" s="10">
        <v>5</v>
      </c>
      <c r="AG71" s="10">
        <v>5</v>
      </c>
      <c r="AH71" s="10">
        <v>5</v>
      </c>
      <c r="AI71" s="10">
        <v>5</v>
      </c>
      <c r="AJ71" s="10">
        <v>5</v>
      </c>
      <c r="AK71" s="10">
        <v>5</v>
      </c>
      <c r="AL71" s="10">
        <v>5</v>
      </c>
      <c r="AM71" s="10">
        <v>160</v>
      </c>
      <c r="AN71" s="10">
        <v>320</v>
      </c>
      <c r="AO71" s="10">
        <v>160</v>
      </c>
      <c r="AP71" s="16">
        <v>160</v>
      </c>
      <c r="AQ71" s="62">
        <v>140</v>
      </c>
      <c r="AR71" s="15"/>
      <c r="AS71" s="10"/>
      <c r="AT71" s="10"/>
      <c r="AU71" s="10"/>
      <c r="AV71" s="10"/>
      <c r="AW71" s="10"/>
      <c r="AX71" s="10"/>
      <c r="AY71" s="10"/>
      <c r="AZ71" s="10"/>
      <c r="BA71" s="10"/>
      <c r="BB71" s="10"/>
      <c r="BC71" s="10"/>
      <c r="BD71" s="10"/>
      <c r="BE71" s="10"/>
      <c r="BF71" s="10"/>
      <c r="BG71" s="10"/>
      <c r="BH71" s="10">
        <v>20</v>
      </c>
      <c r="BI71" s="10">
        <v>40</v>
      </c>
      <c r="BJ71" s="10">
        <v>80</v>
      </c>
      <c r="BK71" s="10">
        <v>160</v>
      </c>
      <c r="BL71" s="10">
        <v>640</v>
      </c>
      <c r="BM71" s="10">
        <v>1280</v>
      </c>
      <c r="BN71" s="10">
        <v>320</v>
      </c>
      <c r="BO71" s="10">
        <v>320</v>
      </c>
      <c r="BP71" s="10">
        <v>320</v>
      </c>
      <c r="BQ71" s="10">
        <v>320</v>
      </c>
      <c r="BR71" s="10">
        <v>640</v>
      </c>
      <c r="BS71" s="10">
        <v>1280</v>
      </c>
      <c r="BT71" s="10">
        <v>1280</v>
      </c>
      <c r="BU71" s="10">
        <v>1280</v>
      </c>
      <c r="BV71" s="10">
        <v>640</v>
      </c>
      <c r="BW71" s="10">
        <v>1280</v>
      </c>
      <c r="BX71" s="10">
        <v>640</v>
      </c>
      <c r="BY71" s="10">
        <v>1280</v>
      </c>
      <c r="BZ71" s="10">
        <v>640</v>
      </c>
      <c r="CA71" s="16">
        <v>640</v>
      </c>
      <c r="CB71" s="62">
        <v>140</v>
      </c>
      <c r="CC71" s="15">
        <v>40</v>
      </c>
      <c r="CD71" s="10">
        <v>160</v>
      </c>
      <c r="CE71" s="10">
        <v>80</v>
      </c>
      <c r="CF71" s="10">
        <v>320</v>
      </c>
      <c r="CG71" s="10">
        <v>80</v>
      </c>
      <c r="CH71" s="16">
        <v>320</v>
      </c>
      <c r="CI71" s="15">
        <v>10</v>
      </c>
      <c r="CJ71" s="10">
        <v>40</v>
      </c>
      <c r="CK71" s="10">
        <v>40</v>
      </c>
      <c r="CL71" s="10">
        <v>320</v>
      </c>
      <c r="CM71" s="10">
        <v>80</v>
      </c>
      <c r="CN71" s="10">
        <v>320</v>
      </c>
      <c r="CO71" s="10">
        <v>40</v>
      </c>
      <c r="CP71" s="10">
        <v>160</v>
      </c>
      <c r="CQ71" s="10">
        <v>160</v>
      </c>
      <c r="CR71" s="10">
        <v>320</v>
      </c>
      <c r="CS71" s="10">
        <v>160</v>
      </c>
      <c r="CT71" s="10">
        <v>160</v>
      </c>
      <c r="CU71" s="10">
        <v>320</v>
      </c>
      <c r="CV71" s="10">
        <v>640</v>
      </c>
      <c r="CW71" s="46">
        <v>160</v>
      </c>
      <c r="CX71" s="16">
        <v>160</v>
      </c>
      <c r="CY71" s="15">
        <v>20</v>
      </c>
      <c r="CZ71" s="10">
        <v>80</v>
      </c>
      <c r="DA71" s="10">
        <v>5</v>
      </c>
      <c r="DB71" s="10">
        <v>20</v>
      </c>
      <c r="DC71" s="10">
        <v>10</v>
      </c>
      <c r="DD71" s="10">
        <v>80</v>
      </c>
      <c r="DE71" s="10">
        <v>5</v>
      </c>
      <c r="DF71" s="10">
        <v>40</v>
      </c>
      <c r="DG71" s="10">
        <v>10</v>
      </c>
      <c r="DH71" s="10">
        <v>640</v>
      </c>
      <c r="DI71" s="10">
        <v>40</v>
      </c>
      <c r="DJ71" s="16">
        <v>80</v>
      </c>
      <c r="DK71" s="62">
        <v>140</v>
      </c>
    </row>
    <row r="72" spans="1:115" ht="24" customHeight="1">
      <c r="A72" s="200">
        <v>141</v>
      </c>
      <c r="B72" s="143">
        <v>16919</v>
      </c>
      <c r="C72" s="143">
        <v>43348</v>
      </c>
      <c r="D72" s="142">
        <v>72</v>
      </c>
      <c r="E72" s="3" t="s">
        <v>217</v>
      </c>
      <c r="F72" s="27" t="s">
        <v>218</v>
      </c>
      <c r="G72" s="226">
        <v>29.388783868935093</v>
      </c>
      <c r="H72" s="7" t="s">
        <v>226</v>
      </c>
      <c r="I72" s="141" t="s">
        <v>820</v>
      </c>
      <c r="J72" s="222" t="s">
        <v>820</v>
      </c>
      <c r="K72" s="15"/>
      <c r="L72" s="10"/>
      <c r="M72" s="10"/>
      <c r="N72" s="10"/>
      <c r="O72" s="10"/>
      <c r="P72" s="10"/>
      <c r="Q72" s="10"/>
      <c r="R72" s="10"/>
      <c r="S72" s="10"/>
      <c r="T72" s="10"/>
      <c r="U72" s="10"/>
      <c r="V72" s="10"/>
      <c r="W72" s="10"/>
      <c r="X72" s="10"/>
      <c r="Y72" s="10">
        <v>20</v>
      </c>
      <c r="Z72" s="10">
        <v>20</v>
      </c>
      <c r="AA72" s="10">
        <v>20</v>
      </c>
      <c r="AB72" s="10">
        <v>20</v>
      </c>
      <c r="AC72" s="10">
        <v>5</v>
      </c>
      <c r="AD72" s="10">
        <v>5</v>
      </c>
      <c r="AE72" s="10">
        <v>5</v>
      </c>
      <c r="AF72" s="10">
        <v>5</v>
      </c>
      <c r="AG72" s="10">
        <v>5</v>
      </c>
      <c r="AH72" s="10">
        <v>5</v>
      </c>
      <c r="AI72" s="10">
        <v>5</v>
      </c>
      <c r="AJ72" s="10">
        <v>5</v>
      </c>
      <c r="AK72" s="10">
        <v>5</v>
      </c>
      <c r="AL72" s="10">
        <v>5</v>
      </c>
      <c r="AM72" s="10">
        <v>80</v>
      </c>
      <c r="AN72" s="10">
        <v>320</v>
      </c>
      <c r="AO72" s="10">
        <v>80</v>
      </c>
      <c r="AP72" s="16">
        <v>320</v>
      </c>
      <c r="AQ72" s="62">
        <v>141</v>
      </c>
      <c r="AR72" s="15"/>
      <c r="AS72" s="10"/>
      <c r="AT72" s="10"/>
      <c r="AU72" s="10"/>
      <c r="AV72" s="10"/>
      <c r="AW72" s="10"/>
      <c r="AX72" s="10"/>
      <c r="AY72" s="10"/>
      <c r="AZ72" s="10"/>
      <c r="BA72" s="10"/>
      <c r="BB72" s="10"/>
      <c r="BC72" s="10"/>
      <c r="BD72" s="10"/>
      <c r="BE72" s="10"/>
      <c r="BF72" s="10"/>
      <c r="BG72" s="10"/>
      <c r="BH72" s="10">
        <v>10</v>
      </c>
      <c r="BI72" s="10">
        <v>20</v>
      </c>
      <c r="BJ72" s="10">
        <v>40</v>
      </c>
      <c r="BK72" s="10">
        <v>40</v>
      </c>
      <c r="BL72" s="10">
        <v>160</v>
      </c>
      <c r="BM72" s="10">
        <v>160</v>
      </c>
      <c r="BN72" s="10">
        <v>40</v>
      </c>
      <c r="BO72" s="10">
        <v>80</v>
      </c>
      <c r="BP72" s="10">
        <v>20</v>
      </c>
      <c r="BQ72" s="10">
        <v>20</v>
      </c>
      <c r="BR72" s="10">
        <v>80</v>
      </c>
      <c r="BS72" s="10">
        <v>80</v>
      </c>
      <c r="BT72" s="10">
        <v>80</v>
      </c>
      <c r="BU72" s="10">
        <v>80</v>
      </c>
      <c r="BV72" s="10">
        <v>40</v>
      </c>
      <c r="BW72" s="10">
        <v>40</v>
      </c>
      <c r="BX72" s="10">
        <v>40</v>
      </c>
      <c r="BY72" s="10">
        <v>80</v>
      </c>
      <c r="BZ72" s="10">
        <v>40</v>
      </c>
      <c r="CA72" s="16">
        <v>40</v>
      </c>
      <c r="CB72" s="62">
        <v>141</v>
      </c>
      <c r="CC72" s="15">
        <v>20</v>
      </c>
      <c r="CD72" s="10">
        <v>40</v>
      </c>
      <c r="CE72" s="10">
        <v>10</v>
      </c>
      <c r="CF72" s="10">
        <v>10</v>
      </c>
      <c r="CG72" s="10">
        <v>10</v>
      </c>
      <c r="CH72" s="16">
        <v>20</v>
      </c>
      <c r="CI72" s="15">
        <v>20</v>
      </c>
      <c r="CJ72" s="10">
        <v>40</v>
      </c>
      <c r="CK72" s="10">
        <v>20</v>
      </c>
      <c r="CL72" s="10">
        <v>40</v>
      </c>
      <c r="CM72" s="10">
        <v>20</v>
      </c>
      <c r="CN72" s="10">
        <v>40</v>
      </c>
      <c r="CO72" s="10">
        <v>20</v>
      </c>
      <c r="CP72" s="10">
        <v>40</v>
      </c>
      <c r="CQ72" s="10">
        <v>20</v>
      </c>
      <c r="CR72" s="10">
        <v>40</v>
      </c>
      <c r="CS72" s="10">
        <v>20</v>
      </c>
      <c r="CT72" s="10">
        <v>40</v>
      </c>
      <c r="CU72" s="10">
        <v>20</v>
      </c>
      <c r="CV72" s="10">
        <v>80</v>
      </c>
      <c r="CW72" s="46">
        <v>20</v>
      </c>
      <c r="CX72" s="16">
        <v>40</v>
      </c>
      <c r="CY72" s="15">
        <v>40</v>
      </c>
      <c r="CZ72" s="10">
        <v>80</v>
      </c>
      <c r="DA72" s="10">
        <v>10</v>
      </c>
      <c r="DB72" s="10">
        <v>20</v>
      </c>
      <c r="DC72" s="10">
        <v>20</v>
      </c>
      <c r="DD72" s="10">
        <v>40</v>
      </c>
      <c r="DE72" s="10">
        <v>20</v>
      </c>
      <c r="DF72" s="10">
        <v>40</v>
      </c>
      <c r="DG72" s="10">
        <v>20</v>
      </c>
      <c r="DH72" s="10">
        <v>40</v>
      </c>
      <c r="DI72" s="10">
        <v>20</v>
      </c>
      <c r="DJ72" s="16">
        <v>40</v>
      </c>
      <c r="DK72" s="62">
        <v>141</v>
      </c>
    </row>
    <row r="73" spans="1:115" ht="24" customHeight="1">
      <c r="A73" s="98">
        <v>142</v>
      </c>
      <c r="B73" s="20">
        <v>32879</v>
      </c>
      <c r="C73" s="20">
        <v>43377</v>
      </c>
      <c r="D73" s="2">
        <v>28</v>
      </c>
      <c r="E73" s="5" t="s">
        <v>221</v>
      </c>
      <c r="F73" s="27" t="s">
        <v>218</v>
      </c>
      <c r="G73" s="226">
        <v>26.325113378684811</v>
      </c>
      <c r="H73" s="1" t="s">
        <v>219</v>
      </c>
      <c r="I73" s="217" t="s">
        <v>220</v>
      </c>
      <c r="J73" s="223" t="s">
        <v>220</v>
      </c>
      <c r="K73" s="15"/>
      <c r="L73" s="10"/>
      <c r="M73" s="10"/>
      <c r="N73" s="10"/>
      <c r="O73" s="10"/>
      <c r="P73" s="10"/>
      <c r="Q73" s="10"/>
      <c r="R73" s="10"/>
      <c r="S73" s="10"/>
      <c r="T73" s="10"/>
      <c r="U73" s="10"/>
      <c r="V73" s="10"/>
      <c r="W73" s="10"/>
      <c r="X73" s="10"/>
      <c r="Y73" s="10">
        <v>5</v>
      </c>
      <c r="Z73" s="10">
        <v>5</v>
      </c>
      <c r="AA73" s="10">
        <v>40</v>
      </c>
      <c r="AB73" s="10">
        <v>40</v>
      </c>
      <c r="AC73" s="10">
        <v>20</v>
      </c>
      <c r="AD73" s="10">
        <v>40</v>
      </c>
      <c r="AE73" s="10">
        <v>10</v>
      </c>
      <c r="AF73" s="10">
        <v>20</v>
      </c>
      <c r="AG73" s="10">
        <v>10</v>
      </c>
      <c r="AH73" s="10">
        <v>10</v>
      </c>
      <c r="AI73" s="10">
        <v>5</v>
      </c>
      <c r="AJ73" s="10">
        <v>5</v>
      </c>
      <c r="AK73" s="10">
        <v>5</v>
      </c>
      <c r="AL73" s="10">
        <v>5</v>
      </c>
      <c r="AM73" s="10">
        <v>160</v>
      </c>
      <c r="AN73" s="10">
        <v>160</v>
      </c>
      <c r="AO73" s="10">
        <v>160</v>
      </c>
      <c r="AP73" s="16">
        <v>160</v>
      </c>
      <c r="AQ73" s="56">
        <v>142</v>
      </c>
      <c r="AR73" s="15"/>
      <c r="AS73" s="10"/>
      <c r="AT73" s="10"/>
      <c r="AU73" s="10"/>
      <c r="AV73" s="10"/>
      <c r="AW73" s="10"/>
      <c r="AX73" s="10"/>
      <c r="AY73" s="10"/>
      <c r="AZ73" s="10"/>
      <c r="BA73" s="10"/>
      <c r="BB73" s="10"/>
      <c r="BC73" s="10"/>
      <c r="BD73" s="10"/>
      <c r="BE73" s="10"/>
      <c r="BF73" s="10"/>
      <c r="BG73" s="10"/>
      <c r="BH73" s="10">
        <v>320</v>
      </c>
      <c r="BI73" s="10">
        <v>320</v>
      </c>
      <c r="BJ73" s="10">
        <v>80</v>
      </c>
      <c r="BK73" s="10">
        <v>80</v>
      </c>
      <c r="BL73" s="10">
        <v>160</v>
      </c>
      <c r="BM73" s="10">
        <v>160</v>
      </c>
      <c r="BN73" s="10">
        <v>20</v>
      </c>
      <c r="BO73" s="10">
        <v>40</v>
      </c>
      <c r="BP73" s="10">
        <v>10</v>
      </c>
      <c r="BQ73" s="10">
        <v>20</v>
      </c>
      <c r="BR73" s="10">
        <v>40</v>
      </c>
      <c r="BS73" s="10">
        <v>40</v>
      </c>
      <c r="BT73" s="10">
        <v>40</v>
      </c>
      <c r="BU73" s="10">
        <v>40</v>
      </c>
      <c r="BV73" s="10">
        <v>20</v>
      </c>
      <c r="BW73" s="10">
        <v>40</v>
      </c>
      <c r="BX73" s="10">
        <v>20</v>
      </c>
      <c r="BY73" s="10">
        <v>40</v>
      </c>
      <c r="BZ73" s="10">
        <v>20</v>
      </c>
      <c r="CA73" s="16">
        <v>40</v>
      </c>
      <c r="CB73" s="56">
        <v>142</v>
      </c>
      <c r="CC73" s="15">
        <v>320</v>
      </c>
      <c r="CD73" s="10">
        <v>320</v>
      </c>
      <c r="CE73" s="10">
        <v>10</v>
      </c>
      <c r="CF73" s="10">
        <v>20</v>
      </c>
      <c r="CG73" s="10">
        <v>5</v>
      </c>
      <c r="CH73" s="16">
        <v>20</v>
      </c>
      <c r="CI73" s="15">
        <v>40</v>
      </c>
      <c r="CJ73" s="10">
        <v>40</v>
      </c>
      <c r="CK73" s="10">
        <v>320</v>
      </c>
      <c r="CL73" s="10">
        <v>640</v>
      </c>
      <c r="CM73" s="10">
        <v>160</v>
      </c>
      <c r="CN73" s="10">
        <v>320</v>
      </c>
      <c r="CO73" s="10">
        <v>160</v>
      </c>
      <c r="CP73" s="10">
        <v>160</v>
      </c>
      <c r="CQ73" s="10">
        <v>80</v>
      </c>
      <c r="CR73" s="10">
        <v>160</v>
      </c>
      <c r="CS73" s="10">
        <v>80</v>
      </c>
      <c r="CT73" s="10">
        <v>160</v>
      </c>
      <c r="CU73" s="10">
        <v>160</v>
      </c>
      <c r="CV73" s="10">
        <v>320</v>
      </c>
      <c r="CW73" s="46">
        <v>160</v>
      </c>
      <c r="CX73" s="16">
        <v>160</v>
      </c>
      <c r="CY73" s="15">
        <v>80</v>
      </c>
      <c r="CZ73" s="10">
        <v>80</v>
      </c>
      <c r="DA73" s="10">
        <v>20</v>
      </c>
      <c r="DB73" s="10">
        <v>40</v>
      </c>
      <c r="DC73" s="10">
        <v>40</v>
      </c>
      <c r="DD73" s="10">
        <v>80</v>
      </c>
      <c r="DE73" s="10">
        <v>40</v>
      </c>
      <c r="DF73" s="10">
        <v>40</v>
      </c>
      <c r="DG73" s="10">
        <v>40</v>
      </c>
      <c r="DH73" s="10">
        <v>80</v>
      </c>
      <c r="DI73" s="10">
        <v>20</v>
      </c>
      <c r="DJ73" s="16">
        <v>40</v>
      </c>
      <c r="DK73" s="56">
        <v>142</v>
      </c>
    </row>
    <row r="74" spans="1:115" ht="24" customHeight="1">
      <c r="A74" s="103">
        <v>143</v>
      </c>
      <c r="B74" s="20">
        <v>32940</v>
      </c>
      <c r="C74" s="20">
        <v>43367</v>
      </c>
      <c r="D74" s="2">
        <v>28</v>
      </c>
      <c r="E74" s="3" t="s">
        <v>217</v>
      </c>
      <c r="F74" s="27" t="s">
        <v>218</v>
      </c>
      <c r="G74" s="226">
        <v>26.917650553204123</v>
      </c>
      <c r="H74" s="1" t="s">
        <v>219</v>
      </c>
      <c r="I74" s="217" t="s">
        <v>220</v>
      </c>
      <c r="J74" s="223" t="s">
        <v>220</v>
      </c>
      <c r="K74" s="15"/>
      <c r="L74" s="10"/>
      <c r="M74" s="10"/>
      <c r="N74" s="10"/>
      <c r="O74" s="10"/>
      <c r="P74" s="10"/>
      <c r="Q74" s="10"/>
      <c r="R74" s="10"/>
      <c r="S74" s="10"/>
      <c r="T74" s="10"/>
      <c r="U74" s="10"/>
      <c r="V74" s="10"/>
      <c r="W74" s="10"/>
      <c r="X74" s="10"/>
      <c r="Y74" s="10">
        <v>5</v>
      </c>
      <c r="Z74" s="10">
        <v>5</v>
      </c>
      <c r="AA74" s="10">
        <v>80</v>
      </c>
      <c r="AB74" s="10">
        <v>160</v>
      </c>
      <c r="AC74" s="10">
        <v>40</v>
      </c>
      <c r="AD74" s="10">
        <v>40</v>
      </c>
      <c r="AE74" s="10">
        <v>10</v>
      </c>
      <c r="AF74" s="10">
        <v>20</v>
      </c>
      <c r="AG74" s="10">
        <v>5</v>
      </c>
      <c r="AH74" s="10">
        <v>5</v>
      </c>
      <c r="AI74" s="10">
        <v>10</v>
      </c>
      <c r="AJ74" s="10">
        <v>10</v>
      </c>
      <c r="AK74" s="10">
        <v>5</v>
      </c>
      <c r="AL74" s="10">
        <v>5</v>
      </c>
      <c r="AM74" s="10">
        <v>160</v>
      </c>
      <c r="AN74" s="10">
        <v>160</v>
      </c>
      <c r="AO74" s="10">
        <v>160</v>
      </c>
      <c r="AP74" s="16">
        <v>160</v>
      </c>
      <c r="AQ74" s="31">
        <v>143</v>
      </c>
      <c r="AR74" s="15"/>
      <c r="AS74" s="10"/>
      <c r="AT74" s="10"/>
      <c r="AU74" s="10"/>
      <c r="AV74" s="10"/>
      <c r="AW74" s="10"/>
      <c r="AX74" s="10"/>
      <c r="AY74" s="10"/>
      <c r="AZ74" s="10"/>
      <c r="BA74" s="10"/>
      <c r="BB74" s="10"/>
      <c r="BC74" s="10"/>
      <c r="BD74" s="10"/>
      <c r="BE74" s="10"/>
      <c r="BF74" s="10"/>
      <c r="BG74" s="10"/>
      <c r="BH74" s="10">
        <v>320</v>
      </c>
      <c r="BI74" s="10">
        <v>320</v>
      </c>
      <c r="BJ74" s="10">
        <v>160</v>
      </c>
      <c r="BK74" s="10">
        <v>160</v>
      </c>
      <c r="BL74" s="10">
        <v>320</v>
      </c>
      <c r="BM74" s="10">
        <v>640</v>
      </c>
      <c r="BN74" s="10">
        <v>160</v>
      </c>
      <c r="BO74" s="10">
        <v>160</v>
      </c>
      <c r="BP74" s="10">
        <v>80</v>
      </c>
      <c r="BQ74" s="10">
        <v>80</v>
      </c>
      <c r="BR74" s="10">
        <v>160</v>
      </c>
      <c r="BS74" s="10">
        <v>160</v>
      </c>
      <c r="BT74" s="10">
        <v>160</v>
      </c>
      <c r="BU74" s="10">
        <v>160</v>
      </c>
      <c r="BV74" s="10">
        <v>160</v>
      </c>
      <c r="BW74" s="10">
        <v>160</v>
      </c>
      <c r="BX74" s="10">
        <v>160</v>
      </c>
      <c r="BY74" s="10">
        <v>160</v>
      </c>
      <c r="BZ74" s="10">
        <v>160</v>
      </c>
      <c r="CA74" s="16">
        <v>160</v>
      </c>
      <c r="CB74" s="31">
        <v>143</v>
      </c>
      <c r="CC74" s="15">
        <v>320</v>
      </c>
      <c r="CD74" s="10">
        <v>320</v>
      </c>
      <c r="CE74" s="10">
        <v>20</v>
      </c>
      <c r="CF74" s="10">
        <v>20</v>
      </c>
      <c r="CG74" s="10">
        <v>20</v>
      </c>
      <c r="CH74" s="16">
        <v>40</v>
      </c>
      <c r="CI74" s="15">
        <v>80</v>
      </c>
      <c r="CJ74" s="10">
        <v>80</v>
      </c>
      <c r="CK74" s="10">
        <v>320</v>
      </c>
      <c r="CL74" s="10">
        <v>640</v>
      </c>
      <c r="CM74" s="10">
        <v>320</v>
      </c>
      <c r="CN74" s="10">
        <v>320</v>
      </c>
      <c r="CO74" s="10">
        <v>160</v>
      </c>
      <c r="CP74" s="10">
        <v>160</v>
      </c>
      <c r="CQ74" s="10">
        <v>160</v>
      </c>
      <c r="CR74" s="10">
        <v>160</v>
      </c>
      <c r="CS74" s="10">
        <v>160</v>
      </c>
      <c r="CT74" s="10">
        <v>160</v>
      </c>
      <c r="CU74" s="10">
        <v>320</v>
      </c>
      <c r="CV74" s="10">
        <v>320</v>
      </c>
      <c r="CW74" s="46">
        <v>320</v>
      </c>
      <c r="CX74" s="16">
        <v>320</v>
      </c>
      <c r="CY74" s="15">
        <v>160</v>
      </c>
      <c r="CZ74" s="10">
        <v>160</v>
      </c>
      <c r="DA74" s="10">
        <v>40</v>
      </c>
      <c r="DB74" s="10">
        <v>40</v>
      </c>
      <c r="DC74" s="10">
        <v>40</v>
      </c>
      <c r="DD74" s="10">
        <v>80</v>
      </c>
      <c r="DE74" s="10">
        <v>40</v>
      </c>
      <c r="DF74" s="10">
        <v>80</v>
      </c>
      <c r="DG74" s="10">
        <v>40</v>
      </c>
      <c r="DH74" s="10">
        <v>80</v>
      </c>
      <c r="DI74" s="10">
        <v>40</v>
      </c>
      <c r="DJ74" s="16">
        <v>80</v>
      </c>
      <c r="DK74" s="31">
        <v>143</v>
      </c>
    </row>
    <row r="75" spans="1:115" ht="24" customHeight="1">
      <c r="A75" s="106">
        <v>145</v>
      </c>
      <c r="B75" s="25">
        <v>18331</v>
      </c>
      <c r="C75" s="25">
        <v>43362</v>
      </c>
      <c r="D75" s="26">
        <v>68</v>
      </c>
      <c r="E75" s="5" t="s">
        <v>221</v>
      </c>
      <c r="F75" s="27" t="s">
        <v>218</v>
      </c>
      <c r="G75" s="226">
        <v>28.517251635931</v>
      </c>
      <c r="H75" s="1" t="s">
        <v>219</v>
      </c>
      <c r="I75" s="217" t="s">
        <v>220</v>
      </c>
      <c r="J75" s="223" t="s">
        <v>220</v>
      </c>
      <c r="K75" s="15"/>
      <c r="L75" s="10"/>
      <c r="M75" s="10"/>
      <c r="N75" s="10"/>
      <c r="O75" s="10"/>
      <c r="P75" s="10"/>
      <c r="Q75" s="10"/>
      <c r="R75" s="10"/>
      <c r="S75" s="10"/>
      <c r="T75" s="10"/>
      <c r="U75" s="10"/>
      <c r="V75" s="10"/>
      <c r="W75" s="10"/>
      <c r="X75" s="10"/>
      <c r="Y75" s="10">
        <v>20</v>
      </c>
      <c r="Z75" s="10">
        <v>20</v>
      </c>
      <c r="AA75" s="10">
        <v>20</v>
      </c>
      <c r="AB75" s="10">
        <v>20</v>
      </c>
      <c r="AC75" s="10">
        <v>20</v>
      </c>
      <c r="AD75" s="10">
        <v>20</v>
      </c>
      <c r="AE75" s="10">
        <v>10</v>
      </c>
      <c r="AF75" s="10">
        <v>10</v>
      </c>
      <c r="AG75" s="10">
        <v>20</v>
      </c>
      <c r="AH75" s="10">
        <v>20</v>
      </c>
      <c r="AI75" s="10">
        <v>5</v>
      </c>
      <c r="AJ75" s="10">
        <v>5</v>
      </c>
      <c r="AK75" s="10">
        <v>10</v>
      </c>
      <c r="AL75" s="10">
        <v>10</v>
      </c>
      <c r="AM75" s="10">
        <v>40</v>
      </c>
      <c r="AN75" s="10">
        <v>80</v>
      </c>
      <c r="AO75" s="10">
        <v>40</v>
      </c>
      <c r="AP75" s="16">
        <v>80</v>
      </c>
      <c r="AQ75" s="62">
        <v>145</v>
      </c>
      <c r="AR75" s="15"/>
      <c r="AS75" s="10"/>
      <c r="AT75" s="10"/>
      <c r="AU75" s="10"/>
      <c r="AV75" s="10"/>
      <c r="AW75" s="10"/>
      <c r="AX75" s="10"/>
      <c r="AY75" s="10"/>
      <c r="AZ75" s="10"/>
      <c r="BA75" s="10"/>
      <c r="BB75" s="10"/>
      <c r="BC75" s="10"/>
      <c r="BD75" s="10"/>
      <c r="BE75" s="10"/>
      <c r="BF75" s="10"/>
      <c r="BG75" s="10"/>
      <c r="BH75" s="10">
        <v>20</v>
      </c>
      <c r="BI75" s="10">
        <v>20</v>
      </c>
      <c r="BJ75" s="10">
        <v>80</v>
      </c>
      <c r="BK75" s="10">
        <v>80</v>
      </c>
      <c r="BL75" s="10">
        <v>320</v>
      </c>
      <c r="BM75" s="10">
        <v>640</v>
      </c>
      <c r="BN75" s="10">
        <v>160</v>
      </c>
      <c r="BO75" s="10">
        <v>160</v>
      </c>
      <c r="BP75" s="10">
        <v>40</v>
      </c>
      <c r="BQ75" s="10">
        <v>40</v>
      </c>
      <c r="BR75" s="10">
        <v>160</v>
      </c>
      <c r="BS75" s="10">
        <v>160</v>
      </c>
      <c r="BT75" s="10">
        <v>320</v>
      </c>
      <c r="BU75" s="10">
        <v>160</v>
      </c>
      <c r="BV75" s="10">
        <v>40</v>
      </c>
      <c r="BW75" s="10">
        <v>40</v>
      </c>
      <c r="BX75" s="10">
        <v>80</v>
      </c>
      <c r="BY75" s="10">
        <v>80</v>
      </c>
      <c r="BZ75" s="10">
        <v>80</v>
      </c>
      <c r="CA75" s="16">
        <v>80</v>
      </c>
      <c r="CB75" s="62">
        <v>145</v>
      </c>
      <c r="CC75" s="15">
        <v>10</v>
      </c>
      <c r="CD75" s="10">
        <v>10</v>
      </c>
      <c r="CE75" s="10">
        <v>10</v>
      </c>
      <c r="CF75" s="10">
        <v>10</v>
      </c>
      <c r="CG75" s="10">
        <v>10</v>
      </c>
      <c r="CH75" s="16">
        <v>10</v>
      </c>
      <c r="CI75" s="15">
        <v>20</v>
      </c>
      <c r="CJ75" s="10">
        <v>20</v>
      </c>
      <c r="CK75" s="10">
        <v>10</v>
      </c>
      <c r="CL75" s="10">
        <v>20</v>
      </c>
      <c r="CM75" s="10">
        <v>10</v>
      </c>
      <c r="CN75" s="10">
        <v>10</v>
      </c>
      <c r="CO75" s="10">
        <v>10</v>
      </c>
      <c r="CP75" s="10">
        <v>20</v>
      </c>
      <c r="CQ75" s="10">
        <v>10</v>
      </c>
      <c r="CR75" s="10">
        <v>20</v>
      </c>
      <c r="CS75" s="10">
        <v>20</v>
      </c>
      <c r="CT75" s="10">
        <v>20</v>
      </c>
      <c r="CU75" s="10">
        <v>10</v>
      </c>
      <c r="CV75" s="10">
        <v>20</v>
      </c>
      <c r="CW75" s="46">
        <v>10</v>
      </c>
      <c r="CX75" s="16">
        <v>20</v>
      </c>
      <c r="CY75" s="15">
        <v>20</v>
      </c>
      <c r="CZ75" s="10">
        <v>20</v>
      </c>
      <c r="DA75" s="10">
        <v>5</v>
      </c>
      <c r="DB75" s="10">
        <v>5</v>
      </c>
      <c r="DC75" s="10">
        <v>20</v>
      </c>
      <c r="DD75" s="10">
        <v>20</v>
      </c>
      <c r="DE75" s="10">
        <v>10</v>
      </c>
      <c r="DF75" s="10">
        <v>10</v>
      </c>
      <c r="DG75" s="10">
        <v>10</v>
      </c>
      <c r="DH75" s="10">
        <v>10</v>
      </c>
      <c r="DI75" s="10">
        <v>5</v>
      </c>
      <c r="DJ75" s="16">
        <v>20</v>
      </c>
      <c r="DK75" s="62">
        <v>145</v>
      </c>
    </row>
    <row r="76" spans="1:115" ht="24" customHeight="1">
      <c r="A76" s="200">
        <v>146</v>
      </c>
      <c r="B76" s="143">
        <v>17845</v>
      </c>
      <c r="C76" s="143">
        <v>43348</v>
      </c>
      <c r="D76" s="142">
        <v>69</v>
      </c>
      <c r="E76" s="5" t="s">
        <v>221</v>
      </c>
      <c r="F76" s="27" t="s">
        <v>218</v>
      </c>
      <c r="G76" s="226">
        <v>28.875153035325031</v>
      </c>
      <c r="H76" s="7" t="s">
        <v>226</v>
      </c>
      <c r="I76" s="217" t="s">
        <v>220</v>
      </c>
      <c r="J76" s="223" t="s">
        <v>220</v>
      </c>
      <c r="K76" s="15"/>
      <c r="L76" s="10"/>
      <c r="M76" s="10"/>
      <c r="N76" s="10"/>
      <c r="O76" s="10"/>
      <c r="P76" s="10"/>
      <c r="Q76" s="10"/>
      <c r="R76" s="10"/>
      <c r="S76" s="10"/>
      <c r="T76" s="10"/>
      <c r="U76" s="10"/>
      <c r="V76" s="10"/>
      <c r="W76" s="10"/>
      <c r="X76" s="10"/>
      <c r="Y76" s="10">
        <v>5</v>
      </c>
      <c r="Z76" s="10">
        <v>5</v>
      </c>
      <c r="AA76" s="10">
        <v>5</v>
      </c>
      <c r="AB76" s="10">
        <v>5</v>
      </c>
      <c r="AC76" s="10">
        <v>5</v>
      </c>
      <c r="AD76" s="10">
        <v>5</v>
      </c>
      <c r="AE76" s="10">
        <v>5</v>
      </c>
      <c r="AF76" s="10">
        <v>5</v>
      </c>
      <c r="AG76" s="10">
        <v>5</v>
      </c>
      <c r="AH76" s="10">
        <v>5</v>
      </c>
      <c r="AI76" s="10">
        <v>5</v>
      </c>
      <c r="AJ76" s="10">
        <v>5</v>
      </c>
      <c r="AK76" s="10">
        <v>5</v>
      </c>
      <c r="AL76" s="10">
        <v>5</v>
      </c>
      <c r="AM76" s="10">
        <v>160</v>
      </c>
      <c r="AN76" s="10">
        <v>320</v>
      </c>
      <c r="AO76" s="10">
        <v>160</v>
      </c>
      <c r="AP76" s="16">
        <v>320</v>
      </c>
      <c r="AQ76" s="62">
        <v>146</v>
      </c>
      <c r="AR76" s="15"/>
      <c r="AS76" s="10"/>
      <c r="AT76" s="10"/>
      <c r="AU76" s="10"/>
      <c r="AV76" s="10"/>
      <c r="AW76" s="10"/>
      <c r="AX76" s="10"/>
      <c r="AY76" s="10"/>
      <c r="AZ76" s="10"/>
      <c r="BA76" s="10"/>
      <c r="BB76" s="10"/>
      <c r="BC76" s="10"/>
      <c r="BD76" s="10"/>
      <c r="BE76" s="10"/>
      <c r="BF76" s="10"/>
      <c r="BG76" s="10"/>
      <c r="BH76" s="10">
        <v>5</v>
      </c>
      <c r="BI76" s="10">
        <v>5</v>
      </c>
      <c r="BJ76" s="10">
        <v>40</v>
      </c>
      <c r="BK76" s="10">
        <v>80</v>
      </c>
      <c r="BL76" s="10">
        <v>320</v>
      </c>
      <c r="BM76" s="10">
        <v>640</v>
      </c>
      <c r="BN76" s="10">
        <v>80</v>
      </c>
      <c r="BO76" s="10">
        <v>80</v>
      </c>
      <c r="BP76" s="10">
        <v>40</v>
      </c>
      <c r="BQ76" s="10">
        <v>40</v>
      </c>
      <c r="BR76" s="10">
        <v>80</v>
      </c>
      <c r="BS76" s="10">
        <v>160</v>
      </c>
      <c r="BT76" s="10">
        <v>160</v>
      </c>
      <c r="BU76" s="10">
        <v>160</v>
      </c>
      <c r="BV76" s="10">
        <v>160</v>
      </c>
      <c r="BW76" s="10">
        <v>160</v>
      </c>
      <c r="BX76" s="10">
        <v>40</v>
      </c>
      <c r="BY76" s="10">
        <v>80</v>
      </c>
      <c r="BZ76" s="10">
        <v>40</v>
      </c>
      <c r="CA76" s="16">
        <v>80</v>
      </c>
      <c r="CB76" s="62">
        <v>146</v>
      </c>
      <c r="CC76" s="15">
        <v>10</v>
      </c>
      <c r="CD76" s="10">
        <v>40</v>
      </c>
      <c r="CE76" s="10">
        <v>40</v>
      </c>
      <c r="CF76" s="10">
        <v>80</v>
      </c>
      <c r="CG76" s="10">
        <v>80</v>
      </c>
      <c r="CH76" s="16">
        <v>160</v>
      </c>
      <c r="CI76" s="15">
        <v>20</v>
      </c>
      <c r="CJ76" s="10">
        <v>40</v>
      </c>
      <c r="CK76" s="10">
        <v>80</v>
      </c>
      <c r="CL76" s="10">
        <v>160</v>
      </c>
      <c r="CM76" s="10">
        <v>80</v>
      </c>
      <c r="CN76" s="10">
        <v>160</v>
      </c>
      <c r="CO76" s="10">
        <v>80</v>
      </c>
      <c r="CP76" s="10">
        <v>80</v>
      </c>
      <c r="CQ76" s="10">
        <v>80</v>
      </c>
      <c r="CR76" s="10">
        <v>160</v>
      </c>
      <c r="CS76" s="10">
        <v>160</v>
      </c>
      <c r="CT76" s="10">
        <v>160</v>
      </c>
      <c r="CU76" s="10">
        <v>160</v>
      </c>
      <c r="CV76" s="10">
        <v>160</v>
      </c>
      <c r="CW76" s="46">
        <v>160</v>
      </c>
      <c r="CX76" s="16">
        <v>160</v>
      </c>
      <c r="CY76" s="15">
        <v>80</v>
      </c>
      <c r="CZ76" s="10">
        <v>80</v>
      </c>
      <c r="DA76" s="10">
        <v>40</v>
      </c>
      <c r="DB76" s="10">
        <v>20</v>
      </c>
      <c r="DC76" s="10">
        <v>10</v>
      </c>
      <c r="DD76" s="10">
        <v>40</v>
      </c>
      <c r="DE76" s="10">
        <v>10</v>
      </c>
      <c r="DF76" s="10">
        <v>40</v>
      </c>
      <c r="DG76" s="10">
        <v>10</v>
      </c>
      <c r="DH76" s="10">
        <v>80</v>
      </c>
      <c r="DI76" s="10">
        <v>5</v>
      </c>
      <c r="DJ76" s="16">
        <v>40</v>
      </c>
      <c r="DK76" s="62">
        <v>146</v>
      </c>
    </row>
    <row r="77" spans="1:115" ht="24" customHeight="1">
      <c r="A77" s="200">
        <v>147</v>
      </c>
      <c r="B77" s="143">
        <v>18298</v>
      </c>
      <c r="C77" s="143">
        <v>43347</v>
      </c>
      <c r="D77" s="142">
        <v>68</v>
      </c>
      <c r="E77" s="5" t="s">
        <v>221</v>
      </c>
      <c r="F77" s="27" t="s">
        <v>218</v>
      </c>
      <c r="G77" s="226">
        <v>20.618963940454588</v>
      </c>
      <c r="H77" s="7" t="s">
        <v>226</v>
      </c>
      <c r="I77" s="217" t="s">
        <v>220</v>
      </c>
      <c r="J77" s="223" t="s">
        <v>220</v>
      </c>
      <c r="K77" s="15"/>
      <c r="L77" s="10"/>
      <c r="M77" s="10"/>
      <c r="N77" s="10"/>
      <c r="O77" s="10"/>
      <c r="P77" s="10"/>
      <c r="Q77" s="10"/>
      <c r="R77" s="10"/>
      <c r="S77" s="10"/>
      <c r="T77" s="10"/>
      <c r="U77" s="10"/>
      <c r="V77" s="10"/>
      <c r="W77" s="10"/>
      <c r="X77" s="10"/>
      <c r="Y77" s="10">
        <v>10</v>
      </c>
      <c r="Z77" s="10">
        <v>10</v>
      </c>
      <c r="AA77" s="10">
        <v>10</v>
      </c>
      <c r="AB77" s="10">
        <v>10</v>
      </c>
      <c r="AC77" s="10">
        <v>20</v>
      </c>
      <c r="AD77" s="10">
        <v>20</v>
      </c>
      <c r="AE77" s="10">
        <v>20</v>
      </c>
      <c r="AF77" s="10">
        <v>20</v>
      </c>
      <c r="AG77" s="10">
        <v>40</v>
      </c>
      <c r="AH77" s="10">
        <v>40</v>
      </c>
      <c r="AI77" s="10">
        <v>5</v>
      </c>
      <c r="AJ77" s="10">
        <v>5</v>
      </c>
      <c r="AK77" s="10">
        <v>5</v>
      </c>
      <c r="AL77" s="10">
        <v>5</v>
      </c>
      <c r="AM77" s="10">
        <v>20</v>
      </c>
      <c r="AN77" s="10">
        <v>40</v>
      </c>
      <c r="AO77" s="10">
        <v>20</v>
      </c>
      <c r="AP77" s="16">
        <v>40</v>
      </c>
      <c r="AQ77" s="62">
        <v>147</v>
      </c>
      <c r="AR77" s="15"/>
      <c r="AS77" s="10"/>
      <c r="AT77" s="10"/>
      <c r="AU77" s="10"/>
      <c r="AV77" s="10"/>
      <c r="AW77" s="10"/>
      <c r="AX77" s="10"/>
      <c r="AY77" s="10"/>
      <c r="AZ77" s="10"/>
      <c r="BA77" s="10"/>
      <c r="BB77" s="10"/>
      <c r="BC77" s="10"/>
      <c r="BD77" s="10"/>
      <c r="BE77" s="10"/>
      <c r="BF77" s="10"/>
      <c r="BG77" s="10"/>
      <c r="BH77" s="10">
        <v>5</v>
      </c>
      <c r="BI77" s="10">
        <v>5</v>
      </c>
      <c r="BJ77" s="10">
        <v>5</v>
      </c>
      <c r="BK77" s="10">
        <v>5</v>
      </c>
      <c r="BL77" s="10">
        <v>40</v>
      </c>
      <c r="BM77" s="10">
        <v>80</v>
      </c>
      <c r="BN77" s="10">
        <v>20</v>
      </c>
      <c r="BO77" s="10">
        <v>20</v>
      </c>
      <c r="BP77" s="10">
        <v>5</v>
      </c>
      <c r="BQ77" s="10">
        <v>5</v>
      </c>
      <c r="BR77" s="10">
        <v>10</v>
      </c>
      <c r="BS77" s="10">
        <v>20</v>
      </c>
      <c r="BT77" s="10">
        <v>20</v>
      </c>
      <c r="BU77" s="10">
        <v>10</v>
      </c>
      <c r="BV77" s="10">
        <v>5</v>
      </c>
      <c r="BW77" s="10">
        <v>5</v>
      </c>
      <c r="BX77" s="10">
        <v>5</v>
      </c>
      <c r="BY77" s="10">
        <v>5</v>
      </c>
      <c r="BZ77" s="10">
        <v>5</v>
      </c>
      <c r="CA77" s="16">
        <v>5</v>
      </c>
      <c r="CB77" s="62">
        <v>147</v>
      </c>
      <c r="CC77" s="15">
        <v>160</v>
      </c>
      <c r="CD77" s="10">
        <v>160</v>
      </c>
      <c r="CE77" s="10">
        <v>160</v>
      </c>
      <c r="CF77" s="10">
        <v>160</v>
      </c>
      <c r="CG77" s="10">
        <v>320</v>
      </c>
      <c r="CH77" s="16">
        <v>320</v>
      </c>
      <c r="CI77" s="15">
        <v>40</v>
      </c>
      <c r="CJ77" s="10">
        <v>40</v>
      </c>
      <c r="CK77" s="10">
        <v>80</v>
      </c>
      <c r="CL77" s="10">
        <v>160</v>
      </c>
      <c r="CM77" s="10">
        <v>80</v>
      </c>
      <c r="CN77" s="10">
        <v>160</v>
      </c>
      <c r="CO77" s="10">
        <v>80</v>
      </c>
      <c r="CP77" s="10">
        <v>80</v>
      </c>
      <c r="CQ77" s="10">
        <v>40</v>
      </c>
      <c r="CR77" s="10">
        <v>40</v>
      </c>
      <c r="CS77" s="10">
        <v>40</v>
      </c>
      <c r="CT77" s="10">
        <v>40</v>
      </c>
      <c r="CU77" s="10">
        <v>80</v>
      </c>
      <c r="CV77" s="10">
        <v>160</v>
      </c>
      <c r="CW77" s="46">
        <v>40</v>
      </c>
      <c r="CX77" s="16">
        <v>80</v>
      </c>
      <c r="CY77" s="15">
        <v>80</v>
      </c>
      <c r="CZ77" s="10">
        <v>80</v>
      </c>
      <c r="DA77" s="10">
        <v>40</v>
      </c>
      <c r="DB77" s="10">
        <v>40</v>
      </c>
      <c r="DC77" s="10">
        <v>80</v>
      </c>
      <c r="DD77" s="10">
        <v>80</v>
      </c>
      <c r="DE77" s="10">
        <v>40</v>
      </c>
      <c r="DF77" s="10">
        <v>40</v>
      </c>
      <c r="DG77" s="10">
        <v>40</v>
      </c>
      <c r="DH77" s="10">
        <v>80</v>
      </c>
      <c r="DI77" s="10">
        <v>40</v>
      </c>
      <c r="DJ77" s="16">
        <v>80</v>
      </c>
      <c r="DK77" s="62">
        <v>147</v>
      </c>
    </row>
    <row r="78" spans="1:115" ht="24" customHeight="1">
      <c r="A78" s="200">
        <v>148</v>
      </c>
      <c r="B78" s="143">
        <v>17640</v>
      </c>
      <c r="C78" s="143">
        <v>43374</v>
      </c>
      <c r="D78" s="142">
        <v>70</v>
      </c>
      <c r="E78" s="5" t="s">
        <v>221</v>
      </c>
      <c r="F78" s="27" t="s">
        <v>218</v>
      </c>
      <c r="G78" s="226">
        <v>30.343950048907843</v>
      </c>
      <c r="H78" s="7" t="s">
        <v>226</v>
      </c>
      <c r="I78" s="217" t="s">
        <v>220</v>
      </c>
      <c r="J78" s="223" t="s">
        <v>220</v>
      </c>
      <c r="K78" s="15"/>
      <c r="L78" s="10"/>
      <c r="M78" s="10"/>
      <c r="N78" s="10"/>
      <c r="O78" s="10"/>
      <c r="P78" s="10"/>
      <c r="Q78" s="10"/>
      <c r="R78" s="10"/>
      <c r="S78" s="10"/>
      <c r="T78" s="10"/>
      <c r="U78" s="10"/>
      <c r="V78" s="10"/>
      <c r="W78" s="10"/>
      <c r="X78" s="10"/>
      <c r="Y78" s="10">
        <v>20</v>
      </c>
      <c r="Z78" s="10">
        <v>20</v>
      </c>
      <c r="AA78" s="10">
        <v>5</v>
      </c>
      <c r="AB78" s="10">
        <v>5</v>
      </c>
      <c r="AC78" s="10">
        <v>5</v>
      </c>
      <c r="AD78" s="10">
        <v>5</v>
      </c>
      <c r="AE78" s="10">
        <v>5</v>
      </c>
      <c r="AF78" s="10">
        <v>5</v>
      </c>
      <c r="AG78" s="10">
        <v>5</v>
      </c>
      <c r="AH78" s="10">
        <v>5</v>
      </c>
      <c r="AI78" s="10">
        <v>5</v>
      </c>
      <c r="AJ78" s="10">
        <v>5</v>
      </c>
      <c r="AK78" s="10">
        <v>5</v>
      </c>
      <c r="AL78" s="10">
        <v>5</v>
      </c>
      <c r="AM78" s="10">
        <v>5</v>
      </c>
      <c r="AN78" s="10">
        <v>5</v>
      </c>
      <c r="AO78" s="10">
        <v>5</v>
      </c>
      <c r="AP78" s="16">
        <v>5</v>
      </c>
      <c r="AQ78" s="62">
        <v>148</v>
      </c>
      <c r="AR78" s="15"/>
      <c r="AS78" s="10"/>
      <c r="AT78" s="10"/>
      <c r="AU78" s="10"/>
      <c r="AV78" s="10"/>
      <c r="AW78" s="10"/>
      <c r="AX78" s="10"/>
      <c r="AY78" s="10"/>
      <c r="AZ78" s="10"/>
      <c r="BA78" s="10"/>
      <c r="BB78" s="10"/>
      <c r="BC78" s="10"/>
      <c r="BD78" s="10"/>
      <c r="BE78" s="10"/>
      <c r="BF78" s="10"/>
      <c r="BG78" s="10"/>
      <c r="BH78" s="10">
        <v>5</v>
      </c>
      <c r="BI78" s="10">
        <v>5</v>
      </c>
      <c r="BJ78" s="10">
        <v>5</v>
      </c>
      <c r="BK78" s="10">
        <v>5</v>
      </c>
      <c r="BL78" s="10">
        <v>5</v>
      </c>
      <c r="BM78" s="10">
        <v>5</v>
      </c>
      <c r="BN78" s="10">
        <v>5</v>
      </c>
      <c r="BO78" s="10">
        <v>5</v>
      </c>
      <c r="BP78" s="10">
        <v>5</v>
      </c>
      <c r="BQ78" s="10">
        <v>5</v>
      </c>
      <c r="BR78" s="10">
        <v>20</v>
      </c>
      <c r="BS78" s="10">
        <v>40</v>
      </c>
      <c r="BT78" s="10">
        <v>40</v>
      </c>
      <c r="BU78" s="10">
        <v>40</v>
      </c>
      <c r="BV78" s="10">
        <v>5</v>
      </c>
      <c r="BW78" s="10">
        <v>5</v>
      </c>
      <c r="BX78" s="10">
        <v>5</v>
      </c>
      <c r="BY78" s="10">
        <v>5</v>
      </c>
      <c r="BZ78" s="10">
        <v>5</v>
      </c>
      <c r="CA78" s="16">
        <v>5</v>
      </c>
      <c r="CB78" s="62">
        <v>148</v>
      </c>
      <c r="CC78" s="15">
        <v>5</v>
      </c>
      <c r="CD78" s="10">
        <v>5</v>
      </c>
      <c r="CE78" s="10">
        <v>40</v>
      </c>
      <c r="CF78" s="10">
        <v>40</v>
      </c>
      <c r="CG78" s="10">
        <v>40</v>
      </c>
      <c r="CH78" s="16">
        <v>40</v>
      </c>
      <c r="CI78" s="15">
        <v>5</v>
      </c>
      <c r="CJ78" s="10">
        <v>5</v>
      </c>
      <c r="CK78" s="10">
        <v>5</v>
      </c>
      <c r="CL78" s="10">
        <v>5</v>
      </c>
      <c r="CM78" s="10">
        <v>5</v>
      </c>
      <c r="CN78" s="10">
        <v>5</v>
      </c>
      <c r="CO78" s="10">
        <v>5</v>
      </c>
      <c r="CP78" s="10">
        <v>5</v>
      </c>
      <c r="CQ78" s="10">
        <v>5</v>
      </c>
      <c r="CR78" s="10">
        <v>10</v>
      </c>
      <c r="CS78" s="10">
        <v>5</v>
      </c>
      <c r="CT78" s="10">
        <v>5</v>
      </c>
      <c r="CU78" s="10">
        <v>20</v>
      </c>
      <c r="CV78" s="10">
        <v>20</v>
      </c>
      <c r="CW78" s="46">
        <v>5</v>
      </c>
      <c r="CX78" s="16">
        <v>5</v>
      </c>
      <c r="CY78" s="15">
        <v>20</v>
      </c>
      <c r="CZ78" s="10">
        <v>20</v>
      </c>
      <c r="DA78" s="10">
        <v>5</v>
      </c>
      <c r="DB78" s="10">
        <v>5</v>
      </c>
      <c r="DC78" s="10">
        <v>5</v>
      </c>
      <c r="DD78" s="10">
        <v>5</v>
      </c>
      <c r="DE78" s="10">
        <v>5</v>
      </c>
      <c r="DF78" s="10">
        <v>5</v>
      </c>
      <c r="DG78" s="10">
        <v>5</v>
      </c>
      <c r="DH78" s="10">
        <v>5</v>
      </c>
      <c r="DI78" s="10">
        <v>5</v>
      </c>
      <c r="DJ78" s="16">
        <v>5</v>
      </c>
      <c r="DK78" s="62">
        <v>148</v>
      </c>
    </row>
    <row r="79" spans="1:115" ht="24" customHeight="1">
      <c r="A79" s="106">
        <v>149</v>
      </c>
      <c r="B79" s="25">
        <v>18768</v>
      </c>
      <c r="C79" s="25">
        <v>43349</v>
      </c>
      <c r="D79" s="26">
        <v>67</v>
      </c>
      <c r="E79" s="5" t="s">
        <v>221</v>
      </c>
      <c r="F79" s="27" t="s">
        <v>218</v>
      </c>
      <c r="G79" s="226">
        <v>22.208984882906705</v>
      </c>
      <c r="H79" s="1" t="s">
        <v>219</v>
      </c>
      <c r="I79" s="217" t="s">
        <v>220</v>
      </c>
      <c r="J79" s="223" t="s">
        <v>220</v>
      </c>
      <c r="K79" s="15"/>
      <c r="L79" s="10"/>
      <c r="M79" s="10"/>
      <c r="N79" s="10"/>
      <c r="O79" s="10"/>
      <c r="P79" s="10"/>
      <c r="Q79" s="10"/>
      <c r="R79" s="10"/>
      <c r="S79" s="10"/>
      <c r="T79" s="10"/>
      <c r="U79" s="10"/>
      <c r="V79" s="10"/>
      <c r="W79" s="10"/>
      <c r="X79" s="10"/>
      <c r="Y79" s="10">
        <v>5</v>
      </c>
      <c r="Z79" s="10">
        <v>5</v>
      </c>
      <c r="AA79" s="10">
        <v>5</v>
      </c>
      <c r="AB79" s="10">
        <v>5</v>
      </c>
      <c r="AC79" s="10">
        <v>5</v>
      </c>
      <c r="AD79" s="10">
        <v>5</v>
      </c>
      <c r="AE79" s="10">
        <v>5</v>
      </c>
      <c r="AF79" s="10">
        <v>5</v>
      </c>
      <c r="AG79" s="10">
        <v>5</v>
      </c>
      <c r="AH79" s="10">
        <v>5</v>
      </c>
      <c r="AI79" s="10">
        <v>5</v>
      </c>
      <c r="AJ79" s="10">
        <v>5</v>
      </c>
      <c r="AK79" s="10">
        <v>5</v>
      </c>
      <c r="AL79" s="10">
        <v>5</v>
      </c>
      <c r="AM79" s="10">
        <v>20</v>
      </c>
      <c r="AN79" s="10">
        <v>40</v>
      </c>
      <c r="AO79" s="10">
        <v>20</v>
      </c>
      <c r="AP79" s="16">
        <v>40</v>
      </c>
      <c r="AQ79" s="62">
        <v>149</v>
      </c>
      <c r="AR79" s="15"/>
      <c r="AS79" s="10"/>
      <c r="AT79" s="10"/>
      <c r="AU79" s="10"/>
      <c r="AV79" s="10"/>
      <c r="AW79" s="10"/>
      <c r="AX79" s="10"/>
      <c r="AY79" s="10"/>
      <c r="AZ79" s="10"/>
      <c r="BA79" s="10"/>
      <c r="BB79" s="10"/>
      <c r="BC79" s="10"/>
      <c r="BD79" s="10"/>
      <c r="BE79" s="10"/>
      <c r="BF79" s="10"/>
      <c r="BG79" s="10"/>
      <c r="BH79" s="10">
        <v>5</v>
      </c>
      <c r="BI79" s="10">
        <v>5</v>
      </c>
      <c r="BJ79" s="10">
        <v>10</v>
      </c>
      <c r="BK79" s="10">
        <v>10</v>
      </c>
      <c r="BL79" s="10">
        <v>80</v>
      </c>
      <c r="BM79" s="10">
        <v>80</v>
      </c>
      <c r="BN79" s="10">
        <v>10</v>
      </c>
      <c r="BO79" s="10">
        <v>10</v>
      </c>
      <c r="BP79" s="10">
        <v>40</v>
      </c>
      <c r="BQ79" s="10">
        <v>40</v>
      </c>
      <c r="BR79" s="10">
        <v>160</v>
      </c>
      <c r="BS79" s="10">
        <v>320</v>
      </c>
      <c r="BT79" s="10">
        <v>320</v>
      </c>
      <c r="BU79" s="10">
        <v>160</v>
      </c>
      <c r="BV79" s="10">
        <v>160</v>
      </c>
      <c r="BW79" s="10">
        <v>160</v>
      </c>
      <c r="BX79" s="10">
        <v>80</v>
      </c>
      <c r="BY79" s="10">
        <v>80</v>
      </c>
      <c r="BZ79" s="10">
        <v>80</v>
      </c>
      <c r="CA79" s="16">
        <v>80</v>
      </c>
      <c r="CB79" s="62">
        <v>149</v>
      </c>
      <c r="CC79" s="15">
        <v>10</v>
      </c>
      <c r="CD79" s="10">
        <v>10</v>
      </c>
      <c r="CE79" s="10">
        <v>80</v>
      </c>
      <c r="CF79" s="10">
        <v>40</v>
      </c>
      <c r="CG79" s="10">
        <v>160</v>
      </c>
      <c r="CH79" s="16">
        <v>80</v>
      </c>
      <c r="CI79" s="15">
        <v>10</v>
      </c>
      <c r="CJ79" s="10">
        <v>10</v>
      </c>
      <c r="CK79" s="10">
        <v>10</v>
      </c>
      <c r="CL79" s="10">
        <v>10</v>
      </c>
      <c r="CM79" s="10">
        <v>10</v>
      </c>
      <c r="CN79" s="10">
        <v>10</v>
      </c>
      <c r="CO79" s="10">
        <v>10</v>
      </c>
      <c r="CP79" s="10">
        <v>10</v>
      </c>
      <c r="CQ79" s="10">
        <v>5</v>
      </c>
      <c r="CR79" s="10">
        <v>10</v>
      </c>
      <c r="CS79" s="10">
        <v>5</v>
      </c>
      <c r="CT79" s="10">
        <v>10</v>
      </c>
      <c r="CU79" s="10">
        <v>10</v>
      </c>
      <c r="CV79" s="10">
        <v>20</v>
      </c>
      <c r="CW79" s="46">
        <v>10</v>
      </c>
      <c r="CX79" s="16">
        <v>10</v>
      </c>
      <c r="CY79" s="15">
        <v>20</v>
      </c>
      <c r="CZ79" s="10">
        <v>20</v>
      </c>
      <c r="DA79" s="10">
        <v>5</v>
      </c>
      <c r="DB79" s="10">
        <v>5</v>
      </c>
      <c r="DC79" s="10">
        <v>10</v>
      </c>
      <c r="DD79" s="10">
        <v>10</v>
      </c>
      <c r="DE79" s="10">
        <v>5</v>
      </c>
      <c r="DF79" s="10">
        <v>10</v>
      </c>
      <c r="DG79" s="10">
        <v>40</v>
      </c>
      <c r="DH79" s="10">
        <v>40</v>
      </c>
      <c r="DI79" s="10">
        <v>5</v>
      </c>
      <c r="DJ79" s="16">
        <v>5</v>
      </c>
      <c r="DK79" s="62">
        <v>149</v>
      </c>
    </row>
    <row r="80" spans="1:115" ht="24" customHeight="1">
      <c r="A80" s="110">
        <v>151</v>
      </c>
      <c r="B80" s="25">
        <v>18470</v>
      </c>
      <c r="C80" s="25">
        <v>43355</v>
      </c>
      <c r="D80" s="26">
        <v>68</v>
      </c>
      <c r="E80" s="3" t="s">
        <v>217</v>
      </c>
      <c r="F80" s="23" t="s">
        <v>218</v>
      </c>
      <c r="G80" s="226">
        <v>29.263798492970018</v>
      </c>
      <c r="H80" s="1" t="s">
        <v>219</v>
      </c>
      <c r="I80" s="217" t="s">
        <v>220</v>
      </c>
      <c r="J80" s="223" t="s">
        <v>220</v>
      </c>
      <c r="K80" s="15"/>
      <c r="L80" s="10"/>
      <c r="M80" s="10"/>
      <c r="N80" s="10"/>
      <c r="O80" s="10"/>
      <c r="P80" s="10"/>
      <c r="Q80" s="10"/>
      <c r="R80" s="10"/>
      <c r="S80" s="10"/>
      <c r="T80" s="10"/>
      <c r="U80" s="10"/>
      <c r="V80" s="10"/>
      <c r="W80" s="10"/>
      <c r="X80" s="10"/>
      <c r="Y80" s="10">
        <v>5</v>
      </c>
      <c r="Z80" s="10">
        <v>5</v>
      </c>
      <c r="AA80" s="10">
        <v>5</v>
      </c>
      <c r="AB80" s="10">
        <v>5</v>
      </c>
      <c r="AC80" s="10">
        <v>5</v>
      </c>
      <c r="AD80" s="10">
        <v>5</v>
      </c>
      <c r="AE80" s="10">
        <v>5</v>
      </c>
      <c r="AF80" s="10">
        <v>5</v>
      </c>
      <c r="AG80" s="10">
        <v>5</v>
      </c>
      <c r="AH80" s="10">
        <v>5</v>
      </c>
      <c r="AI80" s="10">
        <v>5</v>
      </c>
      <c r="AJ80" s="10">
        <v>5</v>
      </c>
      <c r="AK80" s="10">
        <v>5</v>
      </c>
      <c r="AL80" s="10">
        <v>5</v>
      </c>
      <c r="AM80" s="10">
        <v>5</v>
      </c>
      <c r="AN80" s="10">
        <v>10</v>
      </c>
      <c r="AO80" s="10">
        <v>5</v>
      </c>
      <c r="AP80" s="16">
        <v>5</v>
      </c>
      <c r="AQ80" s="36">
        <v>151</v>
      </c>
      <c r="AR80" s="15"/>
      <c r="AS80" s="10"/>
      <c r="AT80" s="10"/>
      <c r="AU80" s="10"/>
      <c r="AV80" s="10"/>
      <c r="AW80" s="10"/>
      <c r="AX80" s="10"/>
      <c r="AY80" s="10"/>
      <c r="AZ80" s="10"/>
      <c r="BA80" s="10"/>
      <c r="BB80" s="10"/>
      <c r="BC80" s="10"/>
      <c r="BD80" s="10"/>
      <c r="BE80" s="10"/>
      <c r="BF80" s="10"/>
      <c r="BG80" s="10"/>
      <c r="BH80" s="10">
        <v>5</v>
      </c>
      <c r="BI80" s="10">
        <v>5</v>
      </c>
      <c r="BJ80" s="10">
        <v>10</v>
      </c>
      <c r="BK80" s="10">
        <v>40</v>
      </c>
      <c r="BL80" s="10">
        <v>80</v>
      </c>
      <c r="BM80" s="10">
        <v>320</v>
      </c>
      <c r="BN80" s="10">
        <v>20</v>
      </c>
      <c r="BO80" s="10">
        <v>80</v>
      </c>
      <c r="BP80" s="10">
        <v>10</v>
      </c>
      <c r="BQ80" s="10">
        <v>10</v>
      </c>
      <c r="BR80" s="10">
        <v>40</v>
      </c>
      <c r="BS80" s="10">
        <v>80</v>
      </c>
      <c r="BT80" s="10">
        <v>10</v>
      </c>
      <c r="BU80" s="10">
        <v>80</v>
      </c>
      <c r="BV80" s="10">
        <v>40</v>
      </c>
      <c r="BW80" s="10">
        <v>160</v>
      </c>
      <c r="BX80" s="10">
        <v>20</v>
      </c>
      <c r="BY80" s="10">
        <v>80</v>
      </c>
      <c r="BZ80" s="10">
        <v>20</v>
      </c>
      <c r="CA80" s="16">
        <v>80</v>
      </c>
      <c r="CB80" s="36">
        <v>151</v>
      </c>
      <c r="CC80" s="15">
        <v>5</v>
      </c>
      <c r="CD80" s="10">
        <v>5</v>
      </c>
      <c r="CE80" s="10">
        <v>10</v>
      </c>
      <c r="CF80" s="10">
        <v>10</v>
      </c>
      <c r="CG80" s="10">
        <v>20</v>
      </c>
      <c r="CH80" s="16">
        <v>20</v>
      </c>
      <c r="CI80" s="15">
        <v>5</v>
      </c>
      <c r="CJ80" s="10">
        <v>5</v>
      </c>
      <c r="CK80" s="10">
        <v>5</v>
      </c>
      <c r="CL80" s="10">
        <v>5</v>
      </c>
      <c r="CM80" s="10">
        <v>5</v>
      </c>
      <c r="CN80" s="10">
        <v>10</v>
      </c>
      <c r="CO80" s="10">
        <v>5</v>
      </c>
      <c r="CP80" s="10">
        <v>5</v>
      </c>
      <c r="CQ80" s="10">
        <v>5</v>
      </c>
      <c r="CR80" s="10">
        <v>5</v>
      </c>
      <c r="CS80" s="10">
        <v>5</v>
      </c>
      <c r="CT80" s="10">
        <v>5</v>
      </c>
      <c r="CU80" s="10">
        <v>5</v>
      </c>
      <c r="CV80" s="10">
        <v>5</v>
      </c>
      <c r="CW80" s="46">
        <v>5</v>
      </c>
      <c r="CX80" s="16">
        <v>5</v>
      </c>
      <c r="CY80" s="15">
        <v>20</v>
      </c>
      <c r="CZ80" s="10">
        <v>20</v>
      </c>
      <c r="DA80" s="10">
        <v>5</v>
      </c>
      <c r="DB80" s="10">
        <v>5</v>
      </c>
      <c r="DC80" s="10">
        <v>5</v>
      </c>
      <c r="DD80" s="10">
        <v>5</v>
      </c>
      <c r="DE80" s="10">
        <v>5</v>
      </c>
      <c r="DF80" s="10">
        <v>5</v>
      </c>
      <c r="DG80" s="10">
        <v>5</v>
      </c>
      <c r="DH80" s="10">
        <v>5</v>
      </c>
      <c r="DI80" s="10">
        <v>5</v>
      </c>
      <c r="DJ80" s="16">
        <v>5</v>
      </c>
      <c r="DK80" s="36">
        <v>151</v>
      </c>
    </row>
    <row r="81" spans="1:115" ht="24" customHeight="1">
      <c r="A81" s="111">
        <v>152</v>
      </c>
      <c r="B81" s="20">
        <v>32366</v>
      </c>
      <c r="C81" s="20">
        <v>43384</v>
      </c>
      <c r="D81" s="2">
        <v>30</v>
      </c>
      <c r="E81" s="3" t="s">
        <v>217</v>
      </c>
      <c r="F81" s="11" t="s">
        <v>223</v>
      </c>
      <c r="G81" s="226">
        <v>27.750067869196375</v>
      </c>
      <c r="H81" s="1" t="s">
        <v>219</v>
      </c>
      <c r="I81" s="141" t="s">
        <v>228</v>
      </c>
      <c r="J81" s="223" t="s">
        <v>220</v>
      </c>
      <c r="K81" s="15"/>
      <c r="L81" s="10"/>
      <c r="M81" s="10"/>
      <c r="N81" s="10"/>
      <c r="O81" s="10"/>
      <c r="P81" s="10"/>
      <c r="Q81" s="10"/>
      <c r="R81" s="10"/>
      <c r="S81" s="10"/>
      <c r="T81" s="10"/>
      <c r="U81" s="10"/>
      <c r="V81" s="10"/>
      <c r="W81" s="10"/>
      <c r="X81" s="10"/>
      <c r="Y81" s="10">
        <v>5</v>
      </c>
      <c r="Z81" s="10">
        <v>5</v>
      </c>
      <c r="AA81" s="10">
        <v>20</v>
      </c>
      <c r="AB81" s="10">
        <v>40</v>
      </c>
      <c r="AC81" s="10">
        <v>20</v>
      </c>
      <c r="AD81" s="10">
        <v>20</v>
      </c>
      <c r="AE81" s="10">
        <v>5</v>
      </c>
      <c r="AF81" s="10">
        <v>5</v>
      </c>
      <c r="AG81" s="10">
        <v>5</v>
      </c>
      <c r="AH81" s="10">
        <v>5</v>
      </c>
      <c r="AI81" s="10">
        <v>20</v>
      </c>
      <c r="AJ81" s="10">
        <v>20</v>
      </c>
      <c r="AK81" s="10">
        <v>5</v>
      </c>
      <c r="AL81" s="10">
        <v>5</v>
      </c>
      <c r="AM81" s="10">
        <v>40</v>
      </c>
      <c r="AN81" s="10">
        <v>80</v>
      </c>
      <c r="AO81" s="10">
        <v>40</v>
      </c>
      <c r="AP81" s="16">
        <v>80</v>
      </c>
      <c r="AQ81" s="30">
        <v>152</v>
      </c>
      <c r="AR81" s="15"/>
      <c r="AS81" s="10"/>
      <c r="AT81" s="10"/>
      <c r="AU81" s="10"/>
      <c r="AV81" s="10"/>
      <c r="AW81" s="10"/>
      <c r="AX81" s="10"/>
      <c r="AY81" s="10"/>
      <c r="AZ81" s="10"/>
      <c r="BA81" s="10"/>
      <c r="BB81" s="10"/>
      <c r="BC81" s="10"/>
      <c r="BD81" s="10"/>
      <c r="BE81" s="10"/>
      <c r="BF81" s="10"/>
      <c r="BG81" s="10"/>
      <c r="BH81" s="10">
        <v>80</v>
      </c>
      <c r="BI81" s="10">
        <v>80</v>
      </c>
      <c r="BJ81" s="10">
        <v>5</v>
      </c>
      <c r="BK81" s="10">
        <v>5</v>
      </c>
      <c r="BL81" s="10">
        <v>5</v>
      </c>
      <c r="BM81" s="10">
        <v>5</v>
      </c>
      <c r="BN81" s="10">
        <v>5</v>
      </c>
      <c r="BO81" s="10">
        <v>5</v>
      </c>
      <c r="BP81" s="10">
        <v>5</v>
      </c>
      <c r="BQ81" s="10">
        <v>5</v>
      </c>
      <c r="BR81" s="10">
        <v>5</v>
      </c>
      <c r="BS81" s="10">
        <v>5</v>
      </c>
      <c r="BT81" s="10">
        <v>5</v>
      </c>
      <c r="BU81" s="10">
        <v>5</v>
      </c>
      <c r="BV81" s="10">
        <v>5</v>
      </c>
      <c r="BW81" s="10">
        <v>5</v>
      </c>
      <c r="BX81" s="10">
        <v>5</v>
      </c>
      <c r="BY81" s="10">
        <v>5</v>
      </c>
      <c r="BZ81" s="10">
        <v>5</v>
      </c>
      <c r="CA81" s="16">
        <v>5</v>
      </c>
      <c r="CB81" s="30">
        <v>152</v>
      </c>
      <c r="CC81" s="15">
        <v>40</v>
      </c>
      <c r="CD81" s="10">
        <v>40</v>
      </c>
      <c r="CE81" s="10">
        <v>5</v>
      </c>
      <c r="CF81" s="10">
        <v>5</v>
      </c>
      <c r="CG81" s="10">
        <v>5</v>
      </c>
      <c r="CH81" s="16">
        <v>5</v>
      </c>
      <c r="CI81" s="15">
        <v>40</v>
      </c>
      <c r="CJ81" s="10">
        <v>80</v>
      </c>
      <c r="CK81" s="10">
        <v>80</v>
      </c>
      <c r="CL81" s="10">
        <v>320</v>
      </c>
      <c r="CM81" s="10">
        <v>160</v>
      </c>
      <c r="CN81" s="10">
        <v>320</v>
      </c>
      <c r="CO81" s="10">
        <v>80</v>
      </c>
      <c r="CP81" s="10">
        <v>160</v>
      </c>
      <c r="CQ81" s="10">
        <v>80</v>
      </c>
      <c r="CR81" s="10">
        <v>160</v>
      </c>
      <c r="CS81" s="10">
        <v>80</v>
      </c>
      <c r="CT81" s="10">
        <v>80</v>
      </c>
      <c r="CU81" s="10">
        <v>160</v>
      </c>
      <c r="CV81" s="10">
        <v>160</v>
      </c>
      <c r="CW81" s="46">
        <v>80</v>
      </c>
      <c r="CX81" s="16">
        <v>160</v>
      </c>
      <c r="CY81" s="15">
        <v>40</v>
      </c>
      <c r="CZ81" s="10">
        <v>40</v>
      </c>
      <c r="DA81" s="10">
        <v>5</v>
      </c>
      <c r="DB81" s="10">
        <v>20</v>
      </c>
      <c r="DC81" s="10">
        <v>20</v>
      </c>
      <c r="DD81" s="10">
        <v>40</v>
      </c>
      <c r="DE81" s="10">
        <v>5</v>
      </c>
      <c r="DF81" s="10">
        <v>40</v>
      </c>
      <c r="DG81" s="10">
        <v>40</v>
      </c>
      <c r="DH81" s="10">
        <v>40</v>
      </c>
      <c r="DI81" s="10">
        <v>5</v>
      </c>
      <c r="DJ81" s="16">
        <v>40</v>
      </c>
      <c r="DK81" s="30">
        <v>152</v>
      </c>
    </row>
    <row r="82" spans="1:115" ht="24" customHeight="1">
      <c r="A82" s="111">
        <v>158</v>
      </c>
      <c r="B82" s="20">
        <v>30912</v>
      </c>
      <c r="C82" s="20">
        <v>43370</v>
      </c>
      <c r="D82" s="2">
        <v>34</v>
      </c>
      <c r="E82" s="5" t="s">
        <v>221</v>
      </c>
      <c r="F82" s="23" t="s">
        <v>218</v>
      </c>
      <c r="G82" s="226">
        <v>25.941077125164199</v>
      </c>
      <c r="H82" s="1" t="s">
        <v>219</v>
      </c>
      <c r="I82" s="141" t="s">
        <v>228</v>
      </c>
      <c r="J82" s="223" t="s">
        <v>220</v>
      </c>
      <c r="K82" s="15"/>
      <c r="L82" s="10"/>
      <c r="M82" s="10"/>
      <c r="N82" s="10"/>
      <c r="O82" s="10"/>
      <c r="P82" s="10"/>
      <c r="Q82" s="10"/>
      <c r="R82" s="10"/>
      <c r="S82" s="10"/>
      <c r="T82" s="10"/>
      <c r="U82" s="10"/>
      <c r="V82" s="10"/>
      <c r="W82" s="10"/>
      <c r="X82" s="10"/>
      <c r="Y82" s="10">
        <v>5</v>
      </c>
      <c r="Z82" s="10">
        <v>5</v>
      </c>
      <c r="AA82" s="10">
        <v>80</v>
      </c>
      <c r="AB82" s="10">
        <v>80</v>
      </c>
      <c r="AC82" s="10">
        <v>40</v>
      </c>
      <c r="AD82" s="10">
        <v>40</v>
      </c>
      <c r="AE82" s="10">
        <v>40</v>
      </c>
      <c r="AF82" s="10">
        <v>40</v>
      </c>
      <c r="AG82" s="10">
        <v>40</v>
      </c>
      <c r="AH82" s="10">
        <v>80</v>
      </c>
      <c r="AI82" s="10">
        <v>40</v>
      </c>
      <c r="AJ82" s="10">
        <v>40</v>
      </c>
      <c r="AK82" s="10">
        <v>20</v>
      </c>
      <c r="AL82" s="10">
        <v>20</v>
      </c>
      <c r="AM82" s="10">
        <v>40</v>
      </c>
      <c r="AN82" s="10">
        <v>80</v>
      </c>
      <c r="AO82" s="10">
        <v>80</v>
      </c>
      <c r="AP82" s="16">
        <v>80</v>
      </c>
      <c r="AQ82" s="30">
        <v>158</v>
      </c>
      <c r="AR82" s="15"/>
      <c r="AS82" s="10"/>
      <c r="AT82" s="10"/>
      <c r="AU82" s="10"/>
      <c r="AV82" s="10"/>
      <c r="AW82" s="10"/>
      <c r="AX82" s="10"/>
      <c r="AY82" s="10"/>
      <c r="AZ82" s="10"/>
      <c r="BA82" s="10"/>
      <c r="BB82" s="10"/>
      <c r="BC82" s="10"/>
      <c r="BD82" s="10"/>
      <c r="BE82" s="10"/>
      <c r="BF82" s="10"/>
      <c r="BG82" s="10"/>
      <c r="BH82" s="10">
        <v>80</v>
      </c>
      <c r="BI82" s="10">
        <v>80</v>
      </c>
      <c r="BJ82" s="10">
        <v>80</v>
      </c>
      <c r="BK82" s="10">
        <v>160</v>
      </c>
      <c r="BL82" s="10">
        <v>640</v>
      </c>
      <c r="BM82" s="10">
        <v>640</v>
      </c>
      <c r="BN82" s="10">
        <v>160</v>
      </c>
      <c r="BO82" s="10">
        <v>160</v>
      </c>
      <c r="BP82" s="10">
        <v>80</v>
      </c>
      <c r="BQ82" s="10">
        <v>80</v>
      </c>
      <c r="BR82" s="10">
        <v>160</v>
      </c>
      <c r="BS82" s="10">
        <v>160</v>
      </c>
      <c r="BT82" s="10">
        <v>320</v>
      </c>
      <c r="BU82" s="10">
        <v>320</v>
      </c>
      <c r="BV82" s="10">
        <v>80</v>
      </c>
      <c r="BW82" s="10">
        <v>80</v>
      </c>
      <c r="BX82" s="10">
        <v>160</v>
      </c>
      <c r="BY82" s="10">
        <v>320</v>
      </c>
      <c r="BZ82" s="10">
        <v>160</v>
      </c>
      <c r="CA82" s="16">
        <v>160</v>
      </c>
      <c r="CB82" s="30">
        <v>158</v>
      </c>
      <c r="CC82" s="15">
        <v>80</v>
      </c>
      <c r="CD82" s="10">
        <v>80</v>
      </c>
      <c r="CE82" s="10">
        <v>10</v>
      </c>
      <c r="CF82" s="10">
        <v>20</v>
      </c>
      <c r="CG82" s="10">
        <v>20</v>
      </c>
      <c r="CH82" s="16">
        <v>40</v>
      </c>
      <c r="CI82" s="15">
        <v>40</v>
      </c>
      <c r="CJ82" s="10">
        <v>40</v>
      </c>
      <c r="CK82" s="10">
        <v>320</v>
      </c>
      <c r="CL82" s="10">
        <v>640</v>
      </c>
      <c r="CM82" s="10">
        <v>80</v>
      </c>
      <c r="CN82" s="10">
        <v>80</v>
      </c>
      <c r="CO82" s="10">
        <v>80</v>
      </c>
      <c r="CP82" s="10">
        <v>80</v>
      </c>
      <c r="CQ82" s="10">
        <v>40</v>
      </c>
      <c r="CR82" s="10">
        <v>40</v>
      </c>
      <c r="CS82" s="10">
        <v>40</v>
      </c>
      <c r="CT82" s="10">
        <v>40</v>
      </c>
      <c r="CU82" s="10">
        <v>80</v>
      </c>
      <c r="CV82" s="10">
        <v>80</v>
      </c>
      <c r="CW82" s="46">
        <v>40</v>
      </c>
      <c r="CX82" s="16">
        <v>40</v>
      </c>
      <c r="CY82" s="15">
        <v>40</v>
      </c>
      <c r="CZ82" s="10">
        <v>40</v>
      </c>
      <c r="DA82" s="10">
        <v>10</v>
      </c>
      <c r="DB82" s="10">
        <v>10</v>
      </c>
      <c r="DC82" s="10">
        <v>20</v>
      </c>
      <c r="DD82" s="10">
        <v>40</v>
      </c>
      <c r="DE82" s="10">
        <v>20</v>
      </c>
      <c r="DF82" s="10">
        <v>20</v>
      </c>
      <c r="DG82" s="10">
        <v>20</v>
      </c>
      <c r="DH82" s="10">
        <v>20</v>
      </c>
      <c r="DI82" s="10">
        <v>20</v>
      </c>
      <c r="DJ82" s="16">
        <v>40</v>
      </c>
      <c r="DK82" s="30">
        <v>158</v>
      </c>
    </row>
    <row r="83" spans="1:115" ht="24" customHeight="1">
      <c r="A83" s="111">
        <v>161</v>
      </c>
      <c r="B83" s="20">
        <v>33793</v>
      </c>
      <c r="C83" s="20">
        <v>43382</v>
      </c>
      <c r="D83" s="2">
        <v>26</v>
      </c>
      <c r="E83" s="5" t="s">
        <v>221</v>
      </c>
      <c r="F83" s="23" t="s">
        <v>218</v>
      </c>
      <c r="G83" s="226">
        <v>27.268249202477019</v>
      </c>
      <c r="H83" s="1" t="s">
        <v>219</v>
      </c>
      <c r="I83" s="141" t="s">
        <v>228</v>
      </c>
      <c r="J83" s="223" t="s">
        <v>220</v>
      </c>
      <c r="K83" s="15"/>
      <c r="L83" s="10"/>
      <c r="M83" s="10"/>
      <c r="N83" s="10"/>
      <c r="O83" s="10"/>
      <c r="P83" s="10"/>
      <c r="Q83" s="10"/>
      <c r="R83" s="10"/>
      <c r="S83" s="10"/>
      <c r="T83" s="10"/>
      <c r="U83" s="10"/>
      <c r="V83" s="10"/>
      <c r="W83" s="10"/>
      <c r="X83" s="10"/>
      <c r="Y83" s="10">
        <v>5</v>
      </c>
      <c r="Z83" s="10">
        <v>5</v>
      </c>
      <c r="AA83" s="10">
        <v>40</v>
      </c>
      <c r="AB83" s="10">
        <v>80</v>
      </c>
      <c r="AC83" s="10">
        <v>40</v>
      </c>
      <c r="AD83" s="10">
        <v>40</v>
      </c>
      <c r="AE83" s="10">
        <v>40</v>
      </c>
      <c r="AF83" s="10">
        <v>40</v>
      </c>
      <c r="AG83" s="10">
        <v>80</v>
      </c>
      <c r="AH83" s="10">
        <v>80</v>
      </c>
      <c r="AI83" s="10">
        <v>40</v>
      </c>
      <c r="AJ83" s="10">
        <v>40</v>
      </c>
      <c r="AK83" s="10">
        <v>40</v>
      </c>
      <c r="AL83" s="10">
        <v>40</v>
      </c>
      <c r="AM83" s="10">
        <v>320</v>
      </c>
      <c r="AN83" s="10">
        <v>320</v>
      </c>
      <c r="AO83" s="10">
        <v>320</v>
      </c>
      <c r="AP83" s="16">
        <v>320</v>
      </c>
      <c r="AQ83" s="30">
        <v>161</v>
      </c>
      <c r="AR83" s="15"/>
      <c r="AS83" s="10"/>
      <c r="AT83" s="10"/>
      <c r="AU83" s="10"/>
      <c r="AV83" s="10"/>
      <c r="AW83" s="10"/>
      <c r="AX83" s="10"/>
      <c r="AY83" s="10"/>
      <c r="AZ83" s="10"/>
      <c r="BA83" s="10"/>
      <c r="BB83" s="10"/>
      <c r="BC83" s="10"/>
      <c r="BD83" s="10"/>
      <c r="BE83" s="10"/>
      <c r="BF83" s="10"/>
      <c r="BG83" s="10"/>
      <c r="BH83" s="10">
        <v>320</v>
      </c>
      <c r="BI83" s="10">
        <v>320</v>
      </c>
      <c r="BJ83" s="10">
        <v>320</v>
      </c>
      <c r="BK83" s="10">
        <v>320</v>
      </c>
      <c r="BL83" s="10">
        <v>1280</v>
      </c>
      <c r="BM83" s="10">
        <v>640</v>
      </c>
      <c r="BN83" s="10">
        <v>160</v>
      </c>
      <c r="BO83" s="10">
        <v>160</v>
      </c>
      <c r="BP83" s="10">
        <v>40</v>
      </c>
      <c r="BQ83" s="10">
        <v>40</v>
      </c>
      <c r="BR83" s="10">
        <v>160</v>
      </c>
      <c r="BS83" s="10">
        <v>160</v>
      </c>
      <c r="BT83" s="10">
        <v>160</v>
      </c>
      <c r="BU83" s="10">
        <v>160</v>
      </c>
      <c r="BV83" s="10">
        <v>160</v>
      </c>
      <c r="BW83" s="10">
        <v>40</v>
      </c>
      <c r="BX83" s="10">
        <v>160</v>
      </c>
      <c r="BY83" s="10">
        <v>160</v>
      </c>
      <c r="BZ83" s="10">
        <v>80</v>
      </c>
      <c r="CA83" s="16">
        <v>80</v>
      </c>
      <c r="CB83" s="30">
        <v>161</v>
      </c>
      <c r="CC83" s="15">
        <v>320</v>
      </c>
      <c r="CD83" s="10">
        <v>320</v>
      </c>
      <c r="CE83" s="10">
        <v>20</v>
      </c>
      <c r="CF83" s="10">
        <v>20</v>
      </c>
      <c r="CG83" s="10">
        <v>10</v>
      </c>
      <c r="CH83" s="16">
        <v>10</v>
      </c>
      <c r="CI83" s="15">
        <v>80</v>
      </c>
      <c r="CJ83" s="10">
        <v>80</v>
      </c>
      <c r="CK83" s="10">
        <v>320</v>
      </c>
      <c r="CL83" s="10">
        <v>640</v>
      </c>
      <c r="CM83" s="10">
        <v>320</v>
      </c>
      <c r="CN83" s="10">
        <v>320</v>
      </c>
      <c r="CO83" s="10">
        <v>320</v>
      </c>
      <c r="CP83" s="10">
        <v>160</v>
      </c>
      <c r="CQ83" s="10">
        <v>160</v>
      </c>
      <c r="CR83" s="10">
        <v>160</v>
      </c>
      <c r="CS83" s="10">
        <v>160</v>
      </c>
      <c r="CT83" s="10">
        <v>160</v>
      </c>
      <c r="CU83" s="10">
        <v>320</v>
      </c>
      <c r="CV83" s="10">
        <v>320</v>
      </c>
      <c r="CW83" s="46">
        <v>160</v>
      </c>
      <c r="CX83" s="16">
        <v>160</v>
      </c>
      <c r="CY83" s="15">
        <v>80</v>
      </c>
      <c r="CZ83" s="10">
        <v>80</v>
      </c>
      <c r="DA83" s="10">
        <v>40</v>
      </c>
      <c r="DB83" s="10">
        <v>40</v>
      </c>
      <c r="DC83" s="10">
        <v>80</v>
      </c>
      <c r="DD83" s="10">
        <v>80</v>
      </c>
      <c r="DE83" s="10">
        <v>40</v>
      </c>
      <c r="DF83" s="10">
        <v>80</v>
      </c>
      <c r="DG83" s="10">
        <v>40</v>
      </c>
      <c r="DH83" s="10">
        <v>40</v>
      </c>
      <c r="DI83" s="10">
        <v>40</v>
      </c>
      <c r="DJ83" s="16">
        <v>40</v>
      </c>
      <c r="DK83" s="30">
        <v>161</v>
      </c>
    </row>
    <row r="84" spans="1:115" ht="24" customHeight="1">
      <c r="A84" s="112">
        <v>166</v>
      </c>
      <c r="B84" s="22">
        <v>23242</v>
      </c>
      <c r="C84" s="22">
        <v>43409</v>
      </c>
      <c r="D84" s="6">
        <v>55</v>
      </c>
      <c r="E84" s="5" t="s">
        <v>221</v>
      </c>
      <c r="F84" s="54" t="s">
        <v>218</v>
      </c>
      <c r="G84" s="226">
        <v>30.600516314166164</v>
      </c>
      <c r="H84" s="1" t="s">
        <v>219</v>
      </c>
      <c r="I84" s="141" t="s">
        <v>228</v>
      </c>
      <c r="J84" s="223" t="s">
        <v>220</v>
      </c>
      <c r="K84" s="15"/>
      <c r="L84" s="10"/>
      <c r="M84" s="10"/>
      <c r="N84" s="10"/>
      <c r="O84" s="10"/>
      <c r="P84" s="10"/>
      <c r="Q84" s="10"/>
      <c r="R84" s="10"/>
      <c r="S84" s="10"/>
      <c r="T84" s="10"/>
      <c r="U84" s="10"/>
      <c r="V84" s="10"/>
      <c r="W84" s="10"/>
      <c r="X84" s="10"/>
      <c r="Y84" s="10">
        <v>20</v>
      </c>
      <c r="Z84" s="10">
        <v>20</v>
      </c>
      <c r="AA84" s="10">
        <v>20</v>
      </c>
      <c r="AB84" s="10">
        <v>20</v>
      </c>
      <c r="AC84" s="10">
        <v>20</v>
      </c>
      <c r="AD84" s="10">
        <v>20</v>
      </c>
      <c r="AE84" s="10">
        <v>20</v>
      </c>
      <c r="AF84" s="10">
        <v>20</v>
      </c>
      <c r="AG84" s="10">
        <v>20</v>
      </c>
      <c r="AH84" s="10">
        <v>40</v>
      </c>
      <c r="AI84" s="10">
        <v>20</v>
      </c>
      <c r="AJ84" s="10">
        <v>20</v>
      </c>
      <c r="AK84" s="10">
        <v>10</v>
      </c>
      <c r="AL84" s="10">
        <v>10</v>
      </c>
      <c r="AM84" s="10">
        <v>80</v>
      </c>
      <c r="AN84" s="10">
        <v>80</v>
      </c>
      <c r="AO84" s="10">
        <v>40</v>
      </c>
      <c r="AP84" s="16">
        <v>80</v>
      </c>
      <c r="AQ84" s="35">
        <v>166</v>
      </c>
      <c r="AR84" s="15"/>
      <c r="AS84" s="10"/>
      <c r="AT84" s="10"/>
      <c r="AU84" s="10"/>
      <c r="AV84" s="10"/>
      <c r="AW84" s="10"/>
      <c r="AX84" s="10"/>
      <c r="AY84" s="10"/>
      <c r="AZ84" s="10"/>
      <c r="BA84" s="10"/>
      <c r="BB84" s="10"/>
      <c r="BC84" s="10"/>
      <c r="BD84" s="10"/>
      <c r="BE84" s="10"/>
      <c r="BF84" s="10"/>
      <c r="BG84" s="10"/>
      <c r="BH84" s="10">
        <v>80</v>
      </c>
      <c r="BI84" s="10">
        <v>80</v>
      </c>
      <c r="BJ84" s="10">
        <v>160</v>
      </c>
      <c r="BK84" s="10">
        <v>160</v>
      </c>
      <c r="BL84" s="10">
        <v>320</v>
      </c>
      <c r="BM84" s="10">
        <v>320</v>
      </c>
      <c r="BN84" s="10">
        <v>80</v>
      </c>
      <c r="BO84" s="10">
        <v>160</v>
      </c>
      <c r="BP84" s="10">
        <v>40</v>
      </c>
      <c r="BQ84" s="10">
        <v>40</v>
      </c>
      <c r="BR84" s="10">
        <v>80</v>
      </c>
      <c r="BS84" s="10">
        <v>80</v>
      </c>
      <c r="BT84" s="10">
        <v>160</v>
      </c>
      <c r="BU84" s="10">
        <v>80</v>
      </c>
      <c r="BV84" s="10">
        <v>40</v>
      </c>
      <c r="BW84" s="10">
        <v>80</v>
      </c>
      <c r="BX84" s="10">
        <v>40</v>
      </c>
      <c r="BY84" s="10">
        <v>40</v>
      </c>
      <c r="BZ84" s="10">
        <v>40</v>
      </c>
      <c r="CA84" s="16">
        <v>40</v>
      </c>
      <c r="CB84" s="35">
        <v>166</v>
      </c>
      <c r="CC84" s="15">
        <v>80</v>
      </c>
      <c r="CD84" s="10">
        <v>80</v>
      </c>
      <c r="CE84" s="10">
        <v>160</v>
      </c>
      <c r="CF84" s="10">
        <v>160</v>
      </c>
      <c r="CG84" s="10">
        <v>320</v>
      </c>
      <c r="CH84" s="16">
        <v>320</v>
      </c>
      <c r="CI84" s="15">
        <v>80</v>
      </c>
      <c r="CJ84" s="10">
        <v>80</v>
      </c>
      <c r="CK84" s="10">
        <v>10</v>
      </c>
      <c r="CL84" s="10">
        <v>10</v>
      </c>
      <c r="CM84" s="10">
        <v>160</v>
      </c>
      <c r="CN84" s="10">
        <v>80</v>
      </c>
      <c r="CO84" s="10">
        <v>80</v>
      </c>
      <c r="CP84" s="10">
        <v>80</v>
      </c>
      <c r="CQ84" s="10">
        <v>80</v>
      </c>
      <c r="CR84" s="10">
        <v>80</v>
      </c>
      <c r="CS84" s="10">
        <v>640</v>
      </c>
      <c r="CT84" s="10">
        <v>80</v>
      </c>
      <c r="CU84" s="10">
        <v>160</v>
      </c>
      <c r="CV84" s="10">
        <v>160</v>
      </c>
      <c r="CW84" s="46">
        <v>80</v>
      </c>
      <c r="CX84" s="16">
        <v>80</v>
      </c>
      <c r="CY84" s="15">
        <v>160</v>
      </c>
      <c r="CZ84" s="10">
        <v>160</v>
      </c>
      <c r="DA84" s="10">
        <v>40</v>
      </c>
      <c r="DB84" s="10">
        <v>40</v>
      </c>
      <c r="DC84" s="10">
        <v>80</v>
      </c>
      <c r="DD84" s="10">
        <v>80</v>
      </c>
      <c r="DE84" s="10">
        <v>80</v>
      </c>
      <c r="DF84" s="10">
        <v>80</v>
      </c>
      <c r="DG84" s="10">
        <v>80</v>
      </c>
      <c r="DH84" s="10">
        <v>80</v>
      </c>
      <c r="DI84" s="10">
        <v>80</v>
      </c>
      <c r="DJ84" s="16">
        <v>80</v>
      </c>
      <c r="DK84" s="35">
        <v>166</v>
      </c>
    </row>
    <row r="85" spans="1:115" ht="24" customHeight="1">
      <c r="A85" s="199">
        <v>171</v>
      </c>
      <c r="B85" s="143">
        <v>14078</v>
      </c>
      <c r="C85" s="143">
        <v>43402</v>
      </c>
      <c r="D85" s="142">
        <v>80</v>
      </c>
      <c r="E85" s="3" t="s">
        <v>217</v>
      </c>
      <c r="F85" s="54" t="s">
        <v>218</v>
      </c>
      <c r="G85" s="226">
        <v>27.823273340763141</v>
      </c>
      <c r="H85" s="7" t="s">
        <v>226</v>
      </c>
      <c r="I85" s="141" t="s">
        <v>228</v>
      </c>
      <c r="J85" s="223" t="s">
        <v>220</v>
      </c>
      <c r="K85" s="15"/>
      <c r="L85" s="10"/>
      <c r="M85" s="10"/>
      <c r="N85" s="10"/>
      <c r="O85" s="10"/>
      <c r="P85" s="10"/>
      <c r="Q85" s="10"/>
      <c r="R85" s="10"/>
      <c r="S85" s="10"/>
      <c r="T85" s="10"/>
      <c r="U85" s="10"/>
      <c r="V85" s="10"/>
      <c r="W85" s="10"/>
      <c r="X85" s="10"/>
      <c r="Y85" s="10">
        <v>5</v>
      </c>
      <c r="Z85" s="10">
        <v>5</v>
      </c>
      <c r="AA85" s="10">
        <v>10</v>
      </c>
      <c r="AB85" s="10">
        <v>10</v>
      </c>
      <c r="AC85" s="10">
        <v>20</v>
      </c>
      <c r="AD85" s="10">
        <v>20</v>
      </c>
      <c r="AE85" s="10">
        <v>20</v>
      </c>
      <c r="AF85" s="10">
        <v>40</v>
      </c>
      <c r="AG85" s="10">
        <v>40</v>
      </c>
      <c r="AH85" s="10">
        <v>40</v>
      </c>
      <c r="AI85" s="10">
        <v>10</v>
      </c>
      <c r="AJ85" s="10">
        <v>20</v>
      </c>
      <c r="AK85" s="10">
        <v>5</v>
      </c>
      <c r="AL85" s="10">
        <v>5</v>
      </c>
      <c r="AM85" s="10">
        <v>10</v>
      </c>
      <c r="AN85" s="10">
        <v>40</v>
      </c>
      <c r="AO85" s="10">
        <v>10</v>
      </c>
      <c r="AP85" s="16">
        <v>40</v>
      </c>
      <c r="AQ85" s="36">
        <v>171</v>
      </c>
      <c r="AR85" s="15"/>
      <c r="AS85" s="10"/>
      <c r="AT85" s="10"/>
      <c r="AU85" s="10"/>
      <c r="AV85" s="10"/>
      <c r="AW85" s="10"/>
      <c r="AX85" s="10"/>
      <c r="AY85" s="10"/>
      <c r="AZ85" s="10"/>
      <c r="BA85" s="10"/>
      <c r="BB85" s="10"/>
      <c r="BC85" s="10"/>
      <c r="BD85" s="10"/>
      <c r="BE85" s="10"/>
      <c r="BF85" s="10"/>
      <c r="BG85" s="10"/>
      <c r="BH85" s="10">
        <v>5</v>
      </c>
      <c r="BI85" s="10">
        <v>40</v>
      </c>
      <c r="BJ85" s="10">
        <v>5</v>
      </c>
      <c r="BK85" s="10">
        <v>80</v>
      </c>
      <c r="BL85" s="10">
        <v>5</v>
      </c>
      <c r="BM85" s="10">
        <v>320</v>
      </c>
      <c r="BN85" s="10">
        <v>40</v>
      </c>
      <c r="BO85" s="10">
        <v>80</v>
      </c>
      <c r="BP85" s="10">
        <v>5</v>
      </c>
      <c r="BQ85" s="10">
        <v>5</v>
      </c>
      <c r="BR85" s="10">
        <v>20</v>
      </c>
      <c r="BS85" s="10">
        <v>40</v>
      </c>
      <c r="BT85" s="10">
        <v>20</v>
      </c>
      <c r="BU85" s="10">
        <v>40</v>
      </c>
      <c r="BV85" s="10">
        <v>5</v>
      </c>
      <c r="BW85" s="10">
        <v>20</v>
      </c>
      <c r="BX85" s="10">
        <v>5</v>
      </c>
      <c r="BY85" s="10">
        <v>40</v>
      </c>
      <c r="BZ85" s="10">
        <v>10</v>
      </c>
      <c r="CA85" s="16">
        <v>40</v>
      </c>
      <c r="CB85" s="36">
        <v>171</v>
      </c>
      <c r="CC85" s="15">
        <v>5</v>
      </c>
      <c r="CD85" s="10">
        <v>160</v>
      </c>
      <c r="CE85" s="10">
        <v>5</v>
      </c>
      <c r="CF85" s="10">
        <v>80</v>
      </c>
      <c r="CG85" s="10">
        <v>5</v>
      </c>
      <c r="CH85" s="16">
        <v>80</v>
      </c>
      <c r="CI85" s="15">
        <v>5</v>
      </c>
      <c r="CJ85" s="10">
        <v>20</v>
      </c>
      <c r="CK85" s="10">
        <v>640</v>
      </c>
      <c r="CL85" s="10">
        <v>640</v>
      </c>
      <c r="CM85" s="10">
        <v>5</v>
      </c>
      <c r="CN85" s="10">
        <v>80</v>
      </c>
      <c r="CO85" s="10">
        <v>5</v>
      </c>
      <c r="CP85" s="10">
        <v>40</v>
      </c>
      <c r="CQ85" s="10">
        <v>20</v>
      </c>
      <c r="CR85" s="10">
        <v>20</v>
      </c>
      <c r="CS85" s="10">
        <v>20</v>
      </c>
      <c r="CT85" s="10">
        <v>20</v>
      </c>
      <c r="CU85" s="10">
        <v>80</v>
      </c>
      <c r="CV85" s="10">
        <v>80</v>
      </c>
      <c r="CW85" s="46">
        <v>20</v>
      </c>
      <c r="CX85" s="16">
        <v>20</v>
      </c>
      <c r="CY85" s="15">
        <v>320</v>
      </c>
      <c r="CZ85" s="10">
        <v>320</v>
      </c>
      <c r="DA85" s="10">
        <v>5</v>
      </c>
      <c r="DB85" s="10">
        <v>40</v>
      </c>
      <c r="DC85" s="10">
        <v>5</v>
      </c>
      <c r="DD85" s="10">
        <v>160</v>
      </c>
      <c r="DE85" s="10">
        <v>5</v>
      </c>
      <c r="DF85" s="10">
        <v>80</v>
      </c>
      <c r="DG85" s="10">
        <v>5</v>
      </c>
      <c r="DH85" s="10">
        <v>5</v>
      </c>
      <c r="DI85" s="10">
        <v>80</v>
      </c>
      <c r="DJ85" s="16">
        <v>160</v>
      </c>
      <c r="DK85" s="36">
        <v>171</v>
      </c>
    </row>
    <row r="86" spans="1:115" ht="24" customHeight="1">
      <c r="A86" s="112">
        <v>175</v>
      </c>
      <c r="B86" s="22">
        <v>23488</v>
      </c>
      <c r="C86" s="22">
        <v>43398</v>
      </c>
      <c r="D86" s="6">
        <v>54</v>
      </c>
      <c r="E86" s="5" t="s">
        <v>221</v>
      </c>
      <c r="F86" s="12" t="s">
        <v>222</v>
      </c>
      <c r="G86" s="226">
        <v>30.618562215092837</v>
      </c>
      <c r="H86" s="1" t="s">
        <v>219</v>
      </c>
      <c r="I86" s="141" t="s">
        <v>228</v>
      </c>
      <c r="J86" s="223" t="s">
        <v>220</v>
      </c>
      <c r="K86" s="15"/>
      <c r="L86" s="10"/>
      <c r="M86" s="10"/>
      <c r="N86" s="10"/>
      <c r="O86" s="10"/>
      <c r="P86" s="10"/>
      <c r="Q86" s="10"/>
      <c r="R86" s="10"/>
      <c r="S86" s="10"/>
      <c r="T86" s="10"/>
      <c r="U86" s="10"/>
      <c r="V86" s="10"/>
      <c r="W86" s="10"/>
      <c r="X86" s="10"/>
      <c r="Y86" s="10">
        <v>5</v>
      </c>
      <c r="Z86" s="10">
        <v>5</v>
      </c>
      <c r="AA86" s="10">
        <v>80</v>
      </c>
      <c r="AB86" s="10">
        <v>80</v>
      </c>
      <c r="AC86" s="10">
        <v>40</v>
      </c>
      <c r="AD86" s="10">
        <v>80</v>
      </c>
      <c r="AE86" s="10">
        <v>20</v>
      </c>
      <c r="AF86" s="10">
        <v>20</v>
      </c>
      <c r="AG86" s="10">
        <v>20</v>
      </c>
      <c r="AH86" s="10">
        <v>20</v>
      </c>
      <c r="AI86" s="10">
        <v>20</v>
      </c>
      <c r="AJ86" s="10">
        <v>40</v>
      </c>
      <c r="AK86" s="10">
        <v>10</v>
      </c>
      <c r="AL86" s="10">
        <v>10</v>
      </c>
      <c r="AM86" s="10">
        <v>160</v>
      </c>
      <c r="AN86" s="10">
        <v>160</v>
      </c>
      <c r="AO86" s="10">
        <v>160</v>
      </c>
      <c r="AP86" s="16">
        <v>160</v>
      </c>
      <c r="AQ86" s="35">
        <v>175</v>
      </c>
      <c r="AR86" s="15"/>
      <c r="AS86" s="10"/>
      <c r="AT86" s="10"/>
      <c r="AU86" s="10"/>
      <c r="AV86" s="10"/>
      <c r="AW86" s="10"/>
      <c r="AX86" s="10"/>
      <c r="AY86" s="10"/>
      <c r="AZ86" s="10"/>
      <c r="BA86" s="10"/>
      <c r="BB86" s="10"/>
      <c r="BC86" s="10"/>
      <c r="BD86" s="10"/>
      <c r="BE86" s="10"/>
      <c r="BF86" s="10"/>
      <c r="BG86" s="10"/>
      <c r="BH86" s="10">
        <v>20</v>
      </c>
      <c r="BI86" s="10">
        <v>40</v>
      </c>
      <c r="BJ86" s="10">
        <v>20</v>
      </c>
      <c r="BK86" s="10">
        <v>40</v>
      </c>
      <c r="BL86" s="10">
        <v>80</v>
      </c>
      <c r="BM86" s="10">
        <v>160</v>
      </c>
      <c r="BN86" s="10">
        <v>20</v>
      </c>
      <c r="BO86" s="10">
        <v>40</v>
      </c>
      <c r="BP86" s="10">
        <v>10</v>
      </c>
      <c r="BQ86" s="10">
        <v>10</v>
      </c>
      <c r="BR86" s="10">
        <v>40</v>
      </c>
      <c r="BS86" s="10">
        <v>40</v>
      </c>
      <c r="BT86" s="10">
        <v>80</v>
      </c>
      <c r="BU86" s="10">
        <v>80</v>
      </c>
      <c r="BV86" s="10">
        <v>20</v>
      </c>
      <c r="BW86" s="10">
        <v>20</v>
      </c>
      <c r="BX86" s="10">
        <v>5</v>
      </c>
      <c r="BY86" s="10">
        <v>20</v>
      </c>
      <c r="BZ86" s="10">
        <v>10</v>
      </c>
      <c r="CA86" s="16">
        <v>20</v>
      </c>
      <c r="CB86" s="35">
        <v>175</v>
      </c>
      <c r="CC86" s="15">
        <v>40</v>
      </c>
      <c r="CD86" s="10">
        <v>40</v>
      </c>
      <c r="CE86" s="10">
        <v>80</v>
      </c>
      <c r="CF86" s="10">
        <v>80</v>
      </c>
      <c r="CG86" s="10">
        <v>80</v>
      </c>
      <c r="CH86" s="16">
        <v>80</v>
      </c>
      <c r="CI86" s="15">
        <v>20</v>
      </c>
      <c r="CJ86" s="10">
        <v>20</v>
      </c>
      <c r="CK86" s="10">
        <v>320</v>
      </c>
      <c r="CL86" s="10">
        <v>320</v>
      </c>
      <c r="CM86" s="10">
        <v>10</v>
      </c>
      <c r="CN86" s="10">
        <v>10</v>
      </c>
      <c r="CO86" s="10">
        <v>10</v>
      </c>
      <c r="CP86" s="10">
        <v>10</v>
      </c>
      <c r="CQ86" s="10">
        <v>10</v>
      </c>
      <c r="CR86" s="10">
        <v>10</v>
      </c>
      <c r="CS86" s="10">
        <v>10</v>
      </c>
      <c r="CT86" s="10">
        <v>10</v>
      </c>
      <c r="CU86" s="10">
        <v>20</v>
      </c>
      <c r="CV86" s="10">
        <v>20</v>
      </c>
      <c r="CW86" s="46">
        <v>20</v>
      </c>
      <c r="CX86" s="16">
        <v>10</v>
      </c>
      <c r="CY86" s="15">
        <v>80</v>
      </c>
      <c r="CZ86" s="10">
        <v>80</v>
      </c>
      <c r="DA86" s="10">
        <v>10</v>
      </c>
      <c r="DB86" s="10">
        <v>20</v>
      </c>
      <c r="DC86" s="10">
        <v>40</v>
      </c>
      <c r="DD86" s="10">
        <v>80</v>
      </c>
      <c r="DE86" s="10">
        <v>20</v>
      </c>
      <c r="DF86" s="10">
        <v>40</v>
      </c>
      <c r="DG86" s="10">
        <v>40</v>
      </c>
      <c r="DH86" s="10">
        <v>80</v>
      </c>
      <c r="DI86" s="10">
        <v>40</v>
      </c>
      <c r="DJ86" s="16">
        <v>40</v>
      </c>
      <c r="DK86" s="35">
        <v>175</v>
      </c>
    </row>
    <row r="87" spans="1:115" ht="24" customHeight="1">
      <c r="A87" s="199">
        <v>177</v>
      </c>
      <c r="B87" s="143">
        <v>17736</v>
      </c>
      <c r="C87" s="143">
        <v>43404</v>
      </c>
      <c r="D87" s="142">
        <v>70</v>
      </c>
      <c r="E87" s="5" t="s">
        <v>221</v>
      </c>
      <c r="F87" s="54" t="s">
        <v>218</v>
      </c>
      <c r="G87" s="226">
        <v>22.45693726534429</v>
      </c>
      <c r="H87" s="7" t="s">
        <v>226</v>
      </c>
      <c r="I87" s="141" t="s">
        <v>228</v>
      </c>
      <c r="J87" s="223" t="s">
        <v>220</v>
      </c>
      <c r="K87" s="15"/>
      <c r="L87" s="10"/>
      <c r="M87" s="10"/>
      <c r="N87" s="10"/>
      <c r="O87" s="10"/>
      <c r="P87" s="10"/>
      <c r="Q87" s="10"/>
      <c r="R87" s="10"/>
      <c r="S87" s="10"/>
      <c r="T87" s="10"/>
      <c r="U87" s="10"/>
      <c r="V87" s="10"/>
      <c r="W87" s="10"/>
      <c r="X87" s="10"/>
      <c r="Y87" s="10">
        <v>5</v>
      </c>
      <c r="Z87" s="10">
        <v>5</v>
      </c>
      <c r="AA87" s="10">
        <v>5</v>
      </c>
      <c r="AB87" s="10">
        <v>5</v>
      </c>
      <c r="AC87" s="10">
        <v>5</v>
      </c>
      <c r="AD87" s="10">
        <v>5</v>
      </c>
      <c r="AE87" s="10">
        <v>5</v>
      </c>
      <c r="AF87" s="10">
        <v>5</v>
      </c>
      <c r="AG87" s="10">
        <v>5</v>
      </c>
      <c r="AH87" s="10">
        <v>5</v>
      </c>
      <c r="AI87" s="10">
        <v>5</v>
      </c>
      <c r="AJ87" s="10">
        <v>5</v>
      </c>
      <c r="AK87" s="10">
        <v>5</v>
      </c>
      <c r="AL87" s="10">
        <v>5</v>
      </c>
      <c r="AM87" s="10">
        <v>5</v>
      </c>
      <c r="AN87" s="10">
        <v>80</v>
      </c>
      <c r="AO87" s="10">
        <v>5</v>
      </c>
      <c r="AP87" s="16">
        <v>160</v>
      </c>
      <c r="AQ87" s="36">
        <v>177</v>
      </c>
      <c r="AR87" s="15"/>
      <c r="AS87" s="10"/>
      <c r="AT87" s="10"/>
      <c r="AU87" s="10"/>
      <c r="AV87" s="10"/>
      <c r="AW87" s="10"/>
      <c r="AX87" s="10"/>
      <c r="AY87" s="10"/>
      <c r="AZ87" s="10"/>
      <c r="BA87" s="10"/>
      <c r="BB87" s="10"/>
      <c r="BC87" s="10"/>
      <c r="BD87" s="10"/>
      <c r="BE87" s="10"/>
      <c r="BF87" s="10"/>
      <c r="BG87" s="10"/>
      <c r="BH87" s="10">
        <v>5</v>
      </c>
      <c r="BI87" s="10">
        <v>5</v>
      </c>
      <c r="BJ87" s="10">
        <v>160</v>
      </c>
      <c r="BK87" s="10">
        <v>160</v>
      </c>
      <c r="BL87" s="10">
        <v>640</v>
      </c>
      <c r="BM87" s="10">
        <v>1280</v>
      </c>
      <c r="BN87" s="10">
        <v>320</v>
      </c>
      <c r="BO87" s="10">
        <v>320</v>
      </c>
      <c r="BP87" s="10">
        <v>80</v>
      </c>
      <c r="BQ87" s="10">
        <v>80</v>
      </c>
      <c r="BR87" s="10">
        <v>160</v>
      </c>
      <c r="BS87" s="10">
        <v>40</v>
      </c>
      <c r="BT87" s="10">
        <v>320</v>
      </c>
      <c r="BU87" s="10">
        <v>320</v>
      </c>
      <c r="BV87" s="10">
        <v>80</v>
      </c>
      <c r="BW87" s="10">
        <v>160</v>
      </c>
      <c r="BX87" s="10">
        <v>160</v>
      </c>
      <c r="BY87" s="10">
        <v>320</v>
      </c>
      <c r="BZ87" s="10">
        <v>160</v>
      </c>
      <c r="CA87" s="16">
        <v>160</v>
      </c>
      <c r="CB87" s="36">
        <v>177</v>
      </c>
      <c r="CC87" s="15">
        <v>80</v>
      </c>
      <c r="CD87" s="10">
        <v>80</v>
      </c>
      <c r="CE87" s="10">
        <v>160</v>
      </c>
      <c r="CF87" s="10">
        <v>160</v>
      </c>
      <c r="CG87" s="10">
        <v>160</v>
      </c>
      <c r="CH87" s="16">
        <v>160</v>
      </c>
      <c r="CI87" s="15">
        <v>20</v>
      </c>
      <c r="CJ87" s="10">
        <v>20</v>
      </c>
      <c r="CK87" s="10">
        <v>40</v>
      </c>
      <c r="CL87" s="10">
        <v>40</v>
      </c>
      <c r="CM87" s="10">
        <v>5</v>
      </c>
      <c r="CN87" s="10">
        <v>5</v>
      </c>
      <c r="CO87" s="10">
        <v>5</v>
      </c>
      <c r="CP87" s="10">
        <v>5</v>
      </c>
      <c r="CQ87" s="10">
        <v>5</v>
      </c>
      <c r="CR87" s="10">
        <v>5</v>
      </c>
      <c r="CS87" s="10">
        <v>5</v>
      </c>
      <c r="CT87" s="10">
        <v>5</v>
      </c>
      <c r="CU87" s="10">
        <v>5</v>
      </c>
      <c r="CV87" s="10">
        <v>5</v>
      </c>
      <c r="CW87" s="46">
        <v>5</v>
      </c>
      <c r="CX87" s="16">
        <v>5</v>
      </c>
      <c r="CY87" s="15">
        <v>80</v>
      </c>
      <c r="CZ87" s="10">
        <v>80</v>
      </c>
      <c r="DA87" s="10">
        <v>10</v>
      </c>
      <c r="DB87" s="10">
        <v>20</v>
      </c>
      <c r="DC87" s="10">
        <v>40</v>
      </c>
      <c r="DD87" s="10">
        <v>40</v>
      </c>
      <c r="DE87" s="10">
        <v>40</v>
      </c>
      <c r="DF87" s="10">
        <v>40</v>
      </c>
      <c r="DG87" s="10">
        <v>80</v>
      </c>
      <c r="DH87" s="10">
        <v>80</v>
      </c>
      <c r="DI87" s="10">
        <v>40</v>
      </c>
      <c r="DJ87" s="16">
        <v>40</v>
      </c>
      <c r="DK87" s="36">
        <v>177</v>
      </c>
    </row>
    <row r="88" spans="1:115" ht="24" customHeight="1">
      <c r="A88" s="112">
        <v>179</v>
      </c>
      <c r="B88" s="22">
        <v>19896</v>
      </c>
      <c r="C88" s="22">
        <v>43413</v>
      </c>
      <c r="D88" s="6">
        <v>64</v>
      </c>
      <c r="E88" s="3" t="s">
        <v>217</v>
      </c>
      <c r="F88" s="54" t="s">
        <v>218</v>
      </c>
      <c r="G88" s="226">
        <v>38.839591364052438</v>
      </c>
      <c r="H88" s="1" t="s">
        <v>219</v>
      </c>
      <c r="I88" s="141" t="s">
        <v>228</v>
      </c>
      <c r="J88" s="223" t="s">
        <v>220</v>
      </c>
      <c r="K88" s="15"/>
      <c r="L88" s="10"/>
      <c r="M88" s="10"/>
      <c r="N88" s="10"/>
      <c r="O88" s="10"/>
      <c r="P88" s="10"/>
      <c r="Q88" s="10"/>
      <c r="R88" s="10"/>
      <c r="S88" s="10"/>
      <c r="T88" s="10"/>
      <c r="U88" s="10"/>
      <c r="V88" s="10"/>
      <c r="W88" s="10"/>
      <c r="X88" s="10"/>
      <c r="Y88" s="10">
        <v>5</v>
      </c>
      <c r="Z88" s="10">
        <v>5</v>
      </c>
      <c r="AA88" s="10">
        <v>5</v>
      </c>
      <c r="AB88" s="10">
        <v>5</v>
      </c>
      <c r="AC88" s="10">
        <v>5</v>
      </c>
      <c r="AD88" s="10">
        <v>5</v>
      </c>
      <c r="AE88" s="10">
        <v>5</v>
      </c>
      <c r="AF88" s="10">
        <v>5</v>
      </c>
      <c r="AG88" s="10">
        <v>5</v>
      </c>
      <c r="AH88" s="10">
        <v>5</v>
      </c>
      <c r="AI88" s="10">
        <v>5</v>
      </c>
      <c r="AJ88" s="10">
        <v>5</v>
      </c>
      <c r="AK88" s="10">
        <v>5</v>
      </c>
      <c r="AL88" s="10">
        <v>5</v>
      </c>
      <c r="AM88" s="10">
        <v>40</v>
      </c>
      <c r="AN88" s="10">
        <v>160</v>
      </c>
      <c r="AO88" s="10">
        <v>40</v>
      </c>
      <c r="AP88" s="16">
        <v>160</v>
      </c>
      <c r="AQ88" s="35">
        <v>179</v>
      </c>
      <c r="AR88" s="15"/>
      <c r="AS88" s="10"/>
      <c r="AT88" s="10"/>
      <c r="AU88" s="10"/>
      <c r="AV88" s="10"/>
      <c r="AW88" s="10"/>
      <c r="AX88" s="10"/>
      <c r="AY88" s="10"/>
      <c r="AZ88" s="10"/>
      <c r="BA88" s="10"/>
      <c r="BB88" s="10"/>
      <c r="BC88" s="10"/>
      <c r="BD88" s="10"/>
      <c r="BE88" s="10"/>
      <c r="BF88" s="10"/>
      <c r="BG88" s="10"/>
      <c r="BH88" s="10">
        <v>10</v>
      </c>
      <c r="BI88" s="10">
        <v>20</v>
      </c>
      <c r="BJ88" s="10">
        <v>10</v>
      </c>
      <c r="BK88" s="10">
        <v>40</v>
      </c>
      <c r="BL88" s="10">
        <v>80</v>
      </c>
      <c r="BM88" s="10">
        <v>320</v>
      </c>
      <c r="BN88" s="10">
        <v>20</v>
      </c>
      <c r="BO88" s="10">
        <v>80</v>
      </c>
      <c r="BP88" s="10">
        <v>5</v>
      </c>
      <c r="BQ88" s="10">
        <v>5</v>
      </c>
      <c r="BR88" s="10">
        <v>40</v>
      </c>
      <c r="BS88" s="10">
        <v>160</v>
      </c>
      <c r="BT88" s="10">
        <v>20</v>
      </c>
      <c r="BU88" s="10">
        <v>80</v>
      </c>
      <c r="BV88" s="10">
        <v>20</v>
      </c>
      <c r="BW88" s="10">
        <v>40</v>
      </c>
      <c r="BX88" s="10">
        <v>10</v>
      </c>
      <c r="BY88" s="10">
        <v>80</v>
      </c>
      <c r="BZ88" s="10">
        <v>10</v>
      </c>
      <c r="CA88" s="16">
        <v>80</v>
      </c>
      <c r="CB88" s="35">
        <v>179</v>
      </c>
      <c r="CC88" s="15">
        <v>40</v>
      </c>
      <c r="CD88" s="10">
        <v>80</v>
      </c>
      <c r="CE88" s="10">
        <v>40</v>
      </c>
      <c r="CF88" s="10">
        <v>80</v>
      </c>
      <c r="CG88" s="10">
        <v>160</v>
      </c>
      <c r="CH88" s="16">
        <v>160</v>
      </c>
      <c r="CI88" s="15">
        <v>20</v>
      </c>
      <c r="CJ88" s="10">
        <v>80</v>
      </c>
      <c r="CK88" s="10">
        <v>20</v>
      </c>
      <c r="CL88" s="10">
        <v>20</v>
      </c>
      <c r="CM88" s="10">
        <v>80</v>
      </c>
      <c r="CN88" s="10">
        <v>320</v>
      </c>
      <c r="CO88" s="10">
        <v>80</v>
      </c>
      <c r="CP88" s="10">
        <v>160</v>
      </c>
      <c r="CQ88" s="10">
        <v>40</v>
      </c>
      <c r="CR88" s="10">
        <v>160</v>
      </c>
      <c r="CS88" s="10">
        <v>40</v>
      </c>
      <c r="CT88" s="10">
        <v>160</v>
      </c>
      <c r="CU88" s="10">
        <v>80</v>
      </c>
      <c r="CV88" s="10">
        <v>320</v>
      </c>
      <c r="CW88" s="46">
        <v>80</v>
      </c>
      <c r="CX88" s="16">
        <v>160</v>
      </c>
      <c r="CY88" s="15">
        <v>40</v>
      </c>
      <c r="CZ88" s="10">
        <v>160</v>
      </c>
      <c r="DA88" s="10">
        <v>10</v>
      </c>
      <c r="DB88" s="10">
        <v>40</v>
      </c>
      <c r="DC88" s="10">
        <v>20</v>
      </c>
      <c r="DD88" s="10">
        <v>80</v>
      </c>
      <c r="DE88" s="10">
        <v>40</v>
      </c>
      <c r="DF88" s="10">
        <v>80</v>
      </c>
      <c r="DG88" s="10">
        <v>20</v>
      </c>
      <c r="DH88" s="10">
        <v>80</v>
      </c>
      <c r="DI88" s="10">
        <v>20</v>
      </c>
      <c r="DJ88" s="16">
        <v>80</v>
      </c>
      <c r="DK88" s="35">
        <v>179</v>
      </c>
    </row>
    <row r="89" spans="1:115" ht="24" customHeight="1">
      <c r="A89" s="111">
        <v>194</v>
      </c>
      <c r="B89" s="20">
        <v>32367</v>
      </c>
      <c r="C89" s="20">
        <v>43368</v>
      </c>
      <c r="D89" s="2">
        <v>30</v>
      </c>
      <c r="E89" s="5" t="s">
        <v>221</v>
      </c>
      <c r="F89" s="23" t="s">
        <v>218</v>
      </c>
      <c r="G89" s="226">
        <v>28.217234526083196</v>
      </c>
      <c r="H89" s="1" t="s">
        <v>219</v>
      </c>
      <c r="I89" s="141" t="s">
        <v>228</v>
      </c>
      <c r="J89" s="223" t="s">
        <v>220</v>
      </c>
      <c r="K89" s="15"/>
      <c r="L89" s="10"/>
      <c r="M89" s="10"/>
      <c r="N89" s="10"/>
      <c r="O89" s="10"/>
      <c r="P89" s="10"/>
      <c r="Q89" s="10"/>
      <c r="R89" s="10"/>
      <c r="S89" s="10"/>
      <c r="T89" s="10"/>
      <c r="U89" s="10"/>
      <c r="V89" s="10"/>
      <c r="W89" s="10"/>
      <c r="X89" s="10"/>
      <c r="Y89" s="10">
        <v>5</v>
      </c>
      <c r="Z89" s="10">
        <v>5</v>
      </c>
      <c r="AA89" s="10">
        <v>20</v>
      </c>
      <c r="AB89" s="10">
        <v>20</v>
      </c>
      <c r="AC89" s="10">
        <v>20</v>
      </c>
      <c r="AD89" s="10">
        <v>20</v>
      </c>
      <c r="AE89" s="10">
        <v>5</v>
      </c>
      <c r="AF89" s="10">
        <v>5</v>
      </c>
      <c r="AG89" s="10">
        <v>10</v>
      </c>
      <c r="AH89" s="10">
        <v>10</v>
      </c>
      <c r="AI89" s="10">
        <v>10</v>
      </c>
      <c r="AJ89" s="10">
        <v>10</v>
      </c>
      <c r="AK89" s="10">
        <v>5</v>
      </c>
      <c r="AL89" s="10">
        <v>5</v>
      </c>
      <c r="AM89" s="10">
        <v>40</v>
      </c>
      <c r="AN89" s="10">
        <v>40</v>
      </c>
      <c r="AO89" s="10">
        <v>40</v>
      </c>
      <c r="AP89" s="16">
        <v>80</v>
      </c>
      <c r="AQ89" s="30">
        <v>194</v>
      </c>
      <c r="AR89" s="15"/>
      <c r="AS89" s="10"/>
      <c r="AT89" s="10"/>
      <c r="AU89" s="10"/>
      <c r="AV89" s="10"/>
      <c r="AW89" s="10"/>
      <c r="AX89" s="10"/>
      <c r="AY89" s="10"/>
      <c r="AZ89" s="10"/>
      <c r="BA89" s="10"/>
      <c r="BB89" s="10"/>
      <c r="BC89" s="10"/>
      <c r="BD89" s="10"/>
      <c r="BE89" s="10"/>
      <c r="BF89" s="10"/>
      <c r="BG89" s="10"/>
      <c r="BH89" s="10">
        <v>80</v>
      </c>
      <c r="BI89" s="10">
        <v>80</v>
      </c>
      <c r="BJ89" s="10">
        <v>40</v>
      </c>
      <c r="BK89" s="10">
        <v>40</v>
      </c>
      <c r="BL89" s="10">
        <v>80</v>
      </c>
      <c r="BM89" s="10">
        <v>80</v>
      </c>
      <c r="BN89" s="10">
        <v>10</v>
      </c>
      <c r="BO89" s="10">
        <v>10</v>
      </c>
      <c r="BP89" s="10">
        <v>10</v>
      </c>
      <c r="BQ89" s="10">
        <v>10</v>
      </c>
      <c r="BR89" s="10">
        <v>40</v>
      </c>
      <c r="BS89" s="10">
        <v>160</v>
      </c>
      <c r="BT89" s="10">
        <v>40</v>
      </c>
      <c r="BU89" s="10">
        <v>40</v>
      </c>
      <c r="BV89" s="10">
        <v>20</v>
      </c>
      <c r="BW89" s="10">
        <v>20</v>
      </c>
      <c r="BX89" s="10">
        <v>20</v>
      </c>
      <c r="BY89" s="10">
        <v>20</v>
      </c>
      <c r="BZ89" s="10">
        <v>20</v>
      </c>
      <c r="CA89" s="16">
        <v>40</v>
      </c>
      <c r="CB89" s="30">
        <v>194</v>
      </c>
      <c r="CC89" s="15">
        <v>160</v>
      </c>
      <c r="CD89" s="10">
        <v>160</v>
      </c>
      <c r="CE89" s="10">
        <v>10</v>
      </c>
      <c r="CF89" s="10">
        <v>10</v>
      </c>
      <c r="CG89" s="10">
        <v>20</v>
      </c>
      <c r="CH89" s="16">
        <v>20</v>
      </c>
      <c r="CI89" s="15">
        <v>40</v>
      </c>
      <c r="CJ89" s="10">
        <v>80</v>
      </c>
      <c r="CK89" s="10">
        <v>160</v>
      </c>
      <c r="CL89" s="10">
        <v>160</v>
      </c>
      <c r="CM89" s="10">
        <v>320</v>
      </c>
      <c r="CN89" s="10">
        <v>320</v>
      </c>
      <c r="CO89" s="10">
        <v>160</v>
      </c>
      <c r="CP89" s="10">
        <v>160</v>
      </c>
      <c r="CQ89" s="10">
        <v>160</v>
      </c>
      <c r="CR89" s="10">
        <v>160</v>
      </c>
      <c r="CS89" s="10">
        <v>160</v>
      </c>
      <c r="CT89" s="10">
        <v>160</v>
      </c>
      <c r="CU89" s="10">
        <v>320</v>
      </c>
      <c r="CV89" s="10">
        <v>320</v>
      </c>
      <c r="CW89" s="46">
        <v>160</v>
      </c>
      <c r="CX89" s="16">
        <v>160</v>
      </c>
      <c r="CY89" s="15">
        <v>80</v>
      </c>
      <c r="CZ89" s="10">
        <v>160</v>
      </c>
      <c r="DA89" s="10">
        <v>40</v>
      </c>
      <c r="DB89" s="10">
        <v>40</v>
      </c>
      <c r="DC89" s="10">
        <v>80</v>
      </c>
      <c r="DD89" s="10">
        <v>80</v>
      </c>
      <c r="DE89" s="10">
        <v>80</v>
      </c>
      <c r="DF89" s="10">
        <v>80</v>
      </c>
      <c r="DG89" s="10">
        <v>40</v>
      </c>
      <c r="DH89" s="10">
        <v>80</v>
      </c>
      <c r="DI89" s="10">
        <v>40</v>
      </c>
      <c r="DJ89" s="16">
        <v>80</v>
      </c>
      <c r="DK89" s="30">
        <v>194</v>
      </c>
    </row>
    <row r="90" spans="1:115" ht="24" customHeight="1">
      <c r="A90" s="111">
        <v>207</v>
      </c>
      <c r="B90" s="20">
        <v>30791</v>
      </c>
      <c r="C90" s="20">
        <v>43370</v>
      </c>
      <c r="D90" s="2">
        <v>34</v>
      </c>
      <c r="E90" s="5" t="s">
        <v>221</v>
      </c>
      <c r="F90" s="23" t="s">
        <v>218</v>
      </c>
      <c r="G90" s="226">
        <v>25.047961531114783</v>
      </c>
      <c r="H90" s="1" t="s">
        <v>219</v>
      </c>
      <c r="I90" s="141" t="s">
        <v>228</v>
      </c>
      <c r="J90" s="223" t="s">
        <v>220</v>
      </c>
      <c r="K90" s="15"/>
      <c r="L90" s="10"/>
      <c r="M90" s="10"/>
      <c r="N90" s="10"/>
      <c r="O90" s="10"/>
      <c r="P90" s="10"/>
      <c r="Q90" s="10"/>
      <c r="R90" s="10"/>
      <c r="S90" s="10"/>
      <c r="T90" s="10"/>
      <c r="U90" s="10"/>
      <c r="V90" s="10"/>
      <c r="W90" s="10"/>
      <c r="X90" s="10"/>
      <c r="Y90" s="10">
        <v>5</v>
      </c>
      <c r="Z90" s="10">
        <v>5</v>
      </c>
      <c r="AA90" s="10">
        <v>5</v>
      </c>
      <c r="AB90" s="10">
        <v>5</v>
      </c>
      <c r="AC90" s="10">
        <v>5</v>
      </c>
      <c r="AD90" s="10">
        <v>5</v>
      </c>
      <c r="AE90" s="10">
        <v>80</v>
      </c>
      <c r="AF90" s="10">
        <v>80</v>
      </c>
      <c r="AG90" s="10">
        <v>80</v>
      </c>
      <c r="AH90" s="10">
        <v>160</v>
      </c>
      <c r="AI90" s="10">
        <v>20</v>
      </c>
      <c r="AJ90" s="10">
        <v>20</v>
      </c>
      <c r="AK90" s="10">
        <v>320</v>
      </c>
      <c r="AL90" s="10">
        <v>320</v>
      </c>
      <c r="AM90" s="10">
        <v>320</v>
      </c>
      <c r="AN90" s="10">
        <v>320</v>
      </c>
      <c r="AO90" s="10">
        <v>320</v>
      </c>
      <c r="AP90" s="16">
        <v>640</v>
      </c>
      <c r="AQ90" s="30">
        <v>207</v>
      </c>
      <c r="AR90" s="15"/>
      <c r="AS90" s="10"/>
      <c r="AT90" s="10"/>
      <c r="AU90" s="10"/>
      <c r="AV90" s="10"/>
      <c r="AW90" s="10"/>
      <c r="AX90" s="10"/>
      <c r="AY90" s="10"/>
      <c r="AZ90" s="10"/>
      <c r="BA90" s="10"/>
      <c r="BB90" s="10"/>
      <c r="BC90" s="10"/>
      <c r="BD90" s="10"/>
      <c r="BE90" s="10"/>
      <c r="BF90" s="10"/>
      <c r="BG90" s="10"/>
      <c r="BH90" s="10">
        <v>20</v>
      </c>
      <c r="BI90" s="10">
        <v>40</v>
      </c>
      <c r="BJ90" s="10">
        <v>40</v>
      </c>
      <c r="BK90" s="10">
        <v>80</v>
      </c>
      <c r="BL90" s="10">
        <v>80</v>
      </c>
      <c r="BM90" s="10">
        <v>160</v>
      </c>
      <c r="BN90" s="10">
        <v>20</v>
      </c>
      <c r="BO90" s="10">
        <v>80</v>
      </c>
      <c r="BP90" s="10">
        <v>5</v>
      </c>
      <c r="BQ90" s="10">
        <v>5</v>
      </c>
      <c r="BR90" s="10">
        <v>20</v>
      </c>
      <c r="BS90" s="10">
        <v>40</v>
      </c>
      <c r="BT90" s="10">
        <v>20</v>
      </c>
      <c r="BU90" s="10">
        <v>40</v>
      </c>
      <c r="BV90" s="10">
        <v>20</v>
      </c>
      <c r="BW90" s="10">
        <v>40</v>
      </c>
      <c r="BX90" s="10">
        <v>20</v>
      </c>
      <c r="BY90" s="10">
        <v>40</v>
      </c>
      <c r="BZ90" s="10">
        <v>10</v>
      </c>
      <c r="CA90" s="16">
        <v>40</v>
      </c>
      <c r="CB90" s="30">
        <v>207</v>
      </c>
      <c r="CC90" s="15">
        <v>320</v>
      </c>
      <c r="CD90" s="10">
        <v>160</v>
      </c>
      <c r="CE90" s="10">
        <v>10</v>
      </c>
      <c r="CF90" s="10">
        <v>20</v>
      </c>
      <c r="CG90" s="10">
        <v>10</v>
      </c>
      <c r="CH90" s="16">
        <v>40</v>
      </c>
      <c r="CI90" s="15">
        <v>80</v>
      </c>
      <c r="CJ90" s="10">
        <v>80</v>
      </c>
      <c r="CK90" s="10">
        <v>40</v>
      </c>
      <c r="CL90" s="10">
        <v>80</v>
      </c>
      <c r="CM90" s="10">
        <v>160</v>
      </c>
      <c r="CN90" s="10">
        <v>320</v>
      </c>
      <c r="CO90" s="10">
        <v>160</v>
      </c>
      <c r="CP90" s="10">
        <v>160</v>
      </c>
      <c r="CQ90" s="10">
        <v>160</v>
      </c>
      <c r="CR90" s="10">
        <v>160</v>
      </c>
      <c r="CS90" s="10">
        <v>160</v>
      </c>
      <c r="CT90" s="10">
        <v>160</v>
      </c>
      <c r="CU90" s="10">
        <v>320</v>
      </c>
      <c r="CV90" s="10">
        <v>320</v>
      </c>
      <c r="CW90" s="46">
        <v>160</v>
      </c>
      <c r="CX90" s="16">
        <v>160</v>
      </c>
      <c r="CY90" s="15">
        <v>160</v>
      </c>
      <c r="CZ90" s="10">
        <v>160</v>
      </c>
      <c r="DA90" s="10">
        <v>40</v>
      </c>
      <c r="DB90" s="10">
        <v>80</v>
      </c>
      <c r="DC90" s="10">
        <v>80</v>
      </c>
      <c r="DD90" s="10">
        <v>160</v>
      </c>
      <c r="DE90" s="10">
        <v>80</v>
      </c>
      <c r="DF90" s="10">
        <v>160</v>
      </c>
      <c r="DG90" s="10">
        <v>80</v>
      </c>
      <c r="DH90" s="10">
        <v>160</v>
      </c>
      <c r="DI90" s="10">
        <v>80</v>
      </c>
      <c r="DJ90" s="16">
        <v>320</v>
      </c>
      <c r="DK90" s="30">
        <v>207</v>
      </c>
    </row>
    <row r="91" spans="1:115" ht="24" customHeight="1">
      <c r="A91" s="199">
        <v>209</v>
      </c>
      <c r="B91" s="143">
        <v>15035</v>
      </c>
      <c r="C91" s="143">
        <v>43404</v>
      </c>
      <c r="D91" s="142">
        <v>77</v>
      </c>
      <c r="E91" s="3" t="s">
        <v>217</v>
      </c>
      <c r="F91" s="54" t="s">
        <v>218</v>
      </c>
      <c r="G91" s="226">
        <v>26.406249999999993</v>
      </c>
      <c r="H91" s="7" t="s">
        <v>226</v>
      </c>
      <c r="I91" s="141" t="s">
        <v>228</v>
      </c>
      <c r="J91" s="223" t="s">
        <v>220</v>
      </c>
      <c r="K91" s="15"/>
      <c r="L91" s="10"/>
      <c r="M91" s="10"/>
      <c r="N91" s="10"/>
      <c r="O91" s="10"/>
      <c r="P91" s="10"/>
      <c r="Q91" s="10"/>
      <c r="R91" s="10"/>
      <c r="S91" s="10"/>
      <c r="T91" s="10"/>
      <c r="U91" s="10"/>
      <c r="V91" s="10"/>
      <c r="W91" s="10"/>
      <c r="X91" s="10"/>
      <c r="Y91" s="10">
        <v>80</v>
      </c>
      <c r="Z91" s="10">
        <v>80</v>
      </c>
      <c r="AA91" s="10">
        <v>40</v>
      </c>
      <c r="AB91" s="10">
        <v>80</v>
      </c>
      <c r="AC91" s="10">
        <v>40</v>
      </c>
      <c r="AD91" s="10">
        <v>40</v>
      </c>
      <c r="AE91" s="10">
        <v>10</v>
      </c>
      <c r="AF91" s="10">
        <v>10</v>
      </c>
      <c r="AG91" s="10">
        <v>10</v>
      </c>
      <c r="AH91" s="10">
        <v>10</v>
      </c>
      <c r="AI91" s="10">
        <v>20</v>
      </c>
      <c r="AJ91" s="10">
        <v>20</v>
      </c>
      <c r="AK91" s="10">
        <v>5</v>
      </c>
      <c r="AL91" s="10">
        <v>5</v>
      </c>
      <c r="AM91" s="10">
        <v>80</v>
      </c>
      <c r="AN91" s="10">
        <v>80</v>
      </c>
      <c r="AO91" s="10">
        <v>40</v>
      </c>
      <c r="AP91" s="16">
        <v>40</v>
      </c>
      <c r="AQ91" s="36">
        <v>209</v>
      </c>
      <c r="AR91" s="15"/>
      <c r="AS91" s="10"/>
      <c r="AT91" s="10"/>
      <c r="AU91" s="10"/>
      <c r="AV91" s="10"/>
      <c r="AW91" s="10"/>
      <c r="AX91" s="10"/>
      <c r="AY91" s="10"/>
      <c r="AZ91" s="10"/>
      <c r="BA91" s="10"/>
      <c r="BB91" s="10"/>
      <c r="BC91" s="10"/>
      <c r="BD91" s="10"/>
      <c r="BE91" s="10"/>
      <c r="BF91" s="10"/>
      <c r="BG91" s="10"/>
      <c r="BH91" s="10">
        <v>5</v>
      </c>
      <c r="BI91" s="10">
        <v>5</v>
      </c>
      <c r="BJ91" s="10">
        <v>10</v>
      </c>
      <c r="BK91" s="10">
        <v>20</v>
      </c>
      <c r="BL91" s="10">
        <v>160</v>
      </c>
      <c r="BM91" s="10">
        <v>160</v>
      </c>
      <c r="BN91" s="10">
        <v>10</v>
      </c>
      <c r="BO91" s="10">
        <v>10</v>
      </c>
      <c r="BP91" s="10">
        <v>5</v>
      </c>
      <c r="BQ91" s="10">
        <v>10</v>
      </c>
      <c r="BR91" s="10">
        <v>40</v>
      </c>
      <c r="BS91" s="10">
        <v>40</v>
      </c>
      <c r="BT91" s="10">
        <v>40</v>
      </c>
      <c r="BU91" s="10">
        <v>80</v>
      </c>
      <c r="BV91" s="10">
        <v>20</v>
      </c>
      <c r="BW91" s="10">
        <v>40</v>
      </c>
      <c r="BX91" s="10">
        <v>10</v>
      </c>
      <c r="BY91" s="10">
        <v>40</v>
      </c>
      <c r="BZ91" s="10">
        <v>10</v>
      </c>
      <c r="CA91" s="16">
        <v>20</v>
      </c>
      <c r="CB91" s="36">
        <v>209</v>
      </c>
      <c r="CC91" s="15">
        <v>10</v>
      </c>
      <c r="CD91" s="10">
        <v>20</v>
      </c>
      <c r="CE91" s="10">
        <v>10</v>
      </c>
      <c r="CF91" s="10">
        <v>10</v>
      </c>
      <c r="CG91" s="10">
        <v>10</v>
      </c>
      <c r="CH91" s="16">
        <v>10</v>
      </c>
      <c r="CI91" s="15">
        <v>10</v>
      </c>
      <c r="CJ91" s="10">
        <v>20</v>
      </c>
      <c r="CK91" s="10">
        <v>40</v>
      </c>
      <c r="CL91" s="10">
        <v>80</v>
      </c>
      <c r="CM91" s="10">
        <v>10</v>
      </c>
      <c r="CN91" s="10">
        <v>20</v>
      </c>
      <c r="CO91" s="10">
        <v>10</v>
      </c>
      <c r="CP91" s="10">
        <v>10</v>
      </c>
      <c r="CQ91" s="10">
        <v>5</v>
      </c>
      <c r="CR91" s="10">
        <v>10</v>
      </c>
      <c r="CS91" s="10">
        <v>5</v>
      </c>
      <c r="CT91" s="10">
        <v>5</v>
      </c>
      <c r="CU91" s="10">
        <v>10</v>
      </c>
      <c r="CV91" s="10">
        <v>10</v>
      </c>
      <c r="CW91" s="46">
        <v>5</v>
      </c>
      <c r="CX91" s="16">
        <v>10</v>
      </c>
      <c r="CY91" s="15">
        <v>20</v>
      </c>
      <c r="CZ91" s="10">
        <v>40</v>
      </c>
      <c r="DA91" s="10">
        <v>5</v>
      </c>
      <c r="DB91" s="10">
        <v>5</v>
      </c>
      <c r="DC91" s="10">
        <v>5</v>
      </c>
      <c r="DD91" s="10">
        <v>5</v>
      </c>
      <c r="DE91" s="10">
        <v>5</v>
      </c>
      <c r="DF91" s="10">
        <v>10</v>
      </c>
      <c r="DG91" s="10">
        <v>5</v>
      </c>
      <c r="DH91" s="10">
        <v>10</v>
      </c>
      <c r="DI91" s="10">
        <v>5</v>
      </c>
      <c r="DJ91" s="16">
        <v>20</v>
      </c>
      <c r="DK91" s="36">
        <v>209</v>
      </c>
    </row>
    <row r="92" spans="1:115" ht="24" customHeight="1">
      <c r="A92" s="111">
        <v>213</v>
      </c>
      <c r="B92" s="20">
        <v>31305</v>
      </c>
      <c r="C92" s="20">
        <v>43406</v>
      </c>
      <c r="D92" s="2">
        <v>33</v>
      </c>
      <c r="E92" s="5" t="s">
        <v>221</v>
      </c>
      <c r="F92" s="54" t="s">
        <v>218</v>
      </c>
      <c r="G92" s="226">
        <v>32.324946884558642</v>
      </c>
      <c r="H92" s="1" t="s">
        <v>219</v>
      </c>
      <c r="I92" s="141" t="s">
        <v>228</v>
      </c>
      <c r="J92" s="223" t="s">
        <v>220</v>
      </c>
      <c r="K92" s="15"/>
      <c r="L92" s="10"/>
      <c r="M92" s="10"/>
      <c r="N92" s="10"/>
      <c r="O92" s="10"/>
      <c r="P92" s="10"/>
      <c r="Q92" s="10"/>
      <c r="R92" s="10"/>
      <c r="S92" s="10"/>
      <c r="T92" s="10"/>
      <c r="U92" s="10"/>
      <c r="V92" s="10"/>
      <c r="W92" s="10"/>
      <c r="X92" s="10"/>
      <c r="Y92" s="10">
        <v>5</v>
      </c>
      <c r="Z92" s="10">
        <v>5</v>
      </c>
      <c r="AA92" s="10">
        <v>40</v>
      </c>
      <c r="AB92" s="10">
        <v>80</v>
      </c>
      <c r="AC92" s="10">
        <v>40</v>
      </c>
      <c r="AD92" s="10">
        <v>80</v>
      </c>
      <c r="AE92" s="10">
        <v>20</v>
      </c>
      <c r="AF92" s="10">
        <v>20</v>
      </c>
      <c r="AG92" s="10">
        <v>20</v>
      </c>
      <c r="AH92" s="10">
        <v>20</v>
      </c>
      <c r="AI92" s="10">
        <v>20</v>
      </c>
      <c r="AJ92" s="10">
        <v>20</v>
      </c>
      <c r="AK92" s="10">
        <v>5</v>
      </c>
      <c r="AL92" s="10">
        <v>5</v>
      </c>
      <c r="AM92" s="10">
        <v>160</v>
      </c>
      <c r="AN92" s="10">
        <v>320</v>
      </c>
      <c r="AO92" s="10">
        <v>160</v>
      </c>
      <c r="AP92" s="16">
        <v>320</v>
      </c>
      <c r="AQ92" s="30">
        <v>213</v>
      </c>
      <c r="AR92" s="15"/>
      <c r="AS92" s="10"/>
      <c r="AT92" s="10"/>
      <c r="AU92" s="10"/>
      <c r="AV92" s="10"/>
      <c r="AW92" s="10"/>
      <c r="AX92" s="10"/>
      <c r="AY92" s="10"/>
      <c r="AZ92" s="10"/>
      <c r="BA92" s="10"/>
      <c r="BB92" s="10"/>
      <c r="BC92" s="10"/>
      <c r="BD92" s="10"/>
      <c r="BE92" s="10"/>
      <c r="BF92" s="10"/>
      <c r="BG92" s="10"/>
      <c r="BH92" s="10">
        <v>20</v>
      </c>
      <c r="BI92" s="10">
        <v>40</v>
      </c>
      <c r="BJ92" s="10">
        <v>40</v>
      </c>
      <c r="BK92" s="10">
        <v>40</v>
      </c>
      <c r="BL92" s="10">
        <v>80</v>
      </c>
      <c r="BM92" s="10">
        <v>160</v>
      </c>
      <c r="BN92" s="10">
        <v>40</v>
      </c>
      <c r="BO92" s="10">
        <v>80</v>
      </c>
      <c r="BP92" s="10">
        <v>10</v>
      </c>
      <c r="BQ92" s="10">
        <v>10</v>
      </c>
      <c r="BR92" s="10">
        <v>40</v>
      </c>
      <c r="BS92" s="10">
        <v>80</v>
      </c>
      <c r="BT92" s="10">
        <v>40</v>
      </c>
      <c r="BU92" s="10">
        <v>160</v>
      </c>
      <c r="BV92" s="10">
        <v>10</v>
      </c>
      <c r="BW92" s="10">
        <v>80</v>
      </c>
      <c r="BX92" s="10">
        <v>40</v>
      </c>
      <c r="BY92" s="10">
        <v>160</v>
      </c>
      <c r="BZ92" s="10">
        <v>40</v>
      </c>
      <c r="CA92" s="16">
        <v>160</v>
      </c>
      <c r="CB92" s="30">
        <v>213</v>
      </c>
      <c r="CC92" s="15">
        <v>320</v>
      </c>
      <c r="CD92" s="10">
        <v>320</v>
      </c>
      <c r="CE92" s="10">
        <v>5</v>
      </c>
      <c r="CF92" s="10">
        <v>20</v>
      </c>
      <c r="CG92" s="10">
        <v>5</v>
      </c>
      <c r="CH92" s="16">
        <v>10</v>
      </c>
      <c r="CI92" s="15">
        <v>40</v>
      </c>
      <c r="CJ92" s="10">
        <v>80</v>
      </c>
      <c r="CK92" s="10">
        <v>20</v>
      </c>
      <c r="CL92" s="10">
        <v>80</v>
      </c>
      <c r="CM92" s="10">
        <v>320</v>
      </c>
      <c r="CN92" s="10">
        <v>320</v>
      </c>
      <c r="CO92" s="10">
        <v>320</v>
      </c>
      <c r="CP92" s="10">
        <v>320</v>
      </c>
      <c r="CQ92" s="10">
        <v>160</v>
      </c>
      <c r="CR92" s="10">
        <v>320</v>
      </c>
      <c r="CS92" s="10">
        <v>160</v>
      </c>
      <c r="CT92" s="10">
        <v>320</v>
      </c>
      <c r="CU92" s="10">
        <v>320</v>
      </c>
      <c r="CV92" s="10">
        <v>320</v>
      </c>
      <c r="CW92" s="46">
        <v>320</v>
      </c>
      <c r="CX92" s="16">
        <v>320</v>
      </c>
      <c r="CY92" s="15">
        <v>40</v>
      </c>
      <c r="CZ92" s="10">
        <v>80</v>
      </c>
      <c r="DA92" s="10">
        <v>10</v>
      </c>
      <c r="DB92" s="10">
        <v>40</v>
      </c>
      <c r="DC92" s="10">
        <v>20</v>
      </c>
      <c r="DD92" s="10">
        <v>160</v>
      </c>
      <c r="DE92" s="10">
        <v>20</v>
      </c>
      <c r="DF92" s="10">
        <v>80</v>
      </c>
      <c r="DG92" s="10">
        <v>20</v>
      </c>
      <c r="DH92" s="10">
        <v>160</v>
      </c>
      <c r="DI92" s="10">
        <v>20</v>
      </c>
      <c r="DJ92" s="16">
        <v>80</v>
      </c>
      <c r="DK92" s="30">
        <v>213</v>
      </c>
    </row>
    <row r="93" spans="1:115" ht="24" customHeight="1">
      <c r="A93" s="112">
        <v>214</v>
      </c>
      <c r="B93" s="22">
        <v>21188</v>
      </c>
      <c r="C93" s="22">
        <v>43383</v>
      </c>
      <c r="D93" s="6">
        <v>60</v>
      </c>
      <c r="E93" s="3" t="s">
        <v>217</v>
      </c>
      <c r="F93" s="23" t="s">
        <v>218</v>
      </c>
      <c r="G93" s="226">
        <v>22.779448528501767</v>
      </c>
      <c r="H93" s="1" t="s">
        <v>219</v>
      </c>
      <c r="I93" s="141" t="s">
        <v>228</v>
      </c>
      <c r="J93" s="223" t="s">
        <v>220</v>
      </c>
      <c r="K93" s="15"/>
      <c r="L93" s="10"/>
      <c r="M93" s="10"/>
      <c r="N93" s="10"/>
      <c r="O93" s="10"/>
      <c r="P93" s="10"/>
      <c r="Q93" s="10"/>
      <c r="R93" s="10"/>
      <c r="S93" s="10"/>
      <c r="T93" s="10"/>
      <c r="U93" s="10"/>
      <c r="V93" s="10"/>
      <c r="W93" s="10"/>
      <c r="X93" s="10"/>
      <c r="Y93" s="10">
        <v>10</v>
      </c>
      <c r="Z93" s="10">
        <v>10</v>
      </c>
      <c r="AA93" s="10">
        <v>10</v>
      </c>
      <c r="AB93" s="10">
        <v>10</v>
      </c>
      <c r="AC93" s="10">
        <v>10</v>
      </c>
      <c r="AD93" s="10">
        <v>10</v>
      </c>
      <c r="AE93" s="10">
        <v>20</v>
      </c>
      <c r="AF93" s="10">
        <v>20</v>
      </c>
      <c r="AG93" s="10">
        <v>20</v>
      </c>
      <c r="AH93" s="10">
        <v>20</v>
      </c>
      <c r="AI93" s="10">
        <v>20</v>
      </c>
      <c r="AJ93" s="10">
        <v>20</v>
      </c>
      <c r="AK93" s="10">
        <v>5</v>
      </c>
      <c r="AL93" s="10">
        <v>5</v>
      </c>
      <c r="AM93" s="10">
        <v>40</v>
      </c>
      <c r="AN93" s="10">
        <v>40</v>
      </c>
      <c r="AO93" s="10">
        <v>80</v>
      </c>
      <c r="AP93" s="16">
        <v>80</v>
      </c>
      <c r="AQ93" s="35">
        <v>214</v>
      </c>
      <c r="AR93" s="15"/>
      <c r="AS93" s="10"/>
      <c r="AT93" s="10"/>
      <c r="AU93" s="10"/>
      <c r="AV93" s="10"/>
      <c r="AW93" s="10"/>
      <c r="AX93" s="10"/>
      <c r="AY93" s="10"/>
      <c r="AZ93" s="10"/>
      <c r="BA93" s="10"/>
      <c r="BB93" s="10"/>
      <c r="BC93" s="10"/>
      <c r="BD93" s="10"/>
      <c r="BE93" s="10"/>
      <c r="BF93" s="10"/>
      <c r="BG93" s="10"/>
      <c r="BH93" s="10">
        <v>40</v>
      </c>
      <c r="BI93" s="10">
        <v>40</v>
      </c>
      <c r="BJ93" s="10">
        <v>80</v>
      </c>
      <c r="BK93" s="10">
        <v>80</v>
      </c>
      <c r="BL93" s="10">
        <v>160</v>
      </c>
      <c r="BM93" s="10">
        <v>320</v>
      </c>
      <c r="BN93" s="10">
        <v>40</v>
      </c>
      <c r="BO93" s="10">
        <v>80</v>
      </c>
      <c r="BP93" s="10">
        <v>5</v>
      </c>
      <c r="BQ93" s="10">
        <v>5</v>
      </c>
      <c r="BR93" s="10">
        <v>20</v>
      </c>
      <c r="BS93" s="10">
        <v>40</v>
      </c>
      <c r="BT93" s="10">
        <v>40</v>
      </c>
      <c r="BU93" s="10">
        <v>80</v>
      </c>
      <c r="BV93" s="10">
        <v>20</v>
      </c>
      <c r="BW93" s="10">
        <v>20</v>
      </c>
      <c r="BX93" s="10">
        <v>10</v>
      </c>
      <c r="BY93" s="10">
        <v>40</v>
      </c>
      <c r="BZ93" s="10">
        <v>10</v>
      </c>
      <c r="CA93" s="16">
        <v>40</v>
      </c>
      <c r="CB93" s="35">
        <v>214</v>
      </c>
      <c r="CC93" s="15">
        <v>320</v>
      </c>
      <c r="CD93" s="10">
        <v>320</v>
      </c>
      <c r="CE93" s="10">
        <v>640</v>
      </c>
      <c r="CF93" s="10">
        <v>640</v>
      </c>
      <c r="CG93" s="10">
        <v>1280</v>
      </c>
      <c r="CH93" s="16">
        <v>1280</v>
      </c>
      <c r="CI93" s="15">
        <v>20</v>
      </c>
      <c r="CJ93" s="10">
        <v>20</v>
      </c>
      <c r="CK93" s="10">
        <v>160</v>
      </c>
      <c r="CL93" s="10">
        <v>320</v>
      </c>
      <c r="CM93" s="10">
        <v>320</v>
      </c>
      <c r="CN93" s="10">
        <v>320</v>
      </c>
      <c r="CO93" s="10">
        <v>320</v>
      </c>
      <c r="CP93" s="10">
        <v>320</v>
      </c>
      <c r="CQ93" s="10">
        <v>320</v>
      </c>
      <c r="CR93" s="10">
        <v>640</v>
      </c>
      <c r="CS93" s="10">
        <v>320</v>
      </c>
      <c r="CT93" s="10">
        <v>640</v>
      </c>
      <c r="CU93" s="10">
        <v>640</v>
      </c>
      <c r="CV93" s="10">
        <v>640</v>
      </c>
      <c r="CW93" s="46">
        <v>640</v>
      </c>
      <c r="CX93" s="16">
        <v>640</v>
      </c>
      <c r="CY93" s="15">
        <v>80</v>
      </c>
      <c r="CZ93" s="10">
        <v>80</v>
      </c>
      <c r="DA93" s="10">
        <v>40</v>
      </c>
      <c r="DB93" s="10">
        <v>40</v>
      </c>
      <c r="DC93" s="10">
        <v>80</v>
      </c>
      <c r="DD93" s="10">
        <v>80</v>
      </c>
      <c r="DE93" s="10">
        <v>40</v>
      </c>
      <c r="DF93" s="10">
        <v>80</v>
      </c>
      <c r="DG93" s="10">
        <v>80</v>
      </c>
      <c r="DH93" s="10">
        <v>160</v>
      </c>
      <c r="DI93" s="10">
        <v>160</v>
      </c>
      <c r="DJ93" s="16">
        <v>160</v>
      </c>
      <c r="DK93" s="35">
        <v>214</v>
      </c>
    </row>
    <row r="94" spans="1:115" ht="24" customHeight="1">
      <c r="A94" s="113">
        <v>215</v>
      </c>
      <c r="B94" s="21">
        <v>29668</v>
      </c>
      <c r="C94" s="21">
        <v>43391</v>
      </c>
      <c r="D94" s="4">
        <v>37</v>
      </c>
      <c r="E94" s="3" t="s">
        <v>217</v>
      </c>
      <c r="F94" s="23" t="s">
        <v>218</v>
      </c>
      <c r="G94" s="226">
        <v>26.28080084626508</v>
      </c>
      <c r="H94" s="1" t="s">
        <v>219</v>
      </c>
      <c r="I94" s="141" t="s">
        <v>228</v>
      </c>
      <c r="J94" s="223" t="s">
        <v>220</v>
      </c>
      <c r="K94" s="15"/>
      <c r="L94" s="10"/>
      <c r="M94" s="10"/>
      <c r="N94" s="10"/>
      <c r="O94" s="10"/>
      <c r="P94" s="10"/>
      <c r="Q94" s="10"/>
      <c r="R94" s="10"/>
      <c r="S94" s="10"/>
      <c r="T94" s="10"/>
      <c r="U94" s="10"/>
      <c r="V94" s="10"/>
      <c r="W94" s="10"/>
      <c r="X94" s="10"/>
      <c r="Y94" s="10">
        <v>5</v>
      </c>
      <c r="Z94" s="10">
        <v>5</v>
      </c>
      <c r="AA94" s="10">
        <v>20</v>
      </c>
      <c r="AB94" s="10">
        <v>20</v>
      </c>
      <c r="AC94" s="10">
        <v>20</v>
      </c>
      <c r="AD94" s="10">
        <v>20</v>
      </c>
      <c r="AE94" s="10">
        <v>10</v>
      </c>
      <c r="AF94" s="10">
        <v>10</v>
      </c>
      <c r="AG94" s="10">
        <v>10</v>
      </c>
      <c r="AH94" s="10">
        <v>20</v>
      </c>
      <c r="AI94" s="10">
        <v>10</v>
      </c>
      <c r="AJ94" s="10">
        <v>10</v>
      </c>
      <c r="AK94" s="10">
        <v>5</v>
      </c>
      <c r="AL94" s="10">
        <v>5</v>
      </c>
      <c r="AM94" s="10">
        <v>40</v>
      </c>
      <c r="AN94" s="10">
        <v>40</v>
      </c>
      <c r="AO94" s="10">
        <v>40</v>
      </c>
      <c r="AP94" s="16">
        <v>40</v>
      </c>
      <c r="AQ94" s="32">
        <v>215</v>
      </c>
      <c r="AR94" s="15"/>
      <c r="AS94" s="10"/>
      <c r="AT94" s="10"/>
      <c r="AU94" s="10"/>
      <c r="AV94" s="10"/>
      <c r="AW94" s="10"/>
      <c r="AX94" s="10"/>
      <c r="AY94" s="10"/>
      <c r="AZ94" s="10"/>
      <c r="BA94" s="10"/>
      <c r="BB94" s="10"/>
      <c r="BC94" s="10"/>
      <c r="BD94" s="10"/>
      <c r="BE94" s="10"/>
      <c r="BF94" s="10"/>
      <c r="BG94" s="10"/>
      <c r="BH94" s="10">
        <v>20</v>
      </c>
      <c r="BI94" s="10">
        <v>20</v>
      </c>
      <c r="BJ94" s="10">
        <v>40</v>
      </c>
      <c r="BK94" s="10">
        <v>40</v>
      </c>
      <c r="BL94" s="10">
        <v>160</v>
      </c>
      <c r="BM94" s="10">
        <v>160</v>
      </c>
      <c r="BN94" s="10">
        <v>40</v>
      </c>
      <c r="BO94" s="10">
        <v>40</v>
      </c>
      <c r="BP94" s="10">
        <v>40</v>
      </c>
      <c r="BQ94" s="10">
        <v>40</v>
      </c>
      <c r="BR94" s="10">
        <v>20</v>
      </c>
      <c r="BS94" s="10">
        <v>160</v>
      </c>
      <c r="BT94" s="10">
        <v>160</v>
      </c>
      <c r="BU94" s="10">
        <v>160</v>
      </c>
      <c r="BV94" s="10">
        <v>160</v>
      </c>
      <c r="BW94" s="10">
        <v>160</v>
      </c>
      <c r="BX94" s="10">
        <v>160</v>
      </c>
      <c r="BY94" s="10">
        <v>160</v>
      </c>
      <c r="BZ94" s="10">
        <v>160</v>
      </c>
      <c r="CA94" s="16">
        <v>160</v>
      </c>
      <c r="CB94" s="32">
        <v>215</v>
      </c>
      <c r="CC94" s="15">
        <v>40</v>
      </c>
      <c r="CD94" s="10">
        <v>40</v>
      </c>
      <c r="CE94" s="10">
        <v>10</v>
      </c>
      <c r="CF94" s="10">
        <v>10</v>
      </c>
      <c r="CG94" s="10">
        <v>20</v>
      </c>
      <c r="CH94" s="16">
        <v>20</v>
      </c>
      <c r="CI94" s="15">
        <v>10</v>
      </c>
      <c r="CJ94" s="10">
        <v>10</v>
      </c>
      <c r="CK94" s="10">
        <v>80</v>
      </c>
      <c r="CL94" s="10">
        <v>80</v>
      </c>
      <c r="CM94" s="10">
        <v>40</v>
      </c>
      <c r="CN94" s="10">
        <v>40</v>
      </c>
      <c r="CO94" s="10">
        <v>20</v>
      </c>
      <c r="CP94" s="10">
        <v>20</v>
      </c>
      <c r="CQ94" s="10">
        <v>10</v>
      </c>
      <c r="CR94" s="10">
        <v>10</v>
      </c>
      <c r="CS94" s="10">
        <v>5</v>
      </c>
      <c r="CT94" s="10">
        <v>5</v>
      </c>
      <c r="CU94" s="10">
        <v>20</v>
      </c>
      <c r="CV94" s="10">
        <v>40</v>
      </c>
      <c r="CW94" s="46">
        <v>10</v>
      </c>
      <c r="CX94" s="16">
        <v>20</v>
      </c>
      <c r="CY94" s="15">
        <v>40</v>
      </c>
      <c r="CZ94" s="10">
        <v>40</v>
      </c>
      <c r="DA94" s="10">
        <v>20</v>
      </c>
      <c r="DB94" s="10">
        <v>20</v>
      </c>
      <c r="DC94" s="10">
        <v>40</v>
      </c>
      <c r="DD94" s="10">
        <v>40</v>
      </c>
      <c r="DE94" s="10">
        <v>40</v>
      </c>
      <c r="DF94" s="10">
        <v>40</v>
      </c>
      <c r="DG94" s="10">
        <v>40</v>
      </c>
      <c r="DH94" s="10">
        <v>40</v>
      </c>
      <c r="DI94" s="10">
        <v>40</v>
      </c>
      <c r="DJ94" s="16">
        <v>40</v>
      </c>
      <c r="DK94" s="32">
        <v>215</v>
      </c>
    </row>
    <row r="95" spans="1:115" ht="24" customHeight="1">
      <c r="A95" s="112">
        <v>217</v>
      </c>
      <c r="B95" s="22">
        <v>24173</v>
      </c>
      <c r="C95" s="22">
        <v>43398</v>
      </c>
      <c r="D95" s="6">
        <v>52</v>
      </c>
      <c r="E95" s="3" t="s">
        <v>217</v>
      </c>
      <c r="F95" s="11" t="s">
        <v>223</v>
      </c>
      <c r="G95" s="226">
        <v>32.129635054364769</v>
      </c>
      <c r="H95" s="1" t="s">
        <v>219</v>
      </c>
      <c r="I95" s="141" t="s">
        <v>228</v>
      </c>
      <c r="J95" s="223" t="s">
        <v>220</v>
      </c>
      <c r="K95" s="15"/>
      <c r="L95" s="10"/>
      <c r="M95" s="10"/>
      <c r="N95" s="10"/>
      <c r="O95" s="10"/>
      <c r="P95" s="10"/>
      <c r="Q95" s="10"/>
      <c r="R95" s="10"/>
      <c r="S95" s="10"/>
      <c r="T95" s="10"/>
      <c r="U95" s="10"/>
      <c r="V95" s="10"/>
      <c r="W95" s="10"/>
      <c r="X95" s="10"/>
      <c r="Y95" s="10">
        <v>10</v>
      </c>
      <c r="Z95" s="10">
        <v>20</v>
      </c>
      <c r="AA95" s="10">
        <v>5</v>
      </c>
      <c r="AB95" s="10">
        <v>5</v>
      </c>
      <c r="AC95" s="10">
        <v>5</v>
      </c>
      <c r="AD95" s="10">
        <v>5</v>
      </c>
      <c r="AE95" s="10">
        <v>5</v>
      </c>
      <c r="AF95" s="10">
        <v>5</v>
      </c>
      <c r="AG95" s="10">
        <v>5</v>
      </c>
      <c r="AH95" s="10">
        <v>10</v>
      </c>
      <c r="AI95" s="10">
        <v>5</v>
      </c>
      <c r="AJ95" s="10">
        <v>5</v>
      </c>
      <c r="AK95" s="10">
        <v>5</v>
      </c>
      <c r="AL95" s="10">
        <v>10</v>
      </c>
      <c r="AM95" s="10">
        <v>80</v>
      </c>
      <c r="AN95" s="10">
        <v>160</v>
      </c>
      <c r="AO95" s="10">
        <v>40</v>
      </c>
      <c r="AP95" s="16">
        <v>160</v>
      </c>
      <c r="AQ95" s="35">
        <v>217</v>
      </c>
      <c r="AR95" s="15"/>
      <c r="AS95" s="10"/>
      <c r="AT95" s="10"/>
      <c r="AU95" s="10"/>
      <c r="AV95" s="10"/>
      <c r="AW95" s="10"/>
      <c r="AX95" s="10"/>
      <c r="AY95" s="10"/>
      <c r="AZ95" s="10"/>
      <c r="BA95" s="10"/>
      <c r="BB95" s="10"/>
      <c r="BC95" s="10"/>
      <c r="BD95" s="10"/>
      <c r="BE95" s="10"/>
      <c r="BF95" s="10"/>
      <c r="BG95" s="10"/>
      <c r="BH95" s="10">
        <v>5</v>
      </c>
      <c r="BI95" s="10">
        <v>5</v>
      </c>
      <c r="BJ95" s="10">
        <v>10</v>
      </c>
      <c r="BK95" s="10">
        <v>10</v>
      </c>
      <c r="BL95" s="10">
        <v>80</v>
      </c>
      <c r="BM95" s="10">
        <v>160</v>
      </c>
      <c r="BN95" s="10">
        <v>10</v>
      </c>
      <c r="BO95" s="10">
        <v>40</v>
      </c>
      <c r="BP95" s="10">
        <v>10</v>
      </c>
      <c r="BQ95" s="10">
        <v>10</v>
      </c>
      <c r="BR95" s="10">
        <v>40</v>
      </c>
      <c r="BS95" s="10">
        <v>80</v>
      </c>
      <c r="BT95" s="10">
        <v>40</v>
      </c>
      <c r="BU95" s="10">
        <v>80</v>
      </c>
      <c r="BV95" s="10">
        <v>40</v>
      </c>
      <c r="BW95" s="10">
        <v>80</v>
      </c>
      <c r="BX95" s="10">
        <v>40</v>
      </c>
      <c r="BY95" s="10">
        <v>80</v>
      </c>
      <c r="BZ95" s="10">
        <v>40</v>
      </c>
      <c r="CA95" s="16">
        <v>80</v>
      </c>
      <c r="CB95" s="35">
        <v>217</v>
      </c>
      <c r="CC95" s="15">
        <v>40</v>
      </c>
      <c r="CD95" s="10">
        <v>40</v>
      </c>
      <c r="CE95" s="10">
        <v>10</v>
      </c>
      <c r="CF95" s="10">
        <v>20</v>
      </c>
      <c r="CG95" s="10">
        <v>10</v>
      </c>
      <c r="CH95" s="16">
        <v>10</v>
      </c>
      <c r="CI95" s="15">
        <v>20</v>
      </c>
      <c r="CJ95" s="10">
        <v>40</v>
      </c>
      <c r="CK95" s="10">
        <v>320</v>
      </c>
      <c r="CL95" s="10">
        <v>640</v>
      </c>
      <c r="CM95" s="10">
        <v>10</v>
      </c>
      <c r="CN95" s="10">
        <v>40</v>
      </c>
      <c r="CO95" s="10">
        <v>10</v>
      </c>
      <c r="CP95" s="10">
        <v>20</v>
      </c>
      <c r="CQ95" s="10">
        <v>10</v>
      </c>
      <c r="CR95" s="10">
        <v>20</v>
      </c>
      <c r="CS95" s="10">
        <v>5</v>
      </c>
      <c r="CT95" s="10">
        <v>20</v>
      </c>
      <c r="CU95" s="10">
        <v>10</v>
      </c>
      <c r="CV95" s="10">
        <v>40</v>
      </c>
      <c r="CW95" s="46">
        <v>10</v>
      </c>
      <c r="CX95" s="16">
        <v>40</v>
      </c>
      <c r="CY95" s="15">
        <v>80</v>
      </c>
      <c r="CZ95" s="10">
        <v>80</v>
      </c>
      <c r="DA95" s="10">
        <v>20</v>
      </c>
      <c r="DB95" s="10">
        <v>40</v>
      </c>
      <c r="DC95" s="10">
        <v>40</v>
      </c>
      <c r="DD95" s="10">
        <v>80</v>
      </c>
      <c r="DE95" s="10">
        <v>40</v>
      </c>
      <c r="DF95" s="10">
        <v>80</v>
      </c>
      <c r="DG95" s="10">
        <v>40</v>
      </c>
      <c r="DH95" s="10">
        <v>40</v>
      </c>
      <c r="DI95" s="10">
        <v>80</v>
      </c>
      <c r="DJ95" s="16">
        <v>80</v>
      </c>
      <c r="DK95" s="35">
        <v>217</v>
      </c>
    </row>
    <row r="96" spans="1:115" ht="24" customHeight="1">
      <c r="A96" s="113">
        <v>219</v>
      </c>
      <c r="B96" s="21">
        <v>29035</v>
      </c>
      <c r="C96" s="21">
        <v>43397</v>
      </c>
      <c r="D96" s="4">
        <v>39</v>
      </c>
      <c r="E96" s="5" t="s">
        <v>221</v>
      </c>
      <c r="F96" s="54" t="s">
        <v>218</v>
      </c>
      <c r="G96" s="226">
        <v>36.797350027932211</v>
      </c>
      <c r="H96" s="1" t="s">
        <v>219</v>
      </c>
      <c r="I96" s="141" t="s">
        <v>228</v>
      </c>
      <c r="J96" s="223" t="s">
        <v>220</v>
      </c>
      <c r="K96" s="15"/>
      <c r="L96" s="10"/>
      <c r="M96" s="10"/>
      <c r="N96" s="10"/>
      <c r="O96" s="10"/>
      <c r="P96" s="10"/>
      <c r="Q96" s="10"/>
      <c r="R96" s="10"/>
      <c r="S96" s="10"/>
      <c r="T96" s="10"/>
      <c r="U96" s="10"/>
      <c r="V96" s="10"/>
      <c r="W96" s="10"/>
      <c r="X96" s="10"/>
      <c r="Y96" s="10">
        <v>5</v>
      </c>
      <c r="Z96" s="10">
        <v>5</v>
      </c>
      <c r="AA96" s="10">
        <v>40</v>
      </c>
      <c r="AB96" s="10">
        <v>40</v>
      </c>
      <c r="AC96" s="10">
        <v>20</v>
      </c>
      <c r="AD96" s="10">
        <v>20</v>
      </c>
      <c r="AE96" s="10">
        <v>10</v>
      </c>
      <c r="AF96" s="10">
        <v>10</v>
      </c>
      <c r="AG96" s="10">
        <v>10</v>
      </c>
      <c r="AH96" s="10">
        <v>10</v>
      </c>
      <c r="AI96" s="10">
        <v>10</v>
      </c>
      <c r="AJ96" s="10">
        <v>10</v>
      </c>
      <c r="AK96" s="10">
        <v>5</v>
      </c>
      <c r="AL96" s="10">
        <v>5</v>
      </c>
      <c r="AM96" s="10">
        <v>80</v>
      </c>
      <c r="AN96" s="10">
        <v>80</v>
      </c>
      <c r="AO96" s="10">
        <v>80</v>
      </c>
      <c r="AP96" s="16">
        <v>160</v>
      </c>
      <c r="AQ96" s="32">
        <v>219</v>
      </c>
      <c r="AR96" s="15"/>
      <c r="AS96" s="10"/>
      <c r="AT96" s="10"/>
      <c r="AU96" s="10"/>
      <c r="AV96" s="10"/>
      <c r="AW96" s="10"/>
      <c r="AX96" s="10"/>
      <c r="AY96" s="10"/>
      <c r="AZ96" s="10"/>
      <c r="BA96" s="10"/>
      <c r="BB96" s="10"/>
      <c r="BC96" s="10"/>
      <c r="BD96" s="10"/>
      <c r="BE96" s="10"/>
      <c r="BF96" s="10"/>
      <c r="BG96" s="10"/>
      <c r="BH96" s="10">
        <v>10</v>
      </c>
      <c r="BI96" s="10">
        <v>20</v>
      </c>
      <c r="BJ96" s="10">
        <v>10</v>
      </c>
      <c r="BK96" s="10">
        <v>20</v>
      </c>
      <c r="BL96" s="10">
        <v>10</v>
      </c>
      <c r="BM96" s="10">
        <v>10</v>
      </c>
      <c r="BN96" s="10">
        <v>5</v>
      </c>
      <c r="BO96" s="10">
        <v>5</v>
      </c>
      <c r="BP96" s="10">
        <v>5</v>
      </c>
      <c r="BQ96" s="10">
        <v>5</v>
      </c>
      <c r="BR96" s="10">
        <v>20</v>
      </c>
      <c r="BS96" s="10">
        <v>40</v>
      </c>
      <c r="BT96" s="10">
        <v>40</v>
      </c>
      <c r="BU96" s="10">
        <v>40</v>
      </c>
      <c r="BV96" s="10">
        <v>40</v>
      </c>
      <c r="BW96" s="10">
        <v>40</v>
      </c>
      <c r="BX96" s="10">
        <v>5</v>
      </c>
      <c r="BY96" s="10">
        <v>20</v>
      </c>
      <c r="BZ96" s="10">
        <v>10</v>
      </c>
      <c r="CA96" s="16">
        <v>20</v>
      </c>
      <c r="CB96" s="32">
        <v>219</v>
      </c>
      <c r="CC96" s="15">
        <v>80</v>
      </c>
      <c r="CD96" s="10">
        <v>80</v>
      </c>
      <c r="CE96" s="10">
        <v>20</v>
      </c>
      <c r="CF96" s="10">
        <v>20</v>
      </c>
      <c r="CG96" s="10">
        <v>40</v>
      </c>
      <c r="CH96" s="16">
        <v>40</v>
      </c>
      <c r="CI96" s="15">
        <v>40</v>
      </c>
      <c r="CJ96" s="10">
        <v>40</v>
      </c>
      <c r="CK96" s="10">
        <v>160</v>
      </c>
      <c r="CL96" s="10">
        <v>160</v>
      </c>
      <c r="CM96" s="10">
        <v>160</v>
      </c>
      <c r="CN96" s="10">
        <v>160</v>
      </c>
      <c r="CO96" s="10">
        <v>80</v>
      </c>
      <c r="CP96" s="10">
        <v>160</v>
      </c>
      <c r="CQ96" s="10">
        <v>80</v>
      </c>
      <c r="CR96" s="10">
        <v>160</v>
      </c>
      <c r="CS96" s="10">
        <v>80</v>
      </c>
      <c r="CT96" s="10">
        <v>80</v>
      </c>
      <c r="CU96" s="10">
        <v>160</v>
      </c>
      <c r="CV96" s="10">
        <v>160</v>
      </c>
      <c r="CW96" s="46">
        <v>160</v>
      </c>
      <c r="CX96" s="16">
        <v>160</v>
      </c>
      <c r="CY96" s="15">
        <v>160</v>
      </c>
      <c r="CZ96" s="10">
        <v>160</v>
      </c>
      <c r="DA96" s="10">
        <v>80</v>
      </c>
      <c r="DB96" s="10">
        <v>80</v>
      </c>
      <c r="DC96" s="10">
        <v>160</v>
      </c>
      <c r="DD96" s="10">
        <v>160</v>
      </c>
      <c r="DE96" s="10">
        <v>160</v>
      </c>
      <c r="DF96" s="10">
        <v>160</v>
      </c>
      <c r="DG96" s="10">
        <v>160</v>
      </c>
      <c r="DH96" s="10">
        <v>160</v>
      </c>
      <c r="DI96" s="10">
        <v>160</v>
      </c>
      <c r="DJ96" s="16">
        <v>160</v>
      </c>
      <c r="DK96" s="32">
        <v>219</v>
      </c>
    </row>
    <row r="97" spans="1:115" ht="24" customHeight="1">
      <c r="A97" s="111">
        <v>221</v>
      </c>
      <c r="B97" s="20">
        <v>33371</v>
      </c>
      <c r="C97" s="20">
        <v>43404</v>
      </c>
      <c r="D97" s="2">
        <v>27</v>
      </c>
      <c r="E97" s="3" t="s">
        <v>217</v>
      </c>
      <c r="F97" s="54" t="s">
        <v>218</v>
      </c>
      <c r="G97" s="226">
        <v>21.751478499114569</v>
      </c>
      <c r="H97" s="1" t="s">
        <v>219</v>
      </c>
      <c r="I97" s="141" t="s">
        <v>228</v>
      </c>
      <c r="J97" s="223" t="s">
        <v>220</v>
      </c>
      <c r="K97" s="15"/>
      <c r="L97" s="10"/>
      <c r="M97" s="10"/>
      <c r="N97" s="10"/>
      <c r="O97" s="10"/>
      <c r="P97" s="10"/>
      <c r="Q97" s="10"/>
      <c r="R97" s="10"/>
      <c r="S97" s="10"/>
      <c r="T97" s="10"/>
      <c r="U97" s="10"/>
      <c r="V97" s="10"/>
      <c r="W97" s="10"/>
      <c r="X97" s="10"/>
      <c r="Y97" s="10">
        <v>5</v>
      </c>
      <c r="Z97" s="10">
        <v>5</v>
      </c>
      <c r="AA97" s="10">
        <v>40</v>
      </c>
      <c r="AB97" s="10">
        <v>80</v>
      </c>
      <c r="AC97" s="10">
        <v>40</v>
      </c>
      <c r="AD97" s="10">
        <v>40</v>
      </c>
      <c r="AE97" s="10">
        <v>10</v>
      </c>
      <c r="AF97" s="10">
        <v>20</v>
      </c>
      <c r="AG97" s="10">
        <v>40</v>
      </c>
      <c r="AH97" s="10">
        <v>40</v>
      </c>
      <c r="AI97" s="10">
        <v>20</v>
      </c>
      <c r="AJ97" s="10">
        <v>40</v>
      </c>
      <c r="AK97" s="10">
        <v>10</v>
      </c>
      <c r="AL97" s="10">
        <v>10</v>
      </c>
      <c r="AM97" s="10">
        <v>80</v>
      </c>
      <c r="AN97" s="10">
        <v>160</v>
      </c>
      <c r="AO97" s="10">
        <v>160</v>
      </c>
      <c r="AP97" s="16">
        <v>160</v>
      </c>
      <c r="AQ97" s="30">
        <v>221</v>
      </c>
      <c r="AR97" s="15"/>
      <c r="AS97" s="10"/>
      <c r="AT97" s="10"/>
      <c r="AU97" s="10"/>
      <c r="AV97" s="10"/>
      <c r="AW97" s="10"/>
      <c r="AX97" s="10"/>
      <c r="AY97" s="10"/>
      <c r="AZ97" s="10"/>
      <c r="BA97" s="10"/>
      <c r="BB97" s="10"/>
      <c r="BC97" s="10"/>
      <c r="BD97" s="10"/>
      <c r="BE97" s="10"/>
      <c r="BF97" s="10"/>
      <c r="BG97" s="10"/>
      <c r="BH97" s="10">
        <v>80</v>
      </c>
      <c r="BI97" s="10">
        <v>160</v>
      </c>
      <c r="BJ97" s="10">
        <v>160</v>
      </c>
      <c r="BK97" s="10">
        <v>320</v>
      </c>
      <c r="BL97" s="10">
        <v>640</v>
      </c>
      <c r="BM97" s="10">
        <v>1280</v>
      </c>
      <c r="BN97" s="10">
        <v>160</v>
      </c>
      <c r="BO97" s="10">
        <v>320</v>
      </c>
      <c r="BP97" s="10">
        <v>40</v>
      </c>
      <c r="BQ97" s="10">
        <v>40</v>
      </c>
      <c r="BR97" s="10">
        <v>80</v>
      </c>
      <c r="BS97" s="10">
        <v>160</v>
      </c>
      <c r="BT97" s="10">
        <v>160</v>
      </c>
      <c r="BU97" s="10">
        <v>160</v>
      </c>
      <c r="BV97" s="10">
        <v>40</v>
      </c>
      <c r="BW97" s="10">
        <v>80</v>
      </c>
      <c r="BX97" s="10">
        <v>40</v>
      </c>
      <c r="BY97" s="10">
        <v>160</v>
      </c>
      <c r="BZ97" s="10">
        <v>80</v>
      </c>
      <c r="CA97" s="16">
        <v>160</v>
      </c>
      <c r="CB97" s="30">
        <v>221</v>
      </c>
      <c r="CC97" s="15">
        <v>40</v>
      </c>
      <c r="CD97" s="10">
        <v>40</v>
      </c>
      <c r="CE97" s="10">
        <v>10</v>
      </c>
      <c r="CF97" s="10">
        <v>10</v>
      </c>
      <c r="CG97" s="10">
        <v>10</v>
      </c>
      <c r="CH97" s="16">
        <v>20</v>
      </c>
      <c r="CI97" s="15">
        <v>20</v>
      </c>
      <c r="CJ97" s="10">
        <v>40</v>
      </c>
      <c r="CK97" s="10">
        <v>80</v>
      </c>
      <c r="CL97" s="10">
        <v>160</v>
      </c>
      <c r="CM97" s="10">
        <v>40</v>
      </c>
      <c r="CN97" s="10">
        <v>160</v>
      </c>
      <c r="CO97" s="10">
        <v>40</v>
      </c>
      <c r="CP97" s="10">
        <v>80</v>
      </c>
      <c r="CQ97" s="10">
        <v>40</v>
      </c>
      <c r="CR97" s="10">
        <v>160</v>
      </c>
      <c r="CS97" s="10">
        <v>40</v>
      </c>
      <c r="CT97" s="10">
        <v>160</v>
      </c>
      <c r="CU97" s="10">
        <v>80</v>
      </c>
      <c r="CV97" s="10">
        <v>160</v>
      </c>
      <c r="CW97" s="46">
        <v>40</v>
      </c>
      <c r="CX97" s="16">
        <v>160</v>
      </c>
      <c r="CY97" s="15">
        <v>160</v>
      </c>
      <c r="CZ97" s="10">
        <v>160</v>
      </c>
      <c r="DA97" s="10">
        <v>40</v>
      </c>
      <c r="DB97" s="10">
        <v>80</v>
      </c>
      <c r="DC97" s="10">
        <v>160</v>
      </c>
      <c r="DD97" s="10">
        <v>160</v>
      </c>
      <c r="DE97" s="10">
        <v>160</v>
      </c>
      <c r="DF97" s="10">
        <v>160</v>
      </c>
      <c r="DG97" s="10">
        <v>80</v>
      </c>
      <c r="DH97" s="10">
        <v>160</v>
      </c>
      <c r="DI97" s="10">
        <v>40</v>
      </c>
      <c r="DJ97" s="16">
        <v>80</v>
      </c>
      <c r="DK97" s="30">
        <v>221</v>
      </c>
    </row>
    <row r="98" spans="1:115" ht="24" customHeight="1">
      <c r="A98" s="112">
        <v>224</v>
      </c>
      <c r="B98" s="22">
        <v>21432</v>
      </c>
      <c r="C98" s="22">
        <v>43391</v>
      </c>
      <c r="D98" s="6">
        <v>60</v>
      </c>
      <c r="E98" s="3" t="s">
        <v>217</v>
      </c>
      <c r="F98" s="23" t="s">
        <v>218</v>
      </c>
      <c r="G98" s="226">
        <v>43.331491201956112</v>
      </c>
      <c r="H98" s="1" t="s">
        <v>219</v>
      </c>
      <c r="I98" s="141" t="s">
        <v>228</v>
      </c>
      <c r="J98" s="223" t="s">
        <v>220</v>
      </c>
      <c r="K98" s="15"/>
      <c r="L98" s="10"/>
      <c r="M98" s="10"/>
      <c r="N98" s="10"/>
      <c r="O98" s="10"/>
      <c r="P98" s="10"/>
      <c r="Q98" s="10"/>
      <c r="R98" s="10"/>
      <c r="S98" s="10"/>
      <c r="T98" s="10"/>
      <c r="U98" s="10"/>
      <c r="V98" s="10"/>
      <c r="W98" s="10"/>
      <c r="X98" s="10"/>
      <c r="Y98" s="10">
        <v>5</v>
      </c>
      <c r="Z98" s="10">
        <v>5</v>
      </c>
      <c r="AA98" s="10">
        <v>20</v>
      </c>
      <c r="AB98" s="10">
        <v>40</v>
      </c>
      <c r="AC98" s="10">
        <v>20</v>
      </c>
      <c r="AD98" s="10">
        <v>20</v>
      </c>
      <c r="AE98" s="10">
        <v>20</v>
      </c>
      <c r="AF98" s="10">
        <v>20</v>
      </c>
      <c r="AG98" s="10">
        <v>20</v>
      </c>
      <c r="AH98" s="10">
        <v>20</v>
      </c>
      <c r="AI98" s="10">
        <v>20</v>
      </c>
      <c r="AJ98" s="10">
        <v>20</v>
      </c>
      <c r="AK98" s="10">
        <v>5</v>
      </c>
      <c r="AL98" s="10">
        <v>5</v>
      </c>
      <c r="AM98" s="10">
        <v>5</v>
      </c>
      <c r="AN98" s="10">
        <v>10</v>
      </c>
      <c r="AO98" s="10">
        <v>10</v>
      </c>
      <c r="AP98" s="16">
        <v>10</v>
      </c>
      <c r="AQ98" s="35">
        <v>224</v>
      </c>
      <c r="AR98" s="15"/>
      <c r="AS98" s="10"/>
      <c r="AT98" s="10"/>
      <c r="AU98" s="10"/>
      <c r="AV98" s="10"/>
      <c r="AW98" s="10"/>
      <c r="AX98" s="10"/>
      <c r="AY98" s="10"/>
      <c r="AZ98" s="10"/>
      <c r="BA98" s="10"/>
      <c r="BB98" s="10"/>
      <c r="BC98" s="10"/>
      <c r="BD98" s="10"/>
      <c r="BE98" s="10"/>
      <c r="BF98" s="10"/>
      <c r="BG98" s="10"/>
      <c r="BH98" s="10">
        <v>10</v>
      </c>
      <c r="BI98" s="10">
        <v>10</v>
      </c>
      <c r="BJ98" s="10">
        <v>40</v>
      </c>
      <c r="BK98" s="10">
        <v>40</v>
      </c>
      <c r="BL98" s="10">
        <v>320</v>
      </c>
      <c r="BM98" s="10">
        <v>320</v>
      </c>
      <c r="BN98" s="10">
        <v>80</v>
      </c>
      <c r="BO98" s="10">
        <v>80</v>
      </c>
      <c r="BP98" s="10">
        <v>10</v>
      </c>
      <c r="BQ98" s="10">
        <v>20</v>
      </c>
      <c r="BR98" s="10">
        <v>20</v>
      </c>
      <c r="BS98" s="10">
        <v>40</v>
      </c>
      <c r="BT98" s="10">
        <v>80</v>
      </c>
      <c r="BU98" s="10">
        <v>80</v>
      </c>
      <c r="BV98" s="10">
        <v>20</v>
      </c>
      <c r="BW98" s="10">
        <v>20</v>
      </c>
      <c r="BX98" s="10">
        <v>20</v>
      </c>
      <c r="BY98" s="10">
        <v>40</v>
      </c>
      <c r="BZ98" s="10">
        <v>40</v>
      </c>
      <c r="CA98" s="16">
        <v>40</v>
      </c>
      <c r="CB98" s="35">
        <v>224</v>
      </c>
      <c r="CC98" s="15">
        <v>40</v>
      </c>
      <c r="CD98" s="10">
        <v>40</v>
      </c>
      <c r="CE98" s="10">
        <v>40</v>
      </c>
      <c r="CF98" s="10">
        <v>40</v>
      </c>
      <c r="CG98" s="10">
        <v>40</v>
      </c>
      <c r="CH98" s="16">
        <v>40</v>
      </c>
      <c r="CI98" s="15">
        <v>10</v>
      </c>
      <c r="CJ98" s="10">
        <v>40</v>
      </c>
      <c r="CK98" s="10">
        <v>40</v>
      </c>
      <c r="CL98" s="10">
        <v>80</v>
      </c>
      <c r="CM98" s="10">
        <v>20</v>
      </c>
      <c r="CN98" s="10">
        <v>40</v>
      </c>
      <c r="CO98" s="10">
        <v>20</v>
      </c>
      <c r="CP98" s="10">
        <v>40</v>
      </c>
      <c r="CQ98" s="10">
        <v>10</v>
      </c>
      <c r="CR98" s="10">
        <v>20</v>
      </c>
      <c r="CS98" s="10">
        <v>10</v>
      </c>
      <c r="CT98" s="10">
        <v>20</v>
      </c>
      <c r="CU98" s="10">
        <v>40</v>
      </c>
      <c r="CV98" s="10">
        <v>40</v>
      </c>
      <c r="CW98" s="46">
        <v>20</v>
      </c>
      <c r="CX98" s="16">
        <v>20</v>
      </c>
      <c r="CY98" s="15">
        <v>40</v>
      </c>
      <c r="CZ98" s="10">
        <v>40</v>
      </c>
      <c r="DA98" s="10">
        <v>10</v>
      </c>
      <c r="DB98" s="10">
        <v>20</v>
      </c>
      <c r="DC98" s="10">
        <v>20</v>
      </c>
      <c r="DD98" s="10">
        <v>40</v>
      </c>
      <c r="DE98" s="10">
        <v>20</v>
      </c>
      <c r="DF98" s="10">
        <v>20</v>
      </c>
      <c r="DG98" s="10">
        <v>20</v>
      </c>
      <c r="DH98" s="10">
        <v>40</v>
      </c>
      <c r="DI98" s="10">
        <v>20</v>
      </c>
      <c r="DJ98" s="16">
        <v>20</v>
      </c>
      <c r="DK98" s="35">
        <v>224</v>
      </c>
    </row>
    <row r="99" spans="1:115" ht="24" customHeight="1">
      <c r="A99" s="114">
        <v>230</v>
      </c>
      <c r="B99" s="22">
        <v>20242</v>
      </c>
      <c r="C99" s="22">
        <v>43412</v>
      </c>
      <c r="D99" s="6">
        <v>63</v>
      </c>
      <c r="E99" s="3" t="s">
        <v>217</v>
      </c>
      <c r="F99" s="12" t="s">
        <v>222</v>
      </c>
      <c r="G99" s="226">
        <v>34.736339792014732</v>
      </c>
      <c r="H99" s="1" t="s">
        <v>219</v>
      </c>
      <c r="I99" s="141" t="s">
        <v>228</v>
      </c>
      <c r="J99" s="223" t="s">
        <v>220</v>
      </c>
      <c r="K99" s="15"/>
      <c r="L99" s="10"/>
      <c r="M99" s="10"/>
      <c r="N99" s="10"/>
      <c r="O99" s="10"/>
      <c r="P99" s="10"/>
      <c r="Q99" s="10"/>
      <c r="R99" s="10"/>
      <c r="S99" s="10"/>
      <c r="T99" s="10"/>
      <c r="U99" s="10"/>
      <c r="V99" s="10"/>
      <c r="W99" s="10"/>
      <c r="X99" s="10"/>
      <c r="Y99" s="10">
        <v>10</v>
      </c>
      <c r="Z99" s="10">
        <v>10</v>
      </c>
      <c r="AA99" s="10">
        <v>80</v>
      </c>
      <c r="AB99" s="10">
        <v>80</v>
      </c>
      <c r="AC99" s="10">
        <v>80</v>
      </c>
      <c r="AD99" s="10">
        <v>80</v>
      </c>
      <c r="AE99" s="10">
        <v>5</v>
      </c>
      <c r="AF99" s="10">
        <v>5</v>
      </c>
      <c r="AG99" s="10">
        <v>5</v>
      </c>
      <c r="AH99" s="10">
        <v>5</v>
      </c>
      <c r="AI99" s="10">
        <v>5</v>
      </c>
      <c r="AJ99" s="10">
        <v>5</v>
      </c>
      <c r="AK99" s="10">
        <v>5</v>
      </c>
      <c r="AL99" s="10">
        <v>5</v>
      </c>
      <c r="AM99" s="10">
        <v>160</v>
      </c>
      <c r="AN99" s="10">
        <v>320</v>
      </c>
      <c r="AO99" s="10">
        <v>320</v>
      </c>
      <c r="AP99" s="16">
        <v>320</v>
      </c>
      <c r="AQ99" s="65">
        <v>230</v>
      </c>
      <c r="AR99" s="15"/>
      <c r="AS99" s="10"/>
      <c r="AT99" s="10"/>
      <c r="AU99" s="10"/>
      <c r="AV99" s="10"/>
      <c r="AW99" s="10"/>
      <c r="AX99" s="10"/>
      <c r="AY99" s="10"/>
      <c r="AZ99" s="10"/>
      <c r="BA99" s="10"/>
      <c r="BB99" s="10"/>
      <c r="BC99" s="10"/>
      <c r="BD99" s="10"/>
      <c r="BE99" s="10"/>
      <c r="BF99" s="10"/>
      <c r="BG99" s="10"/>
      <c r="BH99" s="10">
        <v>5</v>
      </c>
      <c r="BI99" s="10">
        <v>5</v>
      </c>
      <c r="BJ99" s="10">
        <v>20</v>
      </c>
      <c r="BK99" s="10">
        <v>40</v>
      </c>
      <c r="BL99" s="10">
        <v>160</v>
      </c>
      <c r="BM99" s="10">
        <v>320</v>
      </c>
      <c r="BN99" s="10">
        <v>40</v>
      </c>
      <c r="BO99" s="10">
        <v>80</v>
      </c>
      <c r="BP99" s="10">
        <v>40</v>
      </c>
      <c r="BQ99" s="10">
        <v>40</v>
      </c>
      <c r="BR99" s="10">
        <v>160</v>
      </c>
      <c r="BS99" s="10">
        <v>160</v>
      </c>
      <c r="BT99" s="10">
        <v>160</v>
      </c>
      <c r="BU99" s="10">
        <v>320</v>
      </c>
      <c r="BV99" s="10">
        <v>160</v>
      </c>
      <c r="BW99" s="10">
        <v>160</v>
      </c>
      <c r="BX99" s="10">
        <v>160</v>
      </c>
      <c r="BY99" s="10">
        <v>160</v>
      </c>
      <c r="BZ99" s="10">
        <v>160</v>
      </c>
      <c r="CA99" s="16">
        <v>160</v>
      </c>
      <c r="CB99" s="65">
        <v>230</v>
      </c>
      <c r="CC99" s="15">
        <v>20</v>
      </c>
      <c r="CD99" s="10">
        <v>40</v>
      </c>
      <c r="CE99" s="10">
        <v>80</v>
      </c>
      <c r="CF99" s="10">
        <v>160</v>
      </c>
      <c r="CG99" s="10">
        <v>160</v>
      </c>
      <c r="CH99" s="16">
        <v>160</v>
      </c>
      <c r="CI99" s="15">
        <v>20</v>
      </c>
      <c r="CJ99" s="10">
        <v>10</v>
      </c>
      <c r="CK99" s="10">
        <v>5</v>
      </c>
      <c r="CL99" s="10">
        <v>5</v>
      </c>
      <c r="CM99" s="10">
        <v>20</v>
      </c>
      <c r="CN99" s="10">
        <v>80</v>
      </c>
      <c r="CO99" s="10">
        <v>20</v>
      </c>
      <c r="CP99" s="10">
        <v>80</v>
      </c>
      <c r="CQ99" s="10">
        <v>10</v>
      </c>
      <c r="CR99" s="10">
        <v>80</v>
      </c>
      <c r="CS99" s="10">
        <v>5</v>
      </c>
      <c r="CT99" s="10">
        <v>80</v>
      </c>
      <c r="CU99" s="10">
        <v>20</v>
      </c>
      <c r="CV99" s="10">
        <v>80</v>
      </c>
      <c r="CW99" s="46">
        <v>10</v>
      </c>
      <c r="CX99" s="16">
        <v>80</v>
      </c>
      <c r="CY99" s="15">
        <v>80</v>
      </c>
      <c r="CZ99" s="10">
        <v>160</v>
      </c>
      <c r="DA99" s="10">
        <v>10</v>
      </c>
      <c r="DB99" s="10">
        <v>40</v>
      </c>
      <c r="DC99" s="10">
        <v>40</v>
      </c>
      <c r="DD99" s="10">
        <v>80</v>
      </c>
      <c r="DE99" s="10">
        <v>20</v>
      </c>
      <c r="DF99" s="10">
        <v>40</v>
      </c>
      <c r="DG99" s="10">
        <v>40</v>
      </c>
      <c r="DH99" s="10">
        <v>80</v>
      </c>
      <c r="DI99" s="10">
        <v>20</v>
      </c>
      <c r="DJ99" s="16">
        <v>40</v>
      </c>
      <c r="DK99" s="65">
        <v>230</v>
      </c>
    </row>
    <row r="100" spans="1:115" ht="24" customHeight="1">
      <c r="A100" s="115">
        <v>232</v>
      </c>
      <c r="B100" s="20">
        <v>33782</v>
      </c>
      <c r="C100" s="20">
        <v>43424</v>
      </c>
      <c r="D100" s="2">
        <v>26</v>
      </c>
      <c r="E100" s="3" t="s">
        <v>217</v>
      </c>
      <c r="F100" s="54" t="s">
        <v>218</v>
      </c>
      <c r="G100" s="226">
        <v>24.979063491899385</v>
      </c>
      <c r="H100" s="1" t="s">
        <v>219</v>
      </c>
      <c r="I100" s="141" t="s">
        <v>228</v>
      </c>
      <c r="J100" s="223" t="s">
        <v>220</v>
      </c>
      <c r="K100" s="15"/>
      <c r="L100" s="10"/>
      <c r="M100" s="10"/>
      <c r="N100" s="10"/>
      <c r="O100" s="10"/>
      <c r="P100" s="10"/>
      <c r="Q100" s="10"/>
      <c r="R100" s="10"/>
      <c r="S100" s="10"/>
      <c r="T100" s="10"/>
      <c r="U100" s="10"/>
      <c r="V100" s="10"/>
      <c r="W100" s="10"/>
      <c r="X100" s="10"/>
      <c r="Y100" s="10">
        <v>5</v>
      </c>
      <c r="Z100" s="10">
        <v>5</v>
      </c>
      <c r="AA100" s="10">
        <v>5</v>
      </c>
      <c r="AB100" s="10">
        <v>10</v>
      </c>
      <c r="AC100" s="10">
        <v>5</v>
      </c>
      <c r="AD100" s="10">
        <v>10</v>
      </c>
      <c r="AE100" s="10">
        <v>5</v>
      </c>
      <c r="AF100" s="10">
        <v>5</v>
      </c>
      <c r="AG100" s="10">
        <v>10</v>
      </c>
      <c r="AH100" s="10">
        <v>10</v>
      </c>
      <c r="AI100" s="10">
        <v>5</v>
      </c>
      <c r="AJ100" s="10">
        <v>5</v>
      </c>
      <c r="AK100" s="10">
        <v>5</v>
      </c>
      <c r="AL100" s="10">
        <v>5</v>
      </c>
      <c r="AM100" s="10">
        <v>40</v>
      </c>
      <c r="AN100" s="10">
        <v>160</v>
      </c>
      <c r="AO100" s="10">
        <v>40</v>
      </c>
      <c r="AP100" s="16">
        <v>160</v>
      </c>
      <c r="AQ100" s="66">
        <v>232</v>
      </c>
      <c r="AR100" s="15"/>
      <c r="AS100" s="10"/>
      <c r="AT100" s="10"/>
      <c r="AU100" s="10"/>
      <c r="AV100" s="10"/>
      <c r="AW100" s="10"/>
      <c r="AX100" s="10"/>
      <c r="AY100" s="10"/>
      <c r="AZ100" s="10"/>
      <c r="BA100" s="10"/>
      <c r="BB100" s="10"/>
      <c r="BC100" s="10"/>
      <c r="BD100" s="10"/>
      <c r="BE100" s="10"/>
      <c r="BF100" s="10"/>
      <c r="BG100" s="10"/>
      <c r="BH100" s="10">
        <v>20</v>
      </c>
      <c r="BI100" s="10">
        <v>40</v>
      </c>
      <c r="BJ100" s="10">
        <v>40</v>
      </c>
      <c r="BK100" s="10">
        <v>80</v>
      </c>
      <c r="BL100" s="10">
        <v>160</v>
      </c>
      <c r="BM100" s="10">
        <v>320</v>
      </c>
      <c r="BN100" s="10">
        <v>80</v>
      </c>
      <c r="BO100" s="10">
        <v>160</v>
      </c>
      <c r="BP100" s="10">
        <v>5</v>
      </c>
      <c r="BQ100" s="10">
        <v>5</v>
      </c>
      <c r="BR100" s="10">
        <v>20</v>
      </c>
      <c r="BS100" s="10">
        <v>40</v>
      </c>
      <c r="BT100" s="10">
        <v>20</v>
      </c>
      <c r="BU100" s="10">
        <v>40</v>
      </c>
      <c r="BV100" s="10">
        <v>5</v>
      </c>
      <c r="BW100" s="10">
        <v>20</v>
      </c>
      <c r="BX100" s="10">
        <v>5</v>
      </c>
      <c r="BY100" s="10">
        <v>20</v>
      </c>
      <c r="BZ100" s="10">
        <v>5</v>
      </c>
      <c r="CA100" s="16">
        <v>20</v>
      </c>
      <c r="CB100" s="66">
        <v>232</v>
      </c>
      <c r="CC100" s="15">
        <v>80</v>
      </c>
      <c r="CD100" s="10">
        <v>80</v>
      </c>
      <c r="CE100" s="10">
        <v>5</v>
      </c>
      <c r="CF100" s="10">
        <v>10</v>
      </c>
      <c r="CG100" s="10">
        <v>5</v>
      </c>
      <c r="CH100" s="16">
        <v>20</v>
      </c>
      <c r="CI100" s="15">
        <v>40</v>
      </c>
      <c r="CJ100" s="10">
        <v>40</v>
      </c>
      <c r="CK100" s="10">
        <v>160</v>
      </c>
      <c r="CL100" s="10">
        <v>320</v>
      </c>
      <c r="CM100" s="10">
        <v>80</v>
      </c>
      <c r="CN100" s="10">
        <v>160</v>
      </c>
      <c r="CO100" s="10">
        <v>80</v>
      </c>
      <c r="CP100" s="10">
        <v>80</v>
      </c>
      <c r="CQ100" s="10">
        <v>40</v>
      </c>
      <c r="CR100" s="10">
        <v>80</v>
      </c>
      <c r="CS100" s="10">
        <v>40</v>
      </c>
      <c r="CT100" s="10">
        <v>80</v>
      </c>
      <c r="CU100" s="10">
        <v>80</v>
      </c>
      <c r="CV100" s="10">
        <v>160</v>
      </c>
      <c r="CW100" s="46">
        <v>40</v>
      </c>
      <c r="CX100" s="16">
        <v>160</v>
      </c>
      <c r="CY100" s="15">
        <v>40</v>
      </c>
      <c r="CZ100" s="10">
        <v>40</v>
      </c>
      <c r="DA100" s="10">
        <v>10</v>
      </c>
      <c r="DB100" s="10">
        <v>20</v>
      </c>
      <c r="DC100" s="10">
        <v>20</v>
      </c>
      <c r="DD100" s="10">
        <v>40</v>
      </c>
      <c r="DE100" s="10">
        <v>10</v>
      </c>
      <c r="DF100" s="10">
        <v>40</v>
      </c>
      <c r="DG100" s="10">
        <v>10</v>
      </c>
      <c r="DH100" s="10">
        <v>40</v>
      </c>
      <c r="DI100" s="10">
        <v>5</v>
      </c>
      <c r="DJ100" s="16">
        <v>5</v>
      </c>
      <c r="DK100" s="66">
        <v>232</v>
      </c>
    </row>
    <row r="101" spans="1:115" ht="24" customHeight="1">
      <c r="A101" s="116">
        <v>246</v>
      </c>
      <c r="B101" s="21">
        <v>25941</v>
      </c>
      <c r="C101" s="21">
        <v>43410</v>
      </c>
      <c r="D101" s="4">
        <v>47</v>
      </c>
      <c r="E101" s="3" t="s">
        <v>217</v>
      </c>
      <c r="F101" s="54" t="s">
        <v>218</v>
      </c>
      <c r="G101" s="226">
        <v>26.654225323542537</v>
      </c>
      <c r="H101" s="1" t="s">
        <v>219</v>
      </c>
      <c r="I101" s="141" t="s">
        <v>228</v>
      </c>
      <c r="J101" s="223" t="s">
        <v>220</v>
      </c>
      <c r="K101" s="15"/>
      <c r="L101" s="10"/>
      <c r="M101" s="10"/>
      <c r="N101" s="10"/>
      <c r="O101" s="10"/>
      <c r="P101" s="10"/>
      <c r="Q101" s="10"/>
      <c r="R101" s="10"/>
      <c r="S101" s="10"/>
      <c r="T101" s="10"/>
      <c r="U101" s="10"/>
      <c r="V101" s="10"/>
      <c r="W101" s="10"/>
      <c r="X101" s="10"/>
      <c r="Y101" s="10">
        <v>20</v>
      </c>
      <c r="Z101" s="10">
        <v>40</v>
      </c>
      <c r="AA101" s="10">
        <v>20</v>
      </c>
      <c r="AB101" s="10">
        <v>20</v>
      </c>
      <c r="AC101" s="10">
        <v>20</v>
      </c>
      <c r="AD101" s="10">
        <v>20</v>
      </c>
      <c r="AE101" s="10">
        <v>5</v>
      </c>
      <c r="AF101" s="10">
        <v>5</v>
      </c>
      <c r="AG101" s="10">
        <v>10</v>
      </c>
      <c r="AH101" s="10">
        <v>10</v>
      </c>
      <c r="AI101" s="10">
        <v>10</v>
      </c>
      <c r="AJ101" s="10">
        <v>10</v>
      </c>
      <c r="AK101" s="10">
        <v>5</v>
      </c>
      <c r="AL101" s="10">
        <v>5</v>
      </c>
      <c r="AM101" s="10">
        <v>20</v>
      </c>
      <c r="AN101" s="10">
        <v>80</v>
      </c>
      <c r="AO101" s="10">
        <v>20</v>
      </c>
      <c r="AP101" s="16">
        <v>80</v>
      </c>
      <c r="AQ101" s="67">
        <v>246</v>
      </c>
      <c r="AR101" s="15"/>
      <c r="AS101" s="10"/>
      <c r="AT101" s="10"/>
      <c r="AU101" s="10"/>
      <c r="AV101" s="10"/>
      <c r="AW101" s="10"/>
      <c r="AX101" s="10"/>
      <c r="AY101" s="10"/>
      <c r="AZ101" s="10"/>
      <c r="BA101" s="10"/>
      <c r="BB101" s="10"/>
      <c r="BC101" s="10"/>
      <c r="BD101" s="10"/>
      <c r="BE101" s="10"/>
      <c r="BF101" s="10"/>
      <c r="BG101" s="10"/>
      <c r="BH101" s="10">
        <v>5</v>
      </c>
      <c r="BI101" s="10">
        <v>5</v>
      </c>
      <c r="BJ101" s="10">
        <v>5</v>
      </c>
      <c r="BK101" s="10">
        <v>5</v>
      </c>
      <c r="BL101" s="10">
        <v>5</v>
      </c>
      <c r="BM101" s="10">
        <v>20</v>
      </c>
      <c r="BN101" s="10">
        <v>5</v>
      </c>
      <c r="BO101" s="10">
        <v>5</v>
      </c>
      <c r="BP101" s="10">
        <v>5</v>
      </c>
      <c r="BQ101" s="10">
        <v>10</v>
      </c>
      <c r="BR101" s="10">
        <v>20</v>
      </c>
      <c r="BS101" s="10">
        <v>40</v>
      </c>
      <c r="BT101" s="10">
        <v>40</v>
      </c>
      <c r="BU101" s="10">
        <v>80</v>
      </c>
      <c r="BV101" s="10">
        <v>40</v>
      </c>
      <c r="BW101" s="10">
        <v>80</v>
      </c>
      <c r="BX101" s="10">
        <v>20</v>
      </c>
      <c r="BY101" s="10">
        <v>40</v>
      </c>
      <c r="BZ101" s="10">
        <v>20</v>
      </c>
      <c r="CA101" s="16">
        <v>40</v>
      </c>
      <c r="CB101" s="67">
        <v>246</v>
      </c>
      <c r="CC101" s="15">
        <v>40</v>
      </c>
      <c r="CD101" s="10">
        <v>40</v>
      </c>
      <c r="CE101" s="10">
        <v>10</v>
      </c>
      <c r="CF101" s="10">
        <v>10</v>
      </c>
      <c r="CG101" s="10">
        <v>20</v>
      </c>
      <c r="CH101" s="16">
        <v>20</v>
      </c>
      <c r="CI101" s="15">
        <v>20</v>
      </c>
      <c r="CJ101" s="10">
        <v>40</v>
      </c>
      <c r="CK101" s="10">
        <v>80</v>
      </c>
      <c r="CL101" s="10">
        <v>160</v>
      </c>
      <c r="CM101" s="10">
        <v>80</v>
      </c>
      <c r="CN101" s="10">
        <v>80</v>
      </c>
      <c r="CO101" s="10">
        <v>40</v>
      </c>
      <c r="CP101" s="10">
        <v>40</v>
      </c>
      <c r="CQ101" s="10">
        <v>20</v>
      </c>
      <c r="CR101" s="10">
        <v>40</v>
      </c>
      <c r="CS101" s="10">
        <v>20</v>
      </c>
      <c r="CT101" s="10">
        <v>20</v>
      </c>
      <c r="CU101" s="10">
        <v>80</v>
      </c>
      <c r="CV101" s="10">
        <v>80</v>
      </c>
      <c r="CW101" s="46">
        <v>40</v>
      </c>
      <c r="CX101" s="16">
        <v>40</v>
      </c>
      <c r="CY101" s="15">
        <v>80</v>
      </c>
      <c r="CZ101" s="10">
        <v>80</v>
      </c>
      <c r="DA101" s="10">
        <v>20</v>
      </c>
      <c r="DB101" s="10">
        <v>40</v>
      </c>
      <c r="DC101" s="10">
        <v>40</v>
      </c>
      <c r="DD101" s="10">
        <v>80</v>
      </c>
      <c r="DE101" s="10">
        <v>40</v>
      </c>
      <c r="DF101" s="10">
        <v>40</v>
      </c>
      <c r="DG101" s="10">
        <v>40</v>
      </c>
      <c r="DH101" s="10">
        <v>40</v>
      </c>
      <c r="DI101" s="10">
        <v>40</v>
      </c>
      <c r="DJ101" s="16">
        <v>80</v>
      </c>
      <c r="DK101" s="67">
        <v>246</v>
      </c>
    </row>
    <row r="102" spans="1:115" ht="24" customHeight="1">
      <c r="A102" s="115">
        <v>252</v>
      </c>
      <c r="B102" s="20">
        <v>33665</v>
      </c>
      <c r="C102" s="20">
        <v>43395</v>
      </c>
      <c r="D102" s="2">
        <v>26</v>
      </c>
      <c r="E102" s="5" t="s">
        <v>221</v>
      </c>
      <c r="F102" s="11" t="s">
        <v>227</v>
      </c>
      <c r="G102" s="226">
        <v>25.293005917602461</v>
      </c>
      <c r="H102" s="1" t="s">
        <v>219</v>
      </c>
      <c r="I102" s="141" t="s">
        <v>228</v>
      </c>
      <c r="J102" s="223" t="s">
        <v>220</v>
      </c>
      <c r="K102" s="15"/>
      <c r="L102" s="10"/>
      <c r="M102" s="10"/>
      <c r="N102" s="10"/>
      <c r="O102" s="10"/>
      <c r="P102" s="10"/>
      <c r="Q102" s="10"/>
      <c r="R102" s="10"/>
      <c r="S102" s="10"/>
      <c r="T102" s="10"/>
      <c r="U102" s="10"/>
      <c r="V102" s="10"/>
      <c r="W102" s="10"/>
      <c r="X102" s="10"/>
      <c r="Y102" s="10">
        <v>5</v>
      </c>
      <c r="Z102" s="10">
        <v>5</v>
      </c>
      <c r="AA102" s="10">
        <v>5</v>
      </c>
      <c r="AB102" s="10">
        <v>5</v>
      </c>
      <c r="AC102" s="10">
        <v>5</v>
      </c>
      <c r="AD102" s="10">
        <v>5</v>
      </c>
      <c r="AE102" s="10">
        <v>20</v>
      </c>
      <c r="AF102" s="10">
        <v>20</v>
      </c>
      <c r="AG102" s="10">
        <v>80</v>
      </c>
      <c r="AH102" s="10">
        <v>80</v>
      </c>
      <c r="AI102" s="10">
        <v>40</v>
      </c>
      <c r="AJ102" s="10">
        <v>40</v>
      </c>
      <c r="AK102" s="10">
        <v>40</v>
      </c>
      <c r="AL102" s="10">
        <v>20</v>
      </c>
      <c r="AM102" s="10">
        <v>160</v>
      </c>
      <c r="AN102" s="10">
        <v>160</v>
      </c>
      <c r="AO102" s="10">
        <v>160</v>
      </c>
      <c r="AP102" s="16">
        <v>160</v>
      </c>
      <c r="AQ102" s="66">
        <v>252</v>
      </c>
      <c r="AR102" s="15"/>
      <c r="AS102" s="10"/>
      <c r="AT102" s="10"/>
      <c r="AU102" s="10"/>
      <c r="AV102" s="10"/>
      <c r="AW102" s="10"/>
      <c r="AX102" s="10"/>
      <c r="AY102" s="10"/>
      <c r="AZ102" s="10"/>
      <c r="BA102" s="10"/>
      <c r="BB102" s="10"/>
      <c r="BC102" s="10"/>
      <c r="BD102" s="10"/>
      <c r="BE102" s="10"/>
      <c r="BF102" s="10"/>
      <c r="BG102" s="10"/>
      <c r="BH102" s="10">
        <v>160</v>
      </c>
      <c r="BI102" s="10">
        <v>160</v>
      </c>
      <c r="BJ102" s="10">
        <v>160</v>
      </c>
      <c r="BK102" s="10">
        <v>320</v>
      </c>
      <c r="BL102" s="10">
        <v>320</v>
      </c>
      <c r="BM102" s="10">
        <v>640</v>
      </c>
      <c r="BN102" s="10">
        <v>160</v>
      </c>
      <c r="BO102" s="10">
        <v>160</v>
      </c>
      <c r="BP102" s="10">
        <v>40</v>
      </c>
      <c r="BQ102" s="10">
        <v>40</v>
      </c>
      <c r="BR102" s="10">
        <v>160</v>
      </c>
      <c r="BS102" s="10">
        <v>160</v>
      </c>
      <c r="BT102" s="10">
        <v>160</v>
      </c>
      <c r="BU102" s="10">
        <v>160</v>
      </c>
      <c r="BV102" s="10">
        <v>40</v>
      </c>
      <c r="BW102" s="10">
        <v>40</v>
      </c>
      <c r="BX102" s="10">
        <v>160</v>
      </c>
      <c r="BY102" s="10">
        <v>160</v>
      </c>
      <c r="BZ102" s="10">
        <v>160</v>
      </c>
      <c r="CA102" s="16">
        <v>160</v>
      </c>
      <c r="CB102" s="66">
        <v>252</v>
      </c>
      <c r="CC102" s="15">
        <v>320</v>
      </c>
      <c r="CD102" s="10">
        <v>320</v>
      </c>
      <c r="CE102" s="10">
        <v>40</v>
      </c>
      <c r="CF102" s="10">
        <v>80</v>
      </c>
      <c r="CG102" s="10">
        <v>40</v>
      </c>
      <c r="CH102" s="16">
        <v>80</v>
      </c>
      <c r="CI102" s="15">
        <v>40</v>
      </c>
      <c r="CJ102" s="10">
        <v>20</v>
      </c>
      <c r="CK102" s="10">
        <v>640</v>
      </c>
      <c r="CL102" s="10">
        <v>640</v>
      </c>
      <c r="CM102" s="10">
        <v>160</v>
      </c>
      <c r="CN102" s="10">
        <v>320</v>
      </c>
      <c r="CO102" s="10">
        <v>80</v>
      </c>
      <c r="CP102" s="10">
        <v>160</v>
      </c>
      <c r="CQ102" s="10">
        <v>160</v>
      </c>
      <c r="CR102" s="10">
        <v>160</v>
      </c>
      <c r="CS102" s="10">
        <v>160</v>
      </c>
      <c r="CT102" s="10">
        <v>320</v>
      </c>
      <c r="CU102" s="10">
        <v>320</v>
      </c>
      <c r="CV102" s="10">
        <v>320</v>
      </c>
      <c r="CW102" s="46">
        <v>160</v>
      </c>
      <c r="CX102" s="16">
        <v>160</v>
      </c>
      <c r="CY102" s="15">
        <v>80</v>
      </c>
      <c r="CZ102" s="10">
        <v>80</v>
      </c>
      <c r="DA102" s="10">
        <v>20</v>
      </c>
      <c r="DB102" s="10">
        <v>40</v>
      </c>
      <c r="DC102" s="10">
        <v>40</v>
      </c>
      <c r="DD102" s="10">
        <v>80</v>
      </c>
      <c r="DE102" s="10">
        <v>40</v>
      </c>
      <c r="DF102" s="10">
        <v>80</v>
      </c>
      <c r="DG102" s="10">
        <v>40</v>
      </c>
      <c r="DH102" s="10">
        <v>80</v>
      </c>
      <c r="DI102" s="10">
        <v>40</v>
      </c>
      <c r="DJ102" s="16">
        <v>40</v>
      </c>
      <c r="DK102" s="66">
        <v>252</v>
      </c>
    </row>
    <row r="103" spans="1:115" ht="24" customHeight="1">
      <c r="A103" s="115">
        <v>263</v>
      </c>
      <c r="B103" s="20">
        <v>31789</v>
      </c>
      <c r="C103" s="20">
        <v>43376</v>
      </c>
      <c r="D103" s="2">
        <v>31</v>
      </c>
      <c r="E103" s="3" t="s">
        <v>217</v>
      </c>
      <c r="F103" s="13" t="s">
        <v>224</v>
      </c>
      <c r="G103" s="226">
        <v>22.126990545483338</v>
      </c>
      <c r="H103" s="1" t="s">
        <v>219</v>
      </c>
      <c r="I103" s="141" t="s">
        <v>228</v>
      </c>
      <c r="J103" s="222" t="s">
        <v>228</v>
      </c>
      <c r="K103" s="15"/>
      <c r="L103" s="10"/>
      <c r="M103" s="10"/>
      <c r="N103" s="10"/>
      <c r="O103" s="10"/>
      <c r="P103" s="10"/>
      <c r="Q103" s="10"/>
      <c r="R103" s="10"/>
      <c r="S103" s="10"/>
      <c r="T103" s="10"/>
      <c r="U103" s="10"/>
      <c r="V103" s="10"/>
      <c r="W103" s="10"/>
      <c r="X103" s="10"/>
      <c r="Y103" s="10">
        <v>5</v>
      </c>
      <c r="Z103" s="10">
        <v>5</v>
      </c>
      <c r="AA103" s="10">
        <v>20</v>
      </c>
      <c r="AB103" s="10">
        <v>20</v>
      </c>
      <c r="AC103" s="10">
        <v>20</v>
      </c>
      <c r="AD103" s="10">
        <v>20</v>
      </c>
      <c r="AE103" s="10">
        <v>10</v>
      </c>
      <c r="AF103" s="10">
        <v>10</v>
      </c>
      <c r="AG103" s="10">
        <v>20</v>
      </c>
      <c r="AH103" s="10">
        <v>20</v>
      </c>
      <c r="AI103" s="10">
        <v>10</v>
      </c>
      <c r="AJ103" s="10">
        <v>10</v>
      </c>
      <c r="AK103" s="10">
        <v>5</v>
      </c>
      <c r="AL103" s="10">
        <v>5</v>
      </c>
      <c r="AM103" s="10">
        <v>40</v>
      </c>
      <c r="AN103" s="10">
        <v>80</v>
      </c>
      <c r="AO103" s="10">
        <v>40</v>
      </c>
      <c r="AP103" s="16">
        <v>40</v>
      </c>
      <c r="AQ103" s="66">
        <v>263</v>
      </c>
      <c r="AR103" s="15"/>
      <c r="AS103" s="10"/>
      <c r="AT103" s="10"/>
      <c r="AU103" s="10"/>
      <c r="AV103" s="10"/>
      <c r="AW103" s="10"/>
      <c r="AX103" s="10"/>
      <c r="AY103" s="10"/>
      <c r="AZ103" s="10"/>
      <c r="BA103" s="10"/>
      <c r="BB103" s="10"/>
      <c r="BC103" s="10"/>
      <c r="BD103" s="10"/>
      <c r="BE103" s="10"/>
      <c r="BF103" s="10"/>
      <c r="BG103" s="10"/>
      <c r="BH103" s="10">
        <v>80</v>
      </c>
      <c r="BI103" s="10">
        <v>80</v>
      </c>
      <c r="BJ103" s="10">
        <v>80</v>
      </c>
      <c r="BK103" s="10">
        <v>80</v>
      </c>
      <c r="BL103" s="10">
        <v>320</v>
      </c>
      <c r="BM103" s="10">
        <v>640</v>
      </c>
      <c r="BN103" s="10">
        <v>80</v>
      </c>
      <c r="BO103" s="10">
        <v>80</v>
      </c>
      <c r="BP103" s="10">
        <v>20</v>
      </c>
      <c r="BQ103" s="10">
        <v>40</v>
      </c>
      <c r="BR103" s="10">
        <v>80</v>
      </c>
      <c r="BS103" s="10">
        <v>160</v>
      </c>
      <c r="BT103" s="10">
        <v>160</v>
      </c>
      <c r="BU103" s="10">
        <v>160</v>
      </c>
      <c r="BV103" s="10">
        <v>80</v>
      </c>
      <c r="BW103" s="10">
        <v>160</v>
      </c>
      <c r="BX103" s="10">
        <v>40</v>
      </c>
      <c r="BY103" s="10">
        <v>160</v>
      </c>
      <c r="BZ103" s="10">
        <v>40</v>
      </c>
      <c r="CA103" s="16">
        <v>160</v>
      </c>
      <c r="CB103" s="66">
        <v>263</v>
      </c>
      <c r="CC103" s="15">
        <v>80</v>
      </c>
      <c r="CD103" s="10">
        <v>80</v>
      </c>
      <c r="CE103" s="10">
        <v>10</v>
      </c>
      <c r="CF103" s="10">
        <v>10</v>
      </c>
      <c r="CG103" s="10">
        <v>20</v>
      </c>
      <c r="CH103" s="16">
        <v>40</v>
      </c>
      <c r="CI103" s="15">
        <v>40</v>
      </c>
      <c r="CJ103" s="10">
        <v>40</v>
      </c>
      <c r="CK103" s="10">
        <v>160</v>
      </c>
      <c r="CL103" s="10">
        <v>160</v>
      </c>
      <c r="CM103" s="10">
        <v>160</v>
      </c>
      <c r="CN103" s="10">
        <v>160</v>
      </c>
      <c r="CO103" s="10">
        <v>80</v>
      </c>
      <c r="CP103" s="10">
        <v>80</v>
      </c>
      <c r="CQ103" s="10">
        <v>40</v>
      </c>
      <c r="CR103" s="10">
        <v>80</v>
      </c>
      <c r="CS103" s="10">
        <v>40</v>
      </c>
      <c r="CT103" s="10">
        <v>40</v>
      </c>
      <c r="CU103" s="10">
        <v>160</v>
      </c>
      <c r="CV103" s="10">
        <v>160</v>
      </c>
      <c r="CW103" s="46">
        <v>80</v>
      </c>
      <c r="CX103" s="16">
        <v>80</v>
      </c>
      <c r="CY103" s="15">
        <v>40</v>
      </c>
      <c r="CZ103" s="10">
        <v>40</v>
      </c>
      <c r="DA103" s="10">
        <v>20</v>
      </c>
      <c r="DB103" s="10">
        <v>20</v>
      </c>
      <c r="DC103" s="10">
        <v>20</v>
      </c>
      <c r="DD103" s="10">
        <v>20</v>
      </c>
      <c r="DE103" s="10">
        <v>10</v>
      </c>
      <c r="DF103" s="10">
        <v>20</v>
      </c>
      <c r="DG103" s="10">
        <v>20</v>
      </c>
      <c r="DH103" s="10">
        <v>20</v>
      </c>
      <c r="DI103" s="10">
        <v>10</v>
      </c>
      <c r="DJ103" s="16">
        <v>10</v>
      </c>
      <c r="DK103" s="66">
        <v>263</v>
      </c>
    </row>
    <row r="104" spans="1:115" ht="24" customHeight="1">
      <c r="A104" s="115">
        <v>264</v>
      </c>
      <c r="B104" s="20">
        <v>34315</v>
      </c>
      <c r="C104" s="20">
        <v>43368</v>
      </c>
      <c r="D104" s="2">
        <v>24</v>
      </c>
      <c r="E104" s="3" t="s">
        <v>217</v>
      </c>
      <c r="F104" s="23" t="s">
        <v>218</v>
      </c>
      <c r="G104" s="226">
        <v>24.043590916018896</v>
      </c>
      <c r="H104" s="1" t="s">
        <v>219</v>
      </c>
      <c r="I104" s="141" t="s">
        <v>228</v>
      </c>
      <c r="J104" s="222" t="s">
        <v>228</v>
      </c>
      <c r="K104" s="15"/>
      <c r="L104" s="10"/>
      <c r="M104" s="10"/>
      <c r="N104" s="10"/>
      <c r="O104" s="10"/>
      <c r="P104" s="10"/>
      <c r="Q104" s="10"/>
      <c r="R104" s="10"/>
      <c r="S104" s="10"/>
      <c r="T104" s="10"/>
      <c r="U104" s="10"/>
      <c r="V104" s="10"/>
      <c r="W104" s="10"/>
      <c r="X104" s="10"/>
      <c r="Y104" s="10">
        <v>5</v>
      </c>
      <c r="Z104" s="10">
        <v>5</v>
      </c>
      <c r="AA104" s="10">
        <v>5</v>
      </c>
      <c r="AB104" s="10">
        <v>5</v>
      </c>
      <c r="AC104" s="10">
        <v>5</v>
      </c>
      <c r="AD104" s="10">
        <v>5</v>
      </c>
      <c r="AE104" s="10">
        <v>20</v>
      </c>
      <c r="AF104" s="10">
        <v>40</v>
      </c>
      <c r="AG104" s="10">
        <v>80</v>
      </c>
      <c r="AH104" s="10">
        <v>80</v>
      </c>
      <c r="AI104" s="10">
        <v>40</v>
      </c>
      <c r="AJ104" s="10">
        <v>40</v>
      </c>
      <c r="AK104" s="10">
        <v>20</v>
      </c>
      <c r="AL104" s="10">
        <v>40</v>
      </c>
      <c r="AM104" s="10">
        <v>40</v>
      </c>
      <c r="AN104" s="10">
        <v>40</v>
      </c>
      <c r="AO104" s="10">
        <v>40</v>
      </c>
      <c r="AP104" s="16">
        <v>80</v>
      </c>
      <c r="AQ104" s="66">
        <v>264</v>
      </c>
      <c r="AR104" s="15"/>
      <c r="AS104" s="10"/>
      <c r="AT104" s="10"/>
      <c r="AU104" s="10"/>
      <c r="AV104" s="10"/>
      <c r="AW104" s="10"/>
      <c r="AX104" s="10"/>
      <c r="AY104" s="10"/>
      <c r="AZ104" s="10"/>
      <c r="BA104" s="10"/>
      <c r="BB104" s="10"/>
      <c r="BC104" s="10"/>
      <c r="BD104" s="10"/>
      <c r="BE104" s="10"/>
      <c r="BF104" s="10"/>
      <c r="BG104" s="10"/>
      <c r="BH104" s="10">
        <v>80</v>
      </c>
      <c r="BI104" s="10">
        <v>160</v>
      </c>
      <c r="BJ104" s="10">
        <v>20</v>
      </c>
      <c r="BK104" s="10">
        <v>40</v>
      </c>
      <c r="BL104" s="10">
        <v>80</v>
      </c>
      <c r="BM104" s="10">
        <v>160</v>
      </c>
      <c r="BN104" s="10">
        <v>10</v>
      </c>
      <c r="BO104" s="10">
        <v>40</v>
      </c>
      <c r="BP104" s="10">
        <v>10</v>
      </c>
      <c r="BQ104" s="10">
        <v>40</v>
      </c>
      <c r="BR104" s="10">
        <v>40</v>
      </c>
      <c r="BS104" s="10">
        <v>80</v>
      </c>
      <c r="BT104" s="10">
        <v>80</v>
      </c>
      <c r="BU104" s="10">
        <v>160</v>
      </c>
      <c r="BV104" s="10">
        <v>20</v>
      </c>
      <c r="BW104" s="10">
        <v>80</v>
      </c>
      <c r="BX104" s="10">
        <v>20</v>
      </c>
      <c r="BY104" s="10">
        <v>80</v>
      </c>
      <c r="BZ104" s="10">
        <v>40</v>
      </c>
      <c r="CA104" s="16">
        <v>80</v>
      </c>
      <c r="CB104" s="66">
        <v>264</v>
      </c>
      <c r="CC104" s="15">
        <v>40</v>
      </c>
      <c r="CD104" s="10">
        <v>80</v>
      </c>
      <c r="CE104" s="10">
        <v>5</v>
      </c>
      <c r="CF104" s="10">
        <v>10</v>
      </c>
      <c r="CG104" s="10">
        <v>5</v>
      </c>
      <c r="CH104" s="16">
        <v>20</v>
      </c>
      <c r="CI104" s="15">
        <v>20</v>
      </c>
      <c r="CJ104" s="10">
        <v>40</v>
      </c>
      <c r="CK104" s="10">
        <v>5</v>
      </c>
      <c r="CL104" s="10">
        <v>80</v>
      </c>
      <c r="CM104" s="10">
        <v>80</v>
      </c>
      <c r="CN104" s="10">
        <v>160</v>
      </c>
      <c r="CO104" s="10">
        <v>40</v>
      </c>
      <c r="CP104" s="10">
        <v>80</v>
      </c>
      <c r="CQ104" s="10">
        <v>40</v>
      </c>
      <c r="CR104" s="10">
        <v>80</v>
      </c>
      <c r="CS104" s="10">
        <v>40</v>
      </c>
      <c r="CT104" s="10">
        <v>80</v>
      </c>
      <c r="CU104" s="10">
        <v>80</v>
      </c>
      <c r="CV104" s="10">
        <v>160</v>
      </c>
      <c r="CW104" s="46">
        <v>40</v>
      </c>
      <c r="CX104" s="16">
        <v>80</v>
      </c>
      <c r="CY104" s="15">
        <v>20</v>
      </c>
      <c r="CZ104" s="10">
        <v>20</v>
      </c>
      <c r="DA104" s="10">
        <v>5</v>
      </c>
      <c r="DB104" s="10">
        <v>20</v>
      </c>
      <c r="DC104" s="10">
        <v>5</v>
      </c>
      <c r="DD104" s="10">
        <v>40</v>
      </c>
      <c r="DE104" s="10">
        <v>5</v>
      </c>
      <c r="DF104" s="10">
        <v>40</v>
      </c>
      <c r="DG104" s="10">
        <v>80</v>
      </c>
      <c r="DH104" s="10">
        <v>80</v>
      </c>
      <c r="DI104" s="10">
        <v>5</v>
      </c>
      <c r="DJ104" s="16">
        <v>20</v>
      </c>
      <c r="DK104" s="66">
        <v>264</v>
      </c>
    </row>
    <row r="105" spans="1:115" ht="24" customHeight="1">
      <c r="A105" s="115">
        <v>266</v>
      </c>
      <c r="B105" s="20">
        <v>31384</v>
      </c>
      <c r="C105" s="20">
        <v>43377</v>
      </c>
      <c r="D105" s="2">
        <v>32</v>
      </c>
      <c r="E105" s="3" t="s">
        <v>217</v>
      </c>
      <c r="F105" s="23" t="s">
        <v>218</v>
      </c>
      <c r="G105" s="226">
        <v>38.945508774535277</v>
      </c>
      <c r="H105" s="1" t="s">
        <v>219</v>
      </c>
      <c r="I105" s="141" t="s">
        <v>228</v>
      </c>
      <c r="J105" s="222" t="s">
        <v>228</v>
      </c>
      <c r="K105" s="15"/>
      <c r="L105" s="10"/>
      <c r="M105" s="10"/>
      <c r="N105" s="10"/>
      <c r="O105" s="10"/>
      <c r="P105" s="10"/>
      <c r="Q105" s="10"/>
      <c r="R105" s="10"/>
      <c r="S105" s="10"/>
      <c r="T105" s="10"/>
      <c r="U105" s="10"/>
      <c r="V105" s="10"/>
      <c r="W105" s="10"/>
      <c r="X105" s="10"/>
      <c r="Y105" s="10">
        <v>5</v>
      </c>
      <c r="Z105" s="10">
        <v>5</v>
      </c>
      <c r="AA105" s="10">
        <v>40</v>
      </c>
      <c r="AB105" s="10">
        <v>40</v>
      </c>
      <c r="AC105" s="10">
        <v>20</v>
      </c>
      <c r="AD105" s="10">
        <v>20</v>
      </c>
      <c r="AE105" s="10">
        <v>20</v>
      </c>
      <c r="AF105" s="10">
        <v>20</v>
      </c>
      <c r="AG105" s="10">
        <v>20</v>
      </c>
      <c r="AH105" s="10">
        <v>20</v>
      </c>
      <c r="AI105" s="10">
        <v>20</v>
      </c>
      <c r="AJ105" s="10">
        <v>20</v>
      </c>
      <c r="AK105" s="10">
        <v>10</v>
      </c>
      <c r="AL105" s="10">
        <v>10</v>
      </c>
      <c r="AM105" s="10">
        <v>40</v>
      </c>
      <c r="AN105" s="10">
        <v>80</v>
      </c>
      <c r="AO105" s="10">
        <v>80</v>
      </c>
      <c r="AP105" s="16">
        <v>80</v>
      </c>
      <c r="AQ105" s="66">
        <v>266</v>
      </c>
      <c r="AR105" s="15"/>
      <c r="AS105" s="10"/>
      <c r="AT105" s="10"/>
      <c r="AU105" s="10"/>
      <c r="AV105" s="10"/>
      <c r="AW105" s="10"/>
      <c r="AX105" s="10"/>
      <c r="AY105" s="10"/>
      <c r="AZ105" s="10"/>
      <c r="BA105" s="10"/>
      <c r="BB105" s="10"/>
      <c r="BC105" s="10"/>
      <c r="BD105" s="10"/>
      <c r="BE105" s="10"/>
      <c r="BF105" s="10"/>
      <c r="BG105" s="10"/>
      <c r="BH105" s="10">
        <v>40</v>
      </c>
      <c r="BI105" s="10">
        <v>40</v>
      </c>
      <c r="BJ105" s="10">
        <v>40</v>
      </c>
      <c r="BK105" s="10">
        <v>40</v>
      </c>
      <c r="BL105" s="10">
        <v>160</v>
      </c>
      <c r="BM105" s="10">
        <v>160</v>
      </c>
      <c r="BN105" s="10">
        <v>20</v>
      </c>
      <c r="BO105" s="10">
        <v>40</v>
      </c>
      <c r="BP105" s="10">
        <v>5</v>
      </c>
      <c r="BQ105" s="10">
        <v>5</v>
      </c>
      <c r="BR105" s="10">
        <v>5</v>
      </c>
      <c r="BS105" s="10">
        <v>20</v>
      </c>
      <c r="BT105" s="10">
        <v>10</v>
      </c>
      <c r="BU105" s="10">
        <v>40</v>
      </c>
      <c r="BV105" s="10">
        <v>10</v>
      </c>
      <c r="BW105" s="10">
        <v>20</v>
      </c>
      <c r="BX105" s="10">
        <v>10</v>
      </c>
      <c r="BY105" s="10">
        <v>20</v>
      </c>
      <c r="BZ105" s="10">
        <v>10</v>
      </c>
      <c r="CA105" s="16">
        <v>20</v>
      </c>
      <c r="CB105" s="66">
        <v>266</v>
      </c>
      <c r="CC105" s="15">
        <v>20</v>
      </c>
      <c r="CD105" s="10">
        <v>40</v>
      </c>
      <c r="CE105" s="10">
        <v>10</v>
      </c>
      <c r="CF105" s="10">
        <v>10</v>
      </c>
      <c r="CG105" s="10">
        <v>5</v>
      </c>
      <c r="CH105" s="16">
        <v>10</v>
      </c>
      <c r="CI105" s="15">
        <v>5</v>
      </c>
      <c r="CJ105" s="10">
        <v>20</v>
      </c>
      <c r="CK105" s="10">
        <v>10</v>
      </c>
      <c r="CL105" s="10">
        <v>20</v>
      </c>
      <c r="CM105" s="10">
        <v>40</v>
      </c>
      <c r="CN105" s="10">
        <v>40</v>
      </c>
      <c r="CO105" s="10">
        <v>20</v>
      </c>
      <c r="CP105" s="10">
        <v>20</v>
      </c>
      <c r="CQ105" s="10">
        <v>10</v>
      </c>
      <c r="CR105" s="10">
        <v>10</v>
      </c>
      <c r="CS105" s="10">
        <v>10</v>
      </c>
      <c r="CT105" s="10">
        <v>10</v>
      </c>
      <c r="CU105" s="10">
        <v>20</v>
      </c>
      <c r="CV105" s="10">
        <v>40</v>
      </c>
      <c r="CW105" s="46">
        <v>10</v>
      </c>
      <c r="CX105" s="16">
        <v>10</v>
      </c>
      <c r="CY105" s="15">
        <v>40</v>
      </c>
      <c r="CZ105" s="10">
        <v>40</v>
      </c>
      <c r="DA105" s="10">
        <v>10</v>
      </c>
      <c r="DB105" s="10">
        <v>20</v>
      </c>
      <c r="DC105" s="10">
        <v>20</v>
      </c>
      <c r="DD105" s="10">
        <v>20</v>
      </c>
      <c r="DE105" s="10">
        <v>20</v>
      </c>
      <c r="DF105" s="10">
        <v>20</v>
      </c>
      <c r="DG105" s="10">
        <v>20</v>
      </c>
      <c r="DH105" s="10">
        <v>20</v>
      </c>
      <c r="DI105" s="10">
        <v>20</v>
      </c>
      <c r="DJ105" s="16">
        <v>20</v>
      </c>
      <c r="DK105" s="66">
        <v>266</v>
      </c>
    </row>
    <row r="106" spans="1:115" ht="24" customHeight="1">
      <c r="A106" s="117" t="s">
        <v>229</v>
      </c>
      <c r="B106" s="48">
        <v>36555</v>
      </c>
      <c r="C106" s="48">
        <v>43377</v>
      </c>
      <c r="D106" s="49">
        <v>18</v>
      </c>
      <c r="E106" s="3" t="s">
        <v>217</v>
      </c>
      <c r="F106" s="23" t="s">
        <v>218</v>
      </c>
      <c r="G106" s="226">
        <v>18.561403199816851</v>
      </c>
      <c r="H106" s="1" t="s">
        <v>219</v>
      </c>
      <c r="I106" s="141" t="s">
        <v>228</v>
      </c>
      <c r="J106" s="223" t="s">
        <v>220</v>
      </c>
      <c r="K106" s="15"/>
      <c r="L106" s="10"/>
      <c r="M106" s="10"/>
      <c r="N106" s="10"/>
      <c r="O106" s="10"/>
      <c r="P106" s="10"/>
      <c r="Q106" s="10"/>
      <c r="R106" s="10"/>
      <c r="S106" s="10"/>
      <c r="T106" s="10"/>
      <c r="U106" s="10"/>
      <c r="V106" s="10"/>
      <c r="W106" s="10"/>
      <c r="X106" s="10"/>
      <c r="Y106" s="10">
        <v>5</v>
      </c>
      <c r="Z106" s="10">
        <v>5</v>
      </c>
      <c r="AA106" s="10">
        <v>5</v>
      </c>
      <c r="AB106" s="10">
        <v>10</v>
      </c>
      <c r="AC106" s="10">
        <v>5</v>
      </c>
      <c r="AD106" s="10">
        <v>5</v>
      </c>
      <c r="AE106" s="10">
        <v>40</v>
      </c>
      <c r="AF106" s="10">
        <v>40</v>
      </c>
      <c r="AG106" s="10">
        <v>80</v>
      </c>
      <c r="AH106" s="10">
        <v>160</v>
      </c>
      <c r="AI106" s="10">
        <v>80</v>
      </c>
      <c r="AJ106" s="10">
        <v>80</v>
      </c>
      <c r="AK106" s="10">
        <v>80</v>
      </c>
      <c r="AL106" s="10">
        <v>80</v>
      </c>
      <c r="AM106" s="10">
        <v>80</v>
      </c>
      <c r="AN106" s="10">
        <v>80</v>
      </c>
      <c r="AO106" s="10">
        <v>80</v>
      </c>
      <c r="AP106" s="16">
        <v>160</v>
      </c>
      <c r="AQ106" s="129" t="s">
        <v>229</v>
      </c>
      <c r="AR106" s="15"/>
      <c r="AS106" s="10"/>
      <c r="AT106" s="10"/>
      <c r="AU106" s="10"/>
      <c r="AV106" s="10"/>
      <c r="AW106" s="10"/>
      <c r="AX106" s="10"/>
      <c r="AY106" s="10"/>
      <c r="AZ106" s="10"/>
      <c r="BA106" s="10"/>
      <c r="BB106" s="10"/>
      <c r="BC106" s="10"/>
      <c r="BD106" s="10"/>
      <c r="BE106" s="10"/>
      <c r="BF106" s="10"/>
      <c r="BG106" s="10"/>
      <c r="BH106" s="10">
        <v>80</v>
      </c>
      <c r="BI106" s="10">
        <v>80</v>
      </c>
      <c r="BJ106" s="10">
        <v>320</v>
      </c>
      <c r="BK106" s="10">
        <v>320</v>
      </c>
      <c r="BL106" s="10">
        <v>2560</v>
      </c>
      <c r="BM106" s="10">
        <v>2560</v>
      </c>
      <c r="BN106" s="10">
        <v>320</v>
      </c>
      <c r="BO106" s="10">
        <v>320</v>
      </c>
      <c r="BP106" s="10">
        <v>640</v>
      </c>
      <c r="BQ106" s="10">
        <v>640</v>
      </c>
      <c r="BR106" s="10">
        <v>1280</v>
      </c>
      <c r="BS106" s="10">
        <v>1280</v>
      </c>
      <c r="BT106" s="10">
        <v>1280</v>
      </c>
      <c r="BU106" s="10">
        <v>1280</v>
      </c>
      <c r="BV106" s="10">
        <v>1280</v>
      </c>
      <c r="BW106" s="10">
        <v>1280</v>
      </c>
      <c r="BX106" s="10">
        <v>1280</v>
      </c>
      <c r="BY106" s="10">
        <v>1280</v>
      </c>
      <c r="BZ106" s="10">
        <v>1280</v>
      </c>
      <c r="CA106" s="16">
        <v>1280</v>
      </c>
      <c r="CB106" s="129" t="s">
        <v>229</v>
      </c>
      <c r="CC106" s="15">
        <v>80</v>
      </c>
      <c r="CD106" s="10">
        <v>80</v>
      </c>
      <c r="CE106" s="10">
        <v>20</v>
      </c>
      <c r="CF106" s="10">
        <v>20</v>
      </c>
      <c r="CG106" s="10">
        <v>5</v>
      </c>
      <c r="CH106" s="16">
        <v>10</v>
      </c>
      <c r="CI106" s="15">
        <v>40</v>
      </c>
      <c r="CJ106" s="10">
        <v>40</v>
      </c>
      <c r="CK106" s="10">
        <v>80</v>
      </c>
      <c r="CL106" s="10">
        <v>80</v>
      </c>
      <c r="CM106" s="10">
        <v>80</v>
      </c>
      <c r="CN106" s="10">
        <v>80</v>
      </c>
      <c r="CO106" s="10">
        <v>40</v>
      </c>
      <c r="CP106" s="10">
        <v>80</v>
      </c>
      <c r="CQ106" s="10">
        <v>40</v>
      </c>
      <c r="CR106" s="10">
        <v>160</v>
      </c>
      <c r="CS106" s="10">
        <v>40</v>
      </c>
      <c r="CT106" s="10">
        <v>160</v>
      </c>
      <c r="CU106" s="10">
        <v>80</v>
      </c>
      <c r="CV106" s="10">
        <v>320</v>
      </c>
      <c r="CW106" s="46">
        <v>40</v>
      </c>
      <c r="CX106" s="16">
        <v>160</v>
      </c>
      <c r="CY106" s="15">
        <v>80</v>
      </c>
      <c r="CZ106" s="10">
        <v>80</v>
      </c>
      <c r="DA106" s="10">
        <v>40</v>
      </c>
      <c r="DB106" s="10">
        <v>80</v>
      </c>
      <c r="DC106" s="10">
        <v>80</v>
      </c>
      <c r="DD106" s="10">
        <v>160</v>
      </c>
      <c r="DE106" s="10">
        <v>80</v>
      </c>
      <c r="DF106" s="10">
        <v>80</v>
      </c>
      <c r="DG106" s="10">
        <v>80</v>
      </c>
      <c r="DH106" s="10">
        <v>80</v>
      </c>
      <c r="DI106" s="10">
        <v>80</v>
      </c>
      <c r="DJ106" s="16">
        <v>160</v>
      </c>
      <c r="DK106" s="129" t="s">
        <v>229</v>
      </c>
    </row>
    <row r="107" spans="1:115" ht="24" customHeight="1">
      <c r="A107" s="118" t="s">
        <v>230</v>
      </c>
      <c r="B107" s="48">
        <v>37466</v>
      </c>
      <c r="C107" s="48">
        <v>43396</v>
      </c>
      <c r="D107" s="49">
        <v>16</v>
      </c>
      <c r="E107" s="5" t="s">
        <v>221</v>
      </c>
      <c r="F107" s="54" t="s">
        <v>218</v>
      </c>
      <c r="G107" s="226">
        <v>23.521574815018312</v>
      </c>
      <c r="H107" s="1" t="s">
        <v>219</v>
      </c>
      <c r="I107" s="141" t="s">
        <v>228</v>
      </c>
      <c r="J107" s="223" t="s">
        <v>220</v>
      </c>
      <c r="K107" s="15"/>
      <c r="L107" s="10"/>
      <c r="M107" s="10"/>
      <c r="N107" s="10"/>
      <c r="O107" s="10"/>
      <c r="P107" s="10"/>
      <c r="Q107" s="10"/>
      <c r="R107" s="10"/>
      <c r="S107" s="10"/>
      <c r="T107" s="10"/>
      <c r="U107" s="10"/>
      <c r="V107" s="10"/>
      <c r="W107" s="10"/>
      <c r="X107" s="10"/>
      <c r="Y107" s="10">
        <v>5</v>
      </c>
      <c r="Z107" s="10">
        <v>5</v>
      </c>
      <c r="AA107" s="10">
        <v>10</v>
      </c>
      <c r="AB107" s="10">
        <v>5</v>
      </c>
      <c r="AC107" s="10">
        <v>5</v>
      </c>
      <c r="AD107" s="10">
        <v>5</v>
      </c>
      <c r="AE107" s="10">
        <v>5</v>
      </c>
      <c r="AF107" s="10">
        <v>10</v>
      </c>
      <c r="AG107" s="10">
        <v>5</v>
      </c>
      <c r="AH107" s="10">
        <v>5</v>
      </c>
      <c r="AI107" s="10">
        <v>5</v>
      </c>
      <c r="AJ107" s="10">
        <v>5</v>
      </c>
      <c r="AK107" s="10">
        <v>5</v>
      </c>
      <c r="AL107" s="10">
        <v>5</v>
      </c>
      <c r="AM107" s="10">
        <v>20</v>
      </c>
      <c r="AN107" s="10">
        <v>80</v>
      </c>
      <c r="AO107" s="10">
        <v>20</v>
      </c>
      <c r="AP107" s="16">
        <v>80</v>
      </c>
      <c r="AQ107" s="68" t="s">
        <v>230</v>
      </c>
      <c r="AR107" s="15"/>
      <c r="AS107" s="10"/>
      <c r="AT107" s="10"/>
      <c r="AU107" s="10"/>
      <c r="AV107" s="10"/>
      <c r="AW107" s="10"/>
      <c r="AX107" s="10"/>
      <c r="AY107" s="10"/>
      <c r="AZ107" s="10"/>
      <c r="BA107" s="10"/>
      <c r="BB107" s="10"/>
      <c r="BC107" s="10"/>
      <c r="BD107" s="10"/>
      <c r="BE107" s="10"/>
      <c r="BF107" s="10"/>
      <c r="BG107" s="10"/>
      <c r="BH107" s="10">
        <v>40</v>
      </c>
      <c r="BI107" s="10">
        <v>40</v>
      </c>
      <c r="BJ107" s="10">
        <v>160</v>
      </c>
      <c r="BK107" s="10">
        <v>160</v>
      </c>
      <c r="BL107" s="10">
        <v>1280</v>
      </c>
      <c r="BM107" s="10">
        <v>1280</v>
      </c>
      <c r="BN107" s="10">
        <v>320</v>
      </c>
      <c r="BO107" s="10">
        <v>320</v>
      </c>
      <c r="BP107" s="10">
        <v>80</v>
      </c>
      <c r="BQ107" s="10">
        <v>80</v>
      </c>
      <c r="BR107" s="10">
        <v>320</v>
      </c>
      <c r="BS107" s="10">
        <v>320</v>
      </c>
      <c r="BT107" s="10">
        <v>320</v>
      </c>
      <c r="BU107" s="10">
        <v>320</v>
      </c>
      <c r="BV107" s="10">
        <v>160</v>
      </c>
      <c r="BW107" s="10">
        <v>160</v>
      </c>
      <c r="BX107" s="10">
        <v>160</v>
      </c>
      <c r="BY107" s="10">
        <v>160</v>
      </c>
      <c r="BZ107" s="10">
        <v>160</v>
      </c>
      <c r="CA107" s="16">
        <v>320</v>
      </c>
      <c r="CB107" s="68" t="s">
        <v>230</v>
      </c>
      <c r="CC107" s="15">
        <v>40</v>
      </c>
      <c r="CD107" s="10">
        <v>40</v>
      </c>
      <c r="CE107" s="10">
        <v>5</v>
      </c>
      <c r="CF107" s="10">
        <v>5</v>
      </c>
      <c r="CG107" s="10">
        <v>5</v>
      </c>
      <c r="CH107" s="16">
        <v>5</v>
      </c>
      <c r="CI107" s="15">
        <v>20</v>
      </c>
      <c r="CJ107" s="10">
        <v>40</v>
      </c>
      <c r="CK107" s="10">
        <v>40</v>
      </c>
      <c r="CL107" s="10">
        <v>40</v>
      </c>
      <c r="CM107" s="10">
        <v>40</v>
      </c>
      <c r="CN107" s="10">
        <v>80</v>
      </c>
      <c r="CO107" s="10">
        <v>40</v>
      </c>
      <c r="CP107" s="10">
        <v>40</v>
      </c>
      <c r="CQ107" s="10">
        <v>40</v>
      </c>
      <c r="CR107" s="10">
        <v>80</v>
      </c>
      <c r="CS107" s="10">
        <v>80</v>
      </c>
      <c r="CT107" s="10">
        <v>80</v>
      </c>
      <c r="CU107" s="10">
        <v>80</v>
      </c>
      <c r="CV107" s="10">
        <v>80</v>
      </c>
      <c r="CW107" s="46">
        <v>80</v>
      </c>
      <c r="CX107" s="16">
        <v>80</v>
      </c>
      <c r="CY107" s="15">
        <v>80</v>
      </c>
      <c r="CZ107" s="10">
        <v>80</v>
      </c>
      <c r="DA107" s="10">
        <v>40</v>
      </c>
      <c r="DB107" s="10">
        <v>40</v>
      </c>
      <c r="DC107" s="10">
        <v>40</v>
      </c>
      <c r="DD107" s="10">
        <v>80</v>
      </c>
      <c r="DE107" s="10">
        <v>40</v>
      </c>
      <c r="DF107" s="10">
        <v>80</v>
      </c>
      <c r="DG107" s="10">
        <v>40</v>
      </c>
      <c r="DH107" s="10">
        <v>80</v>
      </c>
      <c r="DI107" s="10">
        <v>80</v>
      </c>
      <c r="DJ107" s="16">
        <v>80</v>
      </c>
      <c r="DK107" s="68" t="s">
        <v>230</v>
      </c>
    </row>
    <row r="108" spans="1:115" ht="24" customHeight="1">
      <c r="A108" s="118" t="s">
        <v>231</v>
      </c>
      <c r="B108" s="48">
        <v>37583</v>
      </c>
      <c r="C108" s="48">
        <v>43353</v>
      </c>
      <c r="D108" s="49">
        <v>15</v>
      </c>
      <c r="E108" s="3" t="s">
        <v>217</v>
      </c>
      <c r="F108" s="54" t="s">
        <v>218</v>
      </c>
      <c r="G108" s="226">
        <v>20.025726055343029</v>
      </c>
      <c r="H108" s="1" t="s">
        <v>219</v>
      </c>
      <c r="I108" s="141" t="s">
        <v>228</v>
      </c>
      <c r="J108" s="223" t="s">
        <v>220</v>
      </c>
      <c r="K108" s="15"/>
      <c r="L108" s="10"/>
      <c r="M108" s="10"/>
      <c r="N108" s="10"/>
      <c r="O108" s="10"/>
      <c r="P108" s="10"/>
      <c r="Q108" s="10"/>
      <c r="R108" s="10"/>
      <c r="S108" s="10"/>
      <c r="T108" s="10"/>
      <c r="U108" s="10"/>
      <c r="V108" s="10"/>
      <c r="W108" s="10"/>
      <c r="X108" s="10"/>
      <c r="Y108" s="10">
        <v>5</v>
      </c>
      <c r="Z108" s="10">
        <v>5</v>
      </c>
      <c r="AA108" s="10">
        <v>10</v>
      </c>
      <c r="AB108" s="10">
        <v>5</v>
      </c>
      <c r="AC108" s="10">
        <v>5</v>
      </c>
      <c r="AD108" s="10">
        <v>5</v>
      </c>
      <c r="AE108" s="10">
        <v>40</v>
      </c>
      <c r="AF108" s="10">
        <v>40</v>
      </c>
      <c r="AG108" s="10">
        <v>320</v>
      </c>
      <c r="AH108" s="10">
        <v>320</v>
      </c>
      <c r="AI108" s="10">
        <v>160</v>
      </c>
      <c r="AJ108" s="10">
        <v>160</v>
      </c>
      <c r="AK108" s="10">
        <v>160</v>
      </c>
      <c r="AL108" s="10">
        <v>160</v>
      </c>
      <c r="AM108" s="10">
        <v>320</v>
      </c>
      <c r="AN108" s="10">
        <v>320</v>
      </c>
      <c r="AO108" s="10">
        <v>320</v>
      </c>
      <c r="AP108" s="16">
        <v>640</v>
      </c>
      <c r="AQ108" s="68" t="s">
        <v>231</v>
      </c>
      <c r="AR108" s="15"/>
      <c r="AS108" s="10"/>
      <c r="AT108" s="10"/>
      <c r="AU108" s="10"/>
      <c r="AV108" s="10"/>
      <c r="AW108" s="10"/>
      <c r="AX108" s="10"/>
      <c r="AY108" s="10"/>
      <c r="AZ108" s="10"/>
      <c r="BA108" s="10"/>
      <c r="BB108" s="10"/>
      <c r="BC108" s="10"/>
      <c r="BD108" s="10"/>
      <c r="BE108" s="10"/>
      <c r="BF108" s="10"/>
      <c r="BG108" s="10"/>
      <c r="BH108" s="10">
        <v>5</v>
      </c>
      <c r="BI108" s="10">
        <v>5</v>
      </c>
      <c r="BJ108" s="10">
        <v>80</v>
      </c>
      <c r="BK108" s="10">
        <v>160</v>
      </c>
      <c r="BL108" s="10">
        <v>320</v>
      </c>
      <c r="BM108" s="10">
        <v>640</v>
      </c>
      <c r="BN108" s="10">
        <v>320</v>
      </c>
      <c r="BO108" s="10">
        <v>640</v>
      </c>
      <c r="BP108" s="10">
        <v>80</v>
      </c>
      <c r="BQ108" s="10">
        <v>80</v>
      </c>
      <c r="BR108" s="10">
        <v>160</v>
      </c>
      <c r="BS108" s="10">
        <v>320</v>
      </c>
      <c r="BT108" s="10">
        <v>320</v>
      </c>
      <c r="BU108" s="10">
        <v>320</v>
      </c>
      <c r="BV108" s="10">
        <v>160</v>
      </c>
      <c r="BW108" s="10">
        <v>160</v>
      </c>
      <c r="BX108" s="10">
        <v>320</v>
      </c>
      <c r="BY108" s="10">
        <v>320</v>
      </c>
      <c r="BZ108" s="10">
        <v>320</v>
      </c>
      <c r="CA108" s="16">
        <v>320</v>
      </c>
      <c r="CB108" s="68" t="s">
        <v>231</v>
      </c>
      <c r="CC108" s="15">
        <v>10</v>
      </c>
      <c r="CD108" s="10">
        <v>20</v>
      </c>
      <c r="CE108" s="10">
        <v>5</v>
      </c>
      <c r="CF108" s="10">
        <v>5</v>
      </c>
      <c r="CG108" s="10">
        <v>5</v>
      </c>
      <c r="CH108" s="16">
        <v>5</v>
      </c>
      <c r="CI108" s="15">
        <v>40</v>
      </c>
      <c r="CJ108" s="10">
        <v>40</v>
      </c>
      <c r="CK108" s="10">
        <v>40</v>
      </c>
      <c r="CL108" s="10">
        <v>80</v>
      </c>
      <c r="CM108" s="10">
        <v>80</v>
      </c>
      <c r="CN108" s="10">
        <v>160</v>
      </c>
      <c r="CO108" s="10">
        <v>80</v>
      </c>
      <c r="CP108" s="10">
        <v>160</v>
      </c>
      <c r="CQ108" s="10">
        <v>160</v>
      </c>
      <c r="CR108" s="10">
        <v>320</v>
      </c>
      <c r="CS108" s="10">
        <v>160</v>
      </c>
      <c r="CT108" s="10">
        <v>320</v>
      </c>
      <c r="CU108" s="10">
        <v>320</v>
      </c>
      <c r="CV108" s="10">
        <v>320</v>
      </c>
      <c r="CW108" s="46">
        <v>320</v>
      </c>
      <c r="CX108" s="16">
        <v>320</v>
      </c>
      <c r="CY108" s="15">
        <v>20</v>
      </c>
      <c r="CZ108" s="10">
        <v>40</v>
      </c>
      <c r="DA108" s="10">
        <v>5</v>
      </c>
      <c r="DB108" s="10">
        <v>20</v>
      </c>
      <c r="DC108" s="10">
        <v>10</v>
      </c>
      <c r="DD108" s="10">
        <v>40</v>
      </c>
      <c r="DE108" s="10">
        <v>10</v>
      </c>
      <c r="DF108" s="10">
        <v>40</v>
      </c>
      <c r="DG108" s="10">
        <v>20</v>
      </c>
      <c r="DH108" s="10">
        <v>80</v>
      </c>
      <c r="DI108" s="10">
        <v>20</v>
      </c>
      <c r="DJ108" s="16">
        <v>80</v>
      </c>
      <c r="DK108" s="68" t="s">
        <v>231</v>
      </c>
    </row>
    <row r="109" spans="1:115" ht="24" customHeight="1">
      <c r="A109" s="118" t="s">
        <v>232</v>
      </c>
      <c r="B109" s="48">
        <v>36845</v>
      </c>
      <c r="C109" s="48">
        <v>43360</v>
      </c>
      <c r="D109" s="49">
        <v>17</v>
      </c>
      <c r="E109" s="5" t="s">
        <v>221</v>
      </c>
      <c r="F109" s="54" t="s">
        <v>218</v>
      </c>
      <c r="G109" s="226">
        <v>19.644867705010324</v>
      </c>
      <c r="H109" s="1" t="s">
        <v>219</v>
      </c>
      <c r="I109" s="141" t="s">
        <v>228</v>
      </c>
      <c r="J109" s="223" t="s">
        <v>220</v>
      </c>
      <c r="K109" s="15"/>
      <c r="L109" s="10"/>
      <c r="M109" s="10"/>
      <c r="N109" s="10"/>
      <c r="O109" s="10"/>
      <c r="P109" s="10"/>
      <c r="Q109" s="10"/>
      <c r="R109" s="10"/>
      <c r="S109" s="10"/>
      <c r="T109" s="10"/>
      <c r="U109" s="10"/>
      <c r="V109" s="10"/>
      <c r="W109" s="10"/>
      <c r="X109" s="10"/>
      <c r="Y109" s="10">
        <v>5</v>
      </c>
      <c r="Z109" s="10">
        <v>5</v>
      </c>
      <c r="AA109" s="10">
        <v>5</v>
      </c>
      <c r="AB109" s="10">
        <v>5</v>
      </c>
      <c r="AC109" s="10">
        <v>5</v>
      </c>
      <c r="AD109" s="10">
        <v>5</v>
      </c>
      <c r="AE109" s="10">
        <v>20</v>
      </c>
      <c r="AF109" s="10">
        <v>20</v>
      </c>
      <c r="AG109" s="10">
        <v>40</v>
      </c>
      <c r="AH109" s="10">
        <v>40</v>
      </c>
      <c r="AI109" s="10">
        <v>40</v>
      </c>
      <c r="AJ109" s="10">
        <v>40</v>
      </c>
      <c r="AK109" s="10">
        <v>20</v>
      </c>
      <c r="AL109" s="10">
        <v>20</v>
      </c>
      <c r="AM109" s="10">
        <v>320</v>
      </c>
      <c r="AN109" s="10">
        <v>320</v>
      </c>
      <c r="AO109" s="10">
        <v>640</v>
      </c>
      <c r="AP109" s="16">
        <v>320</v>
      </c>
      <c r="AQ109" s="68" t="s">
        <v>232</v>
      </c>
      <c r="AR109" s="15"/>
      <c r="AS109" s="10"/>
      <c r="AT109" s="10"/>
      <c r="AU109" s="10"/>
      <c r="AV109" s="10"/>
      <c r="AW109" s="10"/>
      <c r="AX109" s="10"/>
      <c r="AY109" s="10"/>
      <c r="AZ109" s="10"/>
      <c r="BA109" s="10"/>
      <c r="BB109" s="10"/>
      <c r="BC109" s="10"/>
      <c r="BD109" s="10"/>
      <c r="BE109" s="10"/>
      <c r="BF109" s="10"/>
      <c r="BG109" s="10"/>
      <c r="BH109" s="10">
        <v>160</v>
      </c>
      <c r="BI109" s="10">
        <v>160</v>
      </c>
      <c r="BJ109" s="10">
        <v>320</v>
      </c>
      <c r="BK109" s="10">
        <v>320</v>
      </c>
      <c r="BL109" s="10">
        <v>1280</v>
      </c>
      <c r="BM109" s="10">
        <v>1280</v>
      </c>
      <c r="BN109" s="10">
        <v>1280</v>
      </c>
      <c r="BO109" s="10">
        <v>640</v>
      </c>
      <c r="BP109" s="10">
        <v>160</v>
      </c>
      <c r="BQ109" s="10">
        <v>160</v>
      </c>
      <c r="BR109" s="10">
        <v>320</v>
      </c>
      <c r="BS109" s="10">
        <v>320</v>
      </c>
      <c r="BT109" s="10">
        <v>640</v>
      </c>
      <c r="BU109" s="10">
        <v>320</v>
      </c>
      <c r="BV109" s="10">
        <v>160</v>
      </c>
      <c r="BW109" s="10">
        <v>80</v>
      </c>
      <c r="BX109" s="10">
        <v>640</v>
      </c>
      <c r="BY109" s="10">
        <v>320</v>
      </c>
      <c r="BZ109" s="10">
        <v>640</v>
      </c>
      <c r="CA109" s="16">
        <v>320</v>
      </c>
      <c r="CB109" s="68" t="s">
        <v>232</v>
      </c>
      <c r="CC109" s="15">
        <v>10</v>
      </c>
      <c r="CD109" s="10">
        <v>20</v>
      </c>
      <c r="CE109" s="10">
        <v>5</v>
      </c>
      <c r="CF109" s="10">
        <v>5</v>
      </c>
      <c r="CG109" s="10">
        <v>5</v>
      </c>
      <c r="CH109" s="16">
        <v>10</v>
      </c>
      <c r="CI109" s="15">
        <v>10</v>
      </c>
      <c r="CJ109" s="10">
        <v>20</v>
      </c>
      <c r="CK109" s="10">
        <v>20</v>
      </c>
      <c r="CL109" s="10">
        <v>40</v>
      </c>
      <c r="CM109" s="10">
        <v>20</v>
      </c>
      <c r="CN109" s="10">
        <v>40</v>
      </c>
      <c r="CO109" s="10">
        <v>20</v>
      </c>
      <c r="CP109" s="10">
        <v>40</v>
      </c>
      <c r="CQ109" s="10">
        <v>40</v>
      </c>
      <c r="CR109" s="10">
        <v>80</v>
      </c>
      <c r="CS109" s="10">
        <v>40</v>
      </c>
      <c r="CT109" s="10">
        <v>80</v>
      </c>
      <c r="CU109" s="10">
        <v>40</v>
      </c>
      <c r="CV109" s="10">
        <v>80</v>
      </c>
      <c r="CW109" s="46">
        <v>40</v>
      </c>
      <c r="CX109" s="16">
        <v>80</v>
      </c>
      <c r="CY109" s="15">
        <v>40</v>
      </c>
      <c r="CZ109" s="10">
        <v>80</v>
      </c>
      <c r="DA109" s="10">
        <v>20</v>
      </c>
      <c r="DB109" s="10">
        <v>40</v>
      </c>
      <c r="DC109" s="10">
        <v>40</v>
      </c>
      <c r="DD109" s="10">
        <v>80</v>
      </c>
      <c r="DE109" s="10">
        <v>40</v>
      </c>
      <c r="DF109" s="10">
        <v>80</v>
      </c>
      <c r="DG109" s="10">
        <v>40</v>
      </c>
      <c r="DH109" s="10">
        <v>80</v>
      </c>
      <c r="DI109" s="10">
        <v>80</v>
      </c>
      <c r="DJ109" s="16">
        <v>160</v>
      </c>
      <c r="DK109" s="68" t="s">
        <v>232</v>
      </c>
    </row>
    <row r="110" spans="1:115" ht="24" customHeight="1">
      <c r="A110" s="118" t="s">
        <v>233</v>
      </c>
      <c r="B110" s="48">
        <v>37368</v>
      </c>
      <c r="C110" s="48">
        <v>43360</v>
      </c>
      <c r="D110" s="49">
        <v>16</v>
      </c>
      <c r="E110" s="3" t="s">
        <v>217</v>
      </c>
      <c r="F110" s="54" t="s">
        <v>218</v>
      </c>
      <c r="G110" s="226">
        <v>20.497602595741853</v>
      </c>
      <c r="H110" s="1" t="s">
        <v>219</v>
      </c>
      <c r="I110" s="141" t="s">
        <v>228</v>
      </c>
      <c r="J110" s="223" t="s">
        <v>220</v>
      </c>
      <c r="K110" s="15"/>
      <c r="L110" s="10"/>
      <c r="M110" s="10"/>
      <c r="N110" s="10"/>
      <c r="O110" s="10"/>
      <c r="P110" s="10"/>
      <c r="Q110" s="10"/>
      <c r="R110" s="10"/>
      <c r="S110" s="10"/>
      <c r="T110" s="10"/>
      <c r="U110" s="10"/>
      <c r="V110" s="10"/>
      <c r="W110" s="10"/>
      <c r="X110" s="10"/>
      <c r="Y110" s="10">
        <v>5</v>
      </c>
      <c r="Z110" s="10">
        <v>5</v>
      </c>
      <c r="AA110" s="10">
        <v>5</v>
      </c>
      <c r="AB110" s="10">
        <v>5</v>
      </c>
      <c r="AC110" s="10">
        <v>5</v>
      </c>
      <c r="AD110" s="10">
        <v>5</v>
      </c>
      <c r="AE110" s="10">
        <v>40</v>
      </c>
      <c r="AF110" s="10">
        <v>40</v>
      </c>
      <c r="AG110" s="10">
        <v>80</v>
      </c>
      <c r="AH110" s="10">
        <v>80</v>
      </c>
      <c r="AI110" s="10">
        <v>40</v>
      </c>
      <c r="AJ110" s="10">
        <v>40</v>
      </c>
      <c r="AK110" s="10">
        <v>40</v>
      </c>
      <c r="AL110" s="10">
        <v>40</v>
      </c>
      <c r="AM110" s="10">
        <v>160</v>
      </c>
      <c r="AN110" s="10">
        <v>320</v>
      </c>
      <c r="AO110" s="10">
        <v>160</v>
      </c>
      <c r="AP110" s="16">
        <v>320</v>
      </c>
      <c r="AQ110" s="68" t="s">
        <v>233</v>
      </c>
      <c r="AR110" s="15"/>
      <c r="AS110" s="10"/>
      <c r="AT110" s="10"/>
      <c r="AU110" s="10"/>
      <c r="AV110" s="10"/>
      <c r="AW110" s="10"/>
      <c r="AX110" s="10"/>
      <c r="AY110" s="10"/>
      <c r="AZ110" s="10"/>
      <c r="BA110" s="10"/>
      <c r="BB110" s="10"/>
      <c r="BC110" s="10"/>
      <c r="BD110" s="10"/>
      <c r="BE110" s="10"/>
      <c r="BF110" s="10"/>
      <c r="BG110" s="10"/>
      <c r="BH110" s="10">
        <v>20</v>
      </c>
      <c r="BI110" s="10">
        <v>40</v>
      </c>
      <c r="BJ110" s="10">
        <v>160</v>
      </c>
      <c r="BK110" s="10">
        <v>320</v>
      </c>
      <c r="BL110" s="10">
        <v>1280</v>
      </c>
      <c r="BM110" s="10">
        <v>1280</v>
      </c>
      <c r="BN110" s="10">
        <v>640</v>
      </c>
      <c r="BO110" s="10">
        <v>640</v>
      </c>
      <c r="BP110" s="10">
        <v>160</v>
      </c>
      <c r="BQ110" s="10">
        <v>160</v>
      </c>
      <c r="BR110" s="10">
        <v>640</v>
      </c>
      <c r="BS110" s="10">
        <v>640</v>
      </c>
      <c r="BT110" s="10">
        <v>640</v>
      </c>
      <c r="BU110" s="10">
        <v>1280</v>
      </c>
      <c r="BV110" s="10">
        <v>320</v>
      </c>
      <c r="BW110" s="10">
        <v>640</v>
      </c>
      <c r="BX110" s="10">
        <v>640</v>
      </c>
      <c r="BY110" s="10">
        <v>640</v>
      </c>
      <c r="BZ110" s="10">
        <v>320</v>
      </c>
      <c r="CA110" s="16">
        <v>640</v>
      </c>
      <c r="CB110" s="68" t="s">
        <v>233</v>
      </c>
      <c r="CC110" s="15">
        <v>80</v>
      </c>
      <c r="CD110" s="10">
        <v>160</v>
      </c>
      <c r="CE110" s="10">
        <v>5</v>
      </c>
      <c r="CF110" s="10">
        <v>5</v>
      </c>
      <c r="CG110" s="10">
        <v>5</v>
      </c>
      <c r="CH110" s="16">
        <v>5</v>
      </c>
      <c r="CI110" s="15">
        <v>40</v>
      </c>
      <c r="CJ110" s="10">
        <v>80</v>
      </c>
      <c r="CK110" s="10">
        <v>80</v>
      </c>
      <c r="CL110" s="10">
        <v>160</v>
      </c>
      <c r="CM110" s="10">
        <v>80</v>
      </c>
      <c r="CN110" s="10">
        <v>160</v>
      </c>
      <c r="CO110" s="10">
        <v>80</v>
      </c>
      <c r="CP110" s="10">
        <v>80</v>
      </c>
      <c r="CQ110" s="10">
        <v>80</v>
      </c>
      <c r="CR110" s="10">
        <v>320</v>
      </c>
      <c r="CS110" s="10">
        <v>80</v>
      </c>
      <c r="CT110" s="10">
        <v>320</v>
      </c>
      <c r="CU110" s="10">
        <v>160</v>
      </c>
      <c r="CV110" s="10">
        <v>640</v>
      </c>
      <c r="CW110" s="46">
        <v>80</v>
      </c>
      <c r="CX110" s="16">
        <v>320</v>
      </c>
      <c r="CY110" s="15">
        <v>80</v>
      </c>
      <c r="CZ110" s="10">
        <v>320</v>
      </c>
      <c r="DA110" s="10">
        <v>40</v>
      </c>
      <c r="DB110" s="10">
        <v>160</v>
      </c>
      <c r="DC110" s="10">
        <v>160</v>
      </c>
      <c r="DD110" s="10">
        <v>640</v>
      </c>
      <c r="DE110" s="10">
        <v>80</v>
      </c>
      <c r="DF110" s="10">
        <v>320</v>
      </c>
      <c r="DG110" s="10">
        <v>80</v>
      </c>
      <c r="DH110" s="10">
        <v>320</v>
      </c>
      <c r="DI110" s="10">
        <v>160</v>
      </c>
      <c r="DJ110" s="16">
        <v>640</v>
      </c>
      <c r="DK110" s="68" t="s">
        <v>233</v>
      </c>
    </row>
    <row r="111" spans="1:115" ht="24" customHeight="1">
      <c r="A111" s="118" t="s">
        <v>234</v>
      </c>
      <c r="B111" s="48">
        <v>37470</v>
      </c>
      <c r="C111" s="48">
        <v>43406</v>
      </c>
      <c r="D111" s="49">
        <v>16</v>
      </c>
      <c r="E111" s="3" t="s">
        <v>217</v>
      </c>
      <c r="F111" s="54" t="s">
        <v>218</v>
      </c>
      <c r="G111" s="226">
        <v>19.535547644168105</v>
      </c>
      <c r="H111" s="1" t="s">
        <v>219</v>
      </c>
      <c r="I111" s="141" t="s">
        <v>228</v>
      </c>
      <c r="J111" s="223" t="s">
        <v>220</v>
      </c>
      <c r="K111" s="15"/>
      <c r="L111" s="10"/>
      <c r="M111" s="10"/>
      <c r="N111" s="10"/>
      <c r="O111" s="10"/>
      <c r="P111" s="10"/>
      <c r="Q111" s="10"/>
      <c r="R111" s="10"/>
      <c r="S111" s="10"/>
      <c r="T111" s="10"/>
      <c r="U111" s="10"/>
      <c r="V111" s="10"/>
      <c r="W111" s="10"/>
      <c r="X111" s="10"/>
      <c r="Y111" s="10">
        <v>5</v>
      </c>
      <c r="Z111" s="10">
        <v>5</v>
      </c>
      <c r="AA111" s="10">
        <v>5</v>
      </c>
      <c r="AB111" s="10">
        <v>10</v>
      </c>
      <c r="AC111" s="10">
        <v>5</v>
      </c>
      <c r="AD111" s="10">
        <v>5</v>
      </c>
      <c r="AE111" s="10">
        <v>5</v>
      </c>
      <c r="AF111" s="10">
        <v>5</v>
      </c>
      <c r="AG111" s="10">
        <v>5</v>
      </c>
      <c r="AH111" s="10">
        <v>5</v>
      </c>
      <c r="AI111" s="10">
        <v>5</v>
      </c>
      <c r="AJ111" s="10">
        <v>5</v>
      </c>
      <c r="AK111" s="10">
        <v>5</v>
      </c>
      <c r="AL111" s="10">
        <v>5</v>
      </c>
      <c r="AM111" s="10">
        <v>40</v>
      </c>
      <c r="AN111" s="10">
        <v>80</v>
      </c>
      <c r="AO111" s="10">
        <v>40</v>
      </c>
      <c r="AP111" s="16">
        <v>40</v>
      </c>
      <c r="AQ111" s="68" t="s">
        <v>234</v>
      </c>
      <c r="AR111" s="15"/>
      <c r="AS111" s="10"/>
      <c r="AT111" s="10"/>
      <c r="AU111" s="10"/>
      <c r="AV111" s="10"/>
      <c r="AW111" s="10"/>
      <c r="AX111" s="10"/>
      <c r="AY111" s="10"/>
      <c r="AZ111" s="10"/>
      <c r="BA111" s="10"/>
      <c r="BB111" s="10"/>
      <c r="BC111" s="10"/>
      <c r="BD111" s="10"/>
      <c r="BE111" s="10"/>
      <c r="BF111" s="10"/>
      <c r="BG111" s="10"/>
      <c r="BH111" s="10">
        <v>40</v>
      </c>
      <c r="BI111" s="10">
        <v>80</v>
      </c>
      <c r="BJ111" s="10">
        <v>160</v>
      </c>
      <c r="BK111" s="10">
        <v>160</v>
      </c>
      <c r="BL111" s="10">
        <v>320</v>
      </c>
      <c r="BM111" s="10">
        <v>640</v>
      </c>
      <c r="BN111" s="10">
        <v>40</v>
      </c>
      <c r="BO111" s="10">
        <v>80</v>
      </c>
      <c r="BP111" s="10">
        <v>80</v>
      </c>
      <c r="BQ111" s="10">
        <v>80</v>
      </c>
      <c r="BR111" s="10">
        <v>320</v>
      </c>
      <c r="BS111" s="10">
        <v>320</v>
      </c>
      <c r="BT111" s="10">
        <v>640</v>
      </c>
      <c r="BU111" s="10">
        <v>320</v>
      </c>
      <c r="BV111" s="10">
        <v>160</v>
      </c>
      <c r="BW111" s="10">
        <v>160</v>
      </c>
      <c r="BX111" s="10">
        <v>160</v>
      </c>
      <c r="BY111" s="10">
        <v>160</v>
      </c>
      <c r="BZ111" s="10">
        <v>160</v>
      </c>
      <c r="CA111" s="16">
        <v>160</v>
      </c>
      <c r="CB111" s="68" t="s">
        <v>234</v>
      </c>
      <c r="CC111" s="15">
        <v>5</v>
      </c>
      <c r="CD111" s="10">
        <v>5</v>
      </c>
      <c r="CE111" s="10">
        <v>5</v>
      </c>
      <c r="CF111" s="10">
        <v>5</v>
      </c>
      <c r="CG111" s="10">
        <v>5</v>
      </c>
      <c r="CH111" s="16">
        <v>5</v>
      </c>
      <c r="CI111" s="15">
        <v>10</v>
      </c>
      <c r="CJ111" s="10">
        <v>20</v>
      </c>
      <c r="CK111" s="10">
        <v>40</v>
      </c>
      <c r="CL111" s="10">
        <v>40</v>
      </c>
      <c r="CM111" s="10">
        <v>40</v>
      </c>
      <c r="CN111" s="10">
        <v>40</v>
      </c>
      <c r="CO111" s="10">
        <v>20</v>
      </c>
      <c r="CP111" s="10">
        <v>40</v>
      </c>
      <c r="CQ111" s="10">
        <v>40</v>
      </c>
      <c r="CR111" s="10">
        <v>80</v>
      </c>
      <c r="CS111" s="10">
        <v>80</v>
      </c>
      <c r="CT111" s="10">
        <v>80</v>
      </c>
      <c r="CU111" s="10">
        <v>80</v>
      </c>
      <c r="CV111" s="10">
        <v>160</v>
      </c>
      <c r="CW111" s="46">
        <v>80</v>
      </c>
      <c r="CX111" s="16">
        <v>80</v>
      </c>
      <c r="CY111" s="15">
        <v>5</v>
      </c>
      <c r="CZ111" s="10">
        <v>5</v>
      </c>
      <c r="DA111" s="10">
        <v>5</v>
      </c>
      <c r="DB111" s="10">
        <v>5</v>
      </c>
      <c r="DC111" s="10">
        <v>5</v>
      </c>
      <c r="DD111" s="10">
        <v>5</v>
      </c>
      <c r="DE111" s="10">
        <v>5</v>
      </c>
      <c r="DF111" s="10">
        <v>5</v>
      </c>
      <c r="DG111" s="10">
        <v>5</v>
      </c>
      <c r="DH111" s="10">
        <v>5</v>
      </c>
      <c r="DI111" s="10">
        <v>5</v>
      </c>
      <c r="DJ111" s="16">
        <v>5</v>
      </c>
      <c r="DK111" s="68" t="s">
        <v>234</v>
      </c>
    </row>
    <row r="112" spans="1:115" ht="24" customHeight="1">
      <c r="A112" s="118" t="s">
        <v>235</v>
      </c>
      <c r="B112" s="48">
        <v>37366</v>
      </c>
      <c r="C112" s="48">
        <v>43388</v>
      </c>
      <c r="D112" s="49">
        <v>16</v>
      </c>
      <c r="E112" s="5" t="s">
        <v>221</v>
      </c>
      <c r="F112" s="54" t="s">
        <v>218</v>
      </c>
      <c r="G112" s="226">
        <v>23.249667162659566</v>
      </c>
      <c r="H112" s="1" t="s">
        <v>219</v>
      </c>
      <c r="I112" s="141" t="s">
        <v>228</v>
      </c>
      <c r="J112" s="223" t="s">
        <v>220</v>
      </c>
      <c r="K112" s="15"/>
      <c r="L112" s="10"/>
      <c r="M112" s="10"/>
      <c r="N112" s="10"/>
      <c r="O112" s="10"/>
      <c r="P112" s="10"/>
      <c r="Q112" s="10"/>
      <c r="R112" s="10"/>
      <c r="S112" s="10"/>
      <c r="T112" s="10"/>
      <c r="U112" s="10"/>
      <c r="V112" s="10"/>
      <c r="W112" s="10"/>
      <c r="X112" s="10"/>
      <c r="Y112" s="10">
        <v>5</v>
      </c>
      <c r="Z112" s="10">
        <v>5</v>
      </c>
      <c r="AA112" s="10">
        <v>5</v>
      </c>
      <c r="AB112" s="10">
        <v>5</v>
      </c>
      <c r="AC112" s="10">
        <v>5</v>
      </c>
      <c r="AD112" s="10">
        <v>5</v>
      </c>
      <c r="AE112" s="10">
        <v>5</v>
      </c>
      <c r="AF112" s="10">
        <v>5</v>
      </c>
      <c r="AG112" s="10">
        <v>5</v>
      </c>
      <c r="AH112" s="10">
        <v>5</v>
      </c>
      <c r="AI112" s="10">
        <v>5</v>
      </c>
      <c r="AJ112" s="10">
        <v>5</v>
      </c>
      <c r="AK112" s="10">
        <v>5</v>
      </c>
      <c r="AL112" s="10">
        <v>5</v>
      </c>
      <c r="AM112" s="10">
        <v>160</v>
      </c>
      <c r="AN112" s="10">
        <v>320</v>
      </c>
      <c r="AO112" s="10">
        <v>160</v>
      </c>
      <c r="AP112" s="16">
        <v>320</v>
      </c>
      <c r="AQ112" s="68" t="s">
        <v>235</v>
      </c>
      <c r="AR112" s="15"/>
      <c r="AS112" s="10"/>
      <c r="AT112" s="10"/>
      <c r="AU112" s="10"/>
      <c r="AV112" s="10"/>
      <c r="AW112" s="10"/>
      <c r="AX112" s="10"/>
      <c r="AY112" s="10"/>
      <c r="AZ112" s="10"/>
      <c r="BA112" s="10"/>
      <c r="BB112" s="10"/>
      <c r="BC112" s="10"/>
      <c r="BD112" s="10"/>
      <c r="BE112" s="10"/>
      <c r="BF112" s="10"/>
      <c r="BG112" s="10"/>
      <c r="BH112" s="10">
        <v>80</v>
      </c>
      <c r="BI112" s="10">
        <v>160</v>
      </c>
      <c r="BJ112" s="10">
        <v>160</v>
      </c>
      <c r="BK112" s="10">
        <v>320</v>
      </c>
      <c r="BL112" s="10">
        <v>640</v>
      </c>
      <c r="BM112" s="10">
        <v>1280</v>
      </c>
      <c r="BN112" s="10">
        <v>320</v>
      </c>
      <c r="BO112" s="10">
        <v>640</v>
      </c>
      <c r="BP112" s="10">
        <v>80</v>
      </c>
      <c r="BQ112" s="10">
        <v>160</v>
      </c>
      <c r="BR112" s="10">
        <v>320</v>
      </c>
      <c r="BS112" s="10">
        <v>640</v>
      </c>
      <c r="BT112" s="10">
        <v>320</v>
      </c>
      <c r="BU112" s="10">
        <v>640</v>
      </c>
      <c r="BV112" s="10">
        <v>320</v>
      </c>
      <c r="BW112" s="10">
        <v>640</v>
      </c>
      <c r="BX112" s="10">
        <v>320</v>
      </c>
      <c r="BY112" s="10">
        <v>640</v>
      </c>
      <c r="BZ112" s="10">
        <v>320</v>
      </c>
      <c r="CA112" s="16">
        <v>320</v>
      </c>
      <c r="CB112" s="68" t="s">
        <v>235</v>
      </c>
      <c r="CC112" s="15">
        <v>20</v>
      </c>
      <c r="CD112" s="10">
        <v>40</v>
      </c>
      <c r="CE112" s="10">
        <v>10</v>
      </c>
      <c r="CF112" s="10">
        <v>20</v>
      </c>
      <c r="CG112" s="10">
        <v>20</v>
      </c>
      <c r="CH112" s="16">
        <v>40</v>
      </c>
      <c r="CI112" s="15">
        <v>40</v>
      </c>
      <c r="CJ112" s="10">
        <v>40</v>
      </c>
      <c r="CK112" s="10">
        <v>80</v>
      </c>
      <c r="CL112" s="10">
        <v>80</v>
      </c>
      <c r="CM112" s="10">
        <v>80</v>
      </c>
      <c r="CN112" s="10">
        <v>80</v>
      </c>
      <c r="CO112" s="10">
        <v>40</v>
      </c>
      <c r="CP112" s="10">
        <v>80</v>
      </c>
      <c r="CQ112" s="10">
        <v>80</v>
      </c>
      <c r="CR112" s="10">
        <v>80</v>
      </c>
      <c r="CS112" s="10">
        <v>80</v>
      </c>
      <c r="CT112" s="10">
        <v>80</v>
      </c>
      <c r="CU112" s="10">
        <v>80</v>
      </c>
      <c r="CV112" s="10">
        <v>160</v>
      </c>
      <c r="CW112" s="46">
        <v>80</v>
      </c>
      <c r="CX112" s="16">
        <v>80</v>
      </c>
      <c r="CY112" s="15">
        <v>80</v>
      </c>
      <c r="CZ112" s="10">
        <v>160</v>
      </c>
      <c r="DA112" s="10">
        <v>40</v>
      </c>
      <c r="DB112" s="10">
        <v>80</v>
      </c>
      <c r="DC112" s="10">
        <v>80</v>
      </c>
      <c r="DD112" s="10">
        <v>160</v>
      </c>
      <c r="DE112" s="10">
        <v>80</v>
      </c>
      <c r="DF112" s="10">
        <v>160</v>
      </c>
      <c r="DG112" s="10">
        <v>80</v>
      </c>
      <c r="DH112" s="10">
        <v>320</v>
      </c>
      <c r="DI112" s="10">
        <v>80</v>
      </c>
      <c r="DJ112" s="16">
        <v>160</v>
      </c>
      <c r="DK112" s="68" t="s">
        <v>235</v>
      </c>
    </row>
    <row r="113" spans="1:115" ht="24" customHeight="1">
      <c r="A113" s="119" t="s">
        <v>236</v>
      </c>
      <c r="B113" s="43">
        <v>38439</v>
      </c>
      <c r="C113" s="43">
        <v>43388</v>
      </c>
      <c r="D113" s="44">
        <v>13</v>
      </c>
      <c r="E113" s="3" t="s">
        <v>217</v>
      </c>
      <c r="F113" s="54" t="s">
        <v>218</v>
      </c>
      <c r="G113" s="226">
        <v>24.819302721088437</v>
      </c>
      <c r="H113" s="1" t="s">
        <v>219</v>
      </c>
      <c r="I113" s="141" t="s">
        <v>228</v>
      </c>
      <c r="J113" s="223" t="s">
        <v>220</v>
      </c>
      <c r="K113" s="15"/>
      <c r="L113" s="10"/>
      <c r="M113" s="10"/>
      <c r="N113" s="10"/>
      <c r="O113" s="10"/>
      <c r="P113" s="10"/>
      <c r="Q113" s="10"/>
      <c r="R113" s="10"/>
      <c r="S113" s="10"/>
      <c r="T113" s="10"/>
      <c r="U113" s="10"/>
      <c r="V113" s="10"/>
      <c r="W113" s="10"/>
      <c r="X113" s="10"/>
      <c r="Y113" s="10">
        <v>5</v>
      </c>
      <c r="Z113" s="10">
        <v>5</v>
      </c>
      <c r="AA113" s="10">
        <v>5</v>
      </c>
      <c r="AB113" s="10">
        <v>5</v>
      </c>
      <c r="AC113" s="10">
        <v>5</v>
      </c>
      <c r="AD113" s="10">
        <v>5</v>
      </c>
      <c r="AE113" s="10">
        <v>10</v>
      </c>
      <c r="AF113" s="10">
        <v>10</v>
      </c>
      <c r="AG113" s="10">
        <v>20</v>
      </c>
      <c r="AH113" s="10">
        <v>20</v>
      </c>
      <c r="AI113" s="10">
        <v>5</v>
      </c>
      <c r="AJ113" s="10">
        <v>5</v>
      </c>
      <c r="AK113" s="10">
        <v>10</v>
      </c>
      <c r="AL113" s="10">
        <v>10</v>
      </c>
      <c r="AM113" s="10">
        <v>80</v>
      </c>
      <c r="AN113" s="10">
        <v>80</v>
      </c>
      <c r="AO113" s="10">
        <v>80</v>
      </c>
      <c r="AP113" s="16">
        <v>80</v>
      </c>
      <c r="AQ113" s="45" t="s">
        <v>236</v>
      </c>
      <c r="AR113" s="15"/>
      <c r="AS113" s="10"/>
      <c r="AT113" s="10"/>
      <c r="AU113" s="10"/>
      <c r="AV113" s="10"/>
      <c r="AW113" s="10"/>
      <c r="AX113" s="10"/>
      <c r="AY113" s="10"/>
      <c r="AZ113" s="10"/>
      <c r="BA113" s="10"/>
      <c r="BB113" s="10"/>
      <c r="BC113" s="10"/>
      <c r="BD113" s="10"/>
      <c r="BE113" s="10"/>
      <c r="BF113" s="10"/>
      <c r="BG113" s="10"/>
      <c r="BH113" s="10">
        <v>20</v>
      </c>
      <c r="BI113" s="10">
        <v>20</v>
      </c>
      <c r="BJ113" s="10">
        <v>80</v>
      </c>
      <c r="BK113" s="10">
        <v>80</v>
      </c>
      <c r="BL113" s="10">
        <v>320</v>
      </c>
      <c r="BM113" s="10">
        <v>640</v>
      </c>
      <c r="BN113" s="10">
        <v>160</v>
      </c>
      <c r="BO113" s="10">
        <v>160</v>
      </c>
      <c r="BP113" s="10">
        <v>80</v>
      </c>
      <c r="BQ113" s="10">
        <v>80</v>
      </c>
      <c r="BR113" s="10">
        <v>160</v>
      </c>
      <c r="BS113" s="10">
        <v>320</v>
      </c>
      <c r="BT113" s="10">
        <v>320</v>
      </c>
      <c r="BU113" s="10">
        <v>320</v>
      </c>
      <c r="BV113" s="10">
        <v>160</v>
      </c>
      <c r="BW113" s="10">
        <v>320</v>
      </c>
      <c r="BX113" s="10">
        <v>320</v>
      </c>
      <c r="BY113" s="10">
        <v>320</v>
      </c>
      <c r="BZ113" s="10">
        <v>160</v>
      </c>
      <c r="CA113" s="16">
        <v>160</v>
      </c>
      <c r="CB113" s="45" t="s">
        <v>236</v>
      </c>
      <c r="CC113" s="15">
        <v>20</v>
      </c>
      <c r="CD113" s="10">
        <v>20</v>
      </c>
      <c r="CE113" s="10">
        <v>5</v>
      </c>
      <c r="CF113" s="10">
        <v>5</v>
      </c>
      <c r="CG113" s="10">
        <v>5</v>
      </c>
      <c r="CH113" s="16">
        <v>10</v>
      </c>
      <c r="CI113" s="15">
        <v>40</v>
      </c>
      <c r="CJ113" s="10">
        <v>40</v>
      </c>
      <c r="CK113" s="10">
        <v>40</v>
      </c>
      <c r="CL113" s="10">
        <v>80</v>
      </c>
      <c r="CM113" s="10">
        <v>80</v>
      </c>
      <c r="CN113" s="10">
        <v>80</v>
      </c>
      <c r="CO113" s="10">
        <v>40</v>
      </c>
      <c r="CP113" s="10">
        <v>80</v>
      </c>
      <c r="CQ113" s="10">
        <v>40</v>
      </c>
      <c r="CR113" s="10">
        <v>80</v>
      </c>
      <c r="CS113" s="10">
        <v>80</v>
      </c>
      <c r="CT113" s="10">
        <v>80</v>
      </c>
      <c r="CU113" s="10">
        <v>80</v>
      </c>
      <c r="CV113" s="10">
        <v>80</v>
      </c>
      <c r="CW113" s="46">
        <v>80</v>
      </c>
      <c r="CX113" s="16">
        <v>80</v>
      </c>
      <c r="CY113" s="15">
        <v>80</v>
      </c>
      <c r="CZ113" s="10">
        <v>80</v>
      </c>
      <c r="DA113" s="10">
        <v>40</v>
      </c>
      <c r="DB113" s="10">
        <v>40</v>
      </c>
      <c r="DC113" s="10">
        <v>160</v>
      </c>
      <c r="DD113" s="10">
        <v>160</v>
      </c>
      <c r="DE113" s="10">
        <v>80</v>
      </c>
      <c r="DF113" s="10">
        <v>80</v>
      </c>
      <c r="DG113" s="10">
        <v>80</v>
      </c>
      <c r="DH113" s="10">
        <v>160</v>
      </c>
      <c r="DI113" s="10">
        <v>80</v>
      </c>
      <c r="DJ113" s="16">
        <v>80</v>
      </c>
      <c r="DK113" s="45" t="s">
        <v>236</v>
      </c>
    </row>
    <row r="114" spans="1:115" ht="24" customHeight="1">
      <c r="A114" s="118" t="s">
        <v>237</v>
      </c>
      <c r="B114" s="48">
        <v>37068</v>
      </c>
      <c r="C114" s="48">
        <v>43353</v>
      </c>
      <c r="D114" s="49">
        <v>17</v>
      </c>
      <c r="E114" s="3" t="s">
        <v>217</v>
      </c>
      <c r="F114" s="54" t="s">
        <v>218</v>
      </c>
      <c r="G114" s="226">
        <v>18.503239583586108</v>
      </c>
      <c r="H114" s="1" t="s">
        <v>219</v>
      </c>
      <c r="I114" s="141" t="s">
        <v>228</v>
      </c>
      <c r="J114" s="223" t="s">
        <v>220</v>
      </c>
      <c r="K114" s="15"/>
      <c r="L114" s="10"/>
      <c r="M114" s="10"/>
      <c r="N114" s="10"/>
      <c r="O114" s="10"/>
      <c r="P114" s="10"/>
      <c r="Q114" s="10"/>
      <c r="R114" s="10"/>
      <c r="S114" s="10"/>
      <c r="T114" s="10"/>
      <c r="U114" s="10"/>
      <c r="V114" s="10"/>
      <c r="W114" s="10"/>
      <c r="X114" s="10"/>
      <c r="Y114" s="10">
        <v>5</v>
      </c>
      <c r="Z114" s="10">
        <v>5</v>
      </c>
      <c r="AA114" s="10">
        <v>10</v>
      </c>
      <c r="AB114" s="10">
        <v>10</v>
      </c>
      <c r="AC114" s="10">
        <v>5</v>
      </c>
      <c r="AD114" s="10">
        <v>5</v>
      </c>
      <c r="AE114" s="10">
        <v>80</v>
      </c>
      <c r="AF114" s="10">
        <v>80</v>
      </c>
      <c r="AG114" s="10">
        <v>320</v>
      </c>
      <c r="AH114" s="10">
        <v>320</v>
      </c>
      <c r="AI114" s="10">
        <v>160</v>
      </c>
      <c r="AJ114" s="10">
        <v>160</v>
      </c>
      <c r="AK114" s="10">
        <v>80</v>
      </c>
      <c r="AL114" s="10">
        <v>160</v>
      </c>
      <c r="AM114" s="10">
        <v>320</v>
      </c>
      <c r="AN114" s="10">
        <v>320</v>
      </c>
      <c r="AO114" s="10">
        <v>320</v>
      </c>
      <c r="AP114" s="16">
        <v>640</v>
      </c>
      <c r="AQ114" s="68" t="s">
        <v>237</v>
      </c>
      <c r="AR114" s="15"/>
      <c r="AS114" s="10"/>
      <c r="AT114" s="10"/>
      <c r="AU114" s="10"/>
      <c r="AV114" s="10"/>
      <c r="AW114" s="10"/>
      <c r="AX114" s="10"/>
      <c r="AY114" s="10"/>
      <c r="AZ114" s="10"/>
      <c r="BA114" s="10"/>
      <c r="BB114" s="10"/>
      <c r="BC114" s="10"/>
      <c r="BD114" s="10"/>
      <c r="BE114" s="10"/>
      <c r="BF114" s="10"/>
      <c r="BG114" s="10"/>
      <c r="BH114" s="10">
        <v>80</v>
      </c>
      <c r="BI114" s="10">
        <v>80</v>
      </c>
      <c r="BJ114" s="10">
        <v>40</v>
      </c>
      <c r="BK114" s="10">
        <v>40</v>
      </c>
      <c r="BL114" s="10">
        <v>160</v>
      </c>
      <c r="BM114" s="10">
        <v>320</v>
      </c>
      <c r="BN114" s="10">
        <v>20</v>
      </c>
      <c r="BO114" s="10">
        <v>40</v>
      </c>
      <c r="BP114" s="10">
        <v>80</v>
      </c>
      <c r="BQ114" s="10">
        <v>160</v>
      </c>
      <c r="BR114" s="10">
        <v>320</v>
      </c>
      <c r="BS114" s="10">
        <v>2560</v>
      </c>
      <c r="BT114" s="10">
        <v>320</v>
      </c>
      <c r="BU114" s="10">
        <v>1280</v>
      </c>
      <c r="BV114" s="10">
        <v>640</v>
      </c>
      <c r="BW114" s="10">
        <v>1280</v>
      </c>
      <c r="BX114" s="10">
        <v>320</v>
      </c>
      <c r="BY114" s="10">
        <v>640</v>
      </c>
      <c r="BZ114" s="10">
        <v>320</v>
      </c>
      <c r="CA114" s="16">
        <v>640</v>
      </c>
      <c r="CB114" s="68" t="s">
        <v>237</v>
      </c>
      <c r="CC114" s="15">
        <v>10</v>
      </c>
      <c r="CD114" s="10">
        <v>40</v>
      </c>
      <c r="CE114" s="10">
        <v>5</v>
      </c>
      <c r="CF114" s="10">
        <v>5</v>
      </c>
      <c r="CG114" s="10">
        <v>5</v>
      </c>
      <c r="CH114" s="16">
        <v>5</v>
      </c>
      <c r="CI114" s="15">
        <v>10</v>
      </c>
      <c r="CJ114" s="10">
        <v>40</v>
      </c>
      <c r="CK114" s="10">
        <v>40</v>
      </c>
      <c r="CL114" s="10">
        <v>80</v>
      </c>
      <c r="CM114" s="10">
        <v>40</v>
      </c>
      <c r="CN114" s="10">
        <v>80</v>
      </c>
      <c r="CO114" s="10">
        <v>40</v>
      </c>
      <c r="CP114" s="10">
        <v>80</v>
      </c>
      <c r="CQ114" s="10">
        <v>40</v>
      </c>
      <c r="CR114" s="10">
        <v>80</v>
      </c>
      <c r="CS114" s="10">
        <v>40</v>
      </c>
      <c r="CT114" s="10">
        <v>80</v>
      </c>
      <c r="CU114" s="10">
        <v>80</v>
      </c>
      <c r="CV114" s="10">
        <v>160</v>
      </c>
      <c r="CW114" s="46">
        <v>40</v>
      </c>
      <c r="CX114" s="16">
        <v>160</v>
      </c>
      <c r="CY114" s="15">
        <v>40</v>
      </c>
      <c r="CZ114" s="10">
        <v>160</v>
      </c>
      <c r="DA114" s="10">
        <v>5</v>
      </c>
      <c r="DB114" s="10">
        <v>40</v>
      </c>
      <c r="DC114" s="10">
        <v>20</v>
      </c>
      <c r="DD114" s="10">
        <v>80</v>
      </c>
      <c r="DE114" s="10">
        <v>20</v>
      </c>
      <c r="DF114" s="10">
        <v>80</v>
      </c>
      <c r="DG114" s="10">
        <v>80</v>
      </c>
      <c r="DH114" s="10">
        <v>160</v>
      </c>
      <c r="DI114" s="10">
        <v>20</v>
      </c>
      <c r="DJ114" s="16">
        <v>80</v>
      </c>
      <c r="DK114" s="68" t="s">
        <v>237</v>
      </c>
    </row>
    <row r="115" spans="1:115" ht="24" customHeight="1">
      <c r="A115" s="118" t="s">
        <v>238</v>
      </c>
      <c r="B115" s="48">
        <v>37122</v>
      </c>
      <c r="C115" s="48">
        <v>43376</v>
      </c>
      <c r="D115" s="49">
        <v>17</v>
      </c>
      <c r="E115" s="5" t="s">
        <v>221</v>
      </c>
      <c r="F115" s="54" t="s">
        <v>218</v>
      </c>
      <c r="G115" s="226">
        <v>17.062468541073624</v>
      </c>
      <c r="H115" s="1" t="s">
        <v>219</v>
      </c>
      <c r="I115" s="141" t="s">
        <v>228</v>
      </c>
      <c r="J115" s="223" t="s">
        <v>220</v>
      </c>
      <c r="K115" s="15"/>
      <c r="L115" s="10"/>
      <c r="M115" s="10"/>
      <c r="N115" s="10"/>
      <c r="O115" s="10"/>
      <c r="P115" s="10"/>
      <c r="Q115" s="10"/>
      <c r="R115" s="10"/>
      <c r="S115" s="10"/>
      <c r="T115" s="10"/>
      <c r="U115" s="10"/>
      <c r="V115" s="10"/>
      <c r="W115" s="10"/>
      <c r="X115" s="10"/>
      <c r="Y115" s="10">
        <v>5</v>
      </c>
      <c r="Z115" s="10">
        <v>5</v>
      </c>
      <c r="AA115" s="10">
        <v>5</v>
      </c>
      <c r="AB115" s="10">
        <v>5</v>
      </c>
      <c r="AC115" s="10">
        <v>5</v>
      </c>
      <c r="AD115" s="10">
        <v>5</v>
      </c>
      <c r="AE115" s="10">
        <v>10</v>
      </c>
      <c r="AF115" s="10">
        <v>10</v>
      </c>
      <c r="AG115" s="10">
        <v>5</v>
      </c>
      <c r="AH115" s="10">
        <v>5</v>
      </c>
      <c r="AI115" s="10">
        <v>5</v>
      </c>
      <c r="AJ115" s="10">
        <v>5</v>
      </c>
      <c r="AK115" s="10">
        <v>5</v>
      </c>
      <c r="AL115" s="10">
        <v>5</v>
      </c>
      <c r="AM115" s="10">
        <v>320</v>
      </c>
      <c r="AN115" s="10">
        <v>320</v>
      </c>
      <c r="AO115" s="10">
        <v>320</v>
      </c>
      <c r="AP115" s="16">
        <v>320</v>
      </c>
      <c r="AQ115" s="68" t="s">
        <v>238</v>
      </c>
      <c r="AR115" s="15"/>
      <c r="AS115" s="10"/>
      <c r="AT115" s="10"/>
      <c r="AU115" s="10"/>
      <c r="AV115" s="10"/>
      <c r="AW115" s="10"/>
      <c r="AX115" s="10"/>
      <c r="AY115" s="10"/>
      <c r="AZ115" s="10"/>
      <c r="BA115" s="10"/>
      <c r="BB115" s="10"/>
      <c r="BC115" s="10"/>
      <c r="BD115" s="10"/>
      <c r="BE115" s="10"/>
      <c r="BF115" s="10"/>
      <c r="BG115" s="10"/>
      <c r="BH115" s="10">
        <v>20</v>
      </c>
      <c r="BI115" s="10">
        <v>20</v>
      </c>
      <c r="BJ115" s="10">
        <v>320</v>
      </c>
      <c r="BK115" s="10">
        <v>320</v>
      </c>
      <c r="BL115" s="10">
        <v>1280</v>
      </c>
      <c r="BM115" s="10">
        <v>1280</v>
      </c>
      <c r="BN115" s="10">
        <v>640</v>
      </c>
      <c r="BO115" s="10">
        <v>640</v>
      </c>
      <c r="BP115" s="10">
        <v>160</v>
      </c>
      <c r="BQ115" s="10">
        <v>160</v>
      </c>
      <c r="BR115" s="10">
        <v>320</v>
      </c>
      <c r="BS115" s="10">
        <v>320</v>
      </c>
      <c r="BT115" s="10">
        <v>640</v>
      </c>
      <c r="BU115" s="10">
        <v>640</v>
      </c>
      <c r="BV115" s="10">
        <v>160</v>
      </c>
      <c r="BW115" s="10">
        <v>160</v>
      </c>
      <c r="BX115" s="10">
        <v>320</v>
      </c>
      <c r="BY115" s="10">
        <v>320</v>
      </c>
      <c r="BZ115" s="10">
        <v>320</v>
      </c>
      <c r="CA115" s="16">
        <v>320</v>
      </c>
      <c r="CB115" s="68" t="s">
        <v>238</v>
      </c>
      <c r="CC115" s="15">
        <v>40</v>
      </c>
      <c r="CD115" s="10">
        <v>40</v>
      </c>
      <c r="CE115" s="10">
        <v>5</v>
      </c>
      <c r="CF115" s="10">
        <v>5</v>
      </c>
      <c r="CG115" s="10">
        <v>20</v>
      </c>
      <c r="CH115" s="16">
        <v>20</v>
      </c>
      <c r="CI115" s="15">
        <v>20</v>
      </c>
      <c r="CJ115" s="10">
        <v>20</v>
      </c>
      <c r="CK115" s="10">
        <v>40</v>
      </c>
      <c r="CL115" s="10">
        <v>80</v>
      </c>
      <c r="CM115" s="10">
        <v>80</v>
      </c>
      <c r="CN115" s="10">
        <v>40</v>
      </c>
      <c r="CO115" s="10">
        <v>40</v>
      </c>
      <c r="CP115" s="10">
        <v>40</v>
      </c>
      <c r="CQ115" s="10">
        <v>40</v>
      </c>
      <c r="CR115" s="10">
        <v>40</v>
      </c>
      <c r="CS115" s="10">
        <v>40</v>
      </c>
      <c r="CT115" s="10">
        <v>80</v>
      </c>
      <c r="CU115" s="10">
        <v>80</v>
      </c>
      <c r="CV115" s="10">
        <v>80</v>
      </c>
      <c r="CW115" s="46">
        <v>40</v>
      </c>
      <c r="CX115" s="16">
        <v>40</v>
      </c>
      <c r="CY115" s="15">
        <v>40</v>
      </c>
      <c r="CZ115" s="10">
        <v>40</v>
      </c>
      <c r="DA115" s="10">
        <v>20</v>
      </c>
      <c r="DB115" s="10">
        <v>20</v>
      </c>
      <c r="DC115" s="10">
        <v>40</v>
      </c>
      <c r="DD115" s="10">
        <v>40</v>
      </c>
      <c r="DE115" s="10">
        <v>20</v>
      </c>
      <c r="DF115" s="10">
        <v>40</v>
      </c>
      <c r="DG115" s="10">
        <v>40</v>
      </c>
      <c r="DH115" s="10">
        <v>80</v>
      </c>
      <c r="DI115" s="10">
        <v>40</v>
      </c>
      <c r="DJ115" s="16">
        <v>80</v>
      </c>
      <c r="DK115" s="68" t="s">
        <v>238</v>
      </c>
    </row>
    <row r="116" spans="1:115" ht="24" customHeight="1">
      <c r="A116" s="118" t="s">
        <v>239</v>
      </c>
      <c r="B116" s="48">
        <v>37116</v>
      </c>
      <c r="C116" s="48">
        <v>43358</v>
      </c>
      <c r="D116" s="49">
        <v>17</v>
      </c>
      <c r="E116" s="5" t="s">
        <v>221</v>
      </c>
      <c r="F116" s="54" t="s">
        <v>218</v>
      </c>
      <c r="G116" s="226">
        <v>16.737916009231149</v>
      </c>
      <c r="H116" s="1" t="s">
        <v>219</v>
      </c>
      <c r="I116" s="141" t="s">
        <v>228</v>
      </c>
      <c r="J116" s="223" t="s">
        <v>220</v>
      </c>
      <c r="K116" s="15"/>
      <c r="L116" s="10"/>
      <c r="M116" s="10"/>
      <c r="N116" s="10"/>
      <c r="O116" s="10"/>
      <c r="P116" s="10"/>
      <c r="Q116" s="10"/>
      <c r="R116" s="10"/>
      <c r="S116" s="10"/>
      <c r="T116" s="10"/>
      <c r="U116" s="10"/>
      <c r="V116" s="10"/>
      <c r="W116" s="10"/>
      <c r="X116" s="10"/>
      <c r="Y116" s="10">
        <v>5</v>
      </c>
      <c r="Z116" s="10">
        <v>5</v>
      </c>
      <c r="AA116" s="10">
        <v>5</v>
      </c>
      <c r="AB116" s="10">
        <v>5</v>
      </c>
      <c r="AC116" s="10">
        <v>5</v>
      </c>
      <c r="AD116" s="10">
        <v>5</v>
      </c>
      <c r="AE116" s="10">
        <v>20</v>
      </c>
      <c r="AF116" s="10">
        <v>20</v>
      </c>
      <c r="AG116" s="10">
        <v>40</v>
      </c>
      <c r="AH116" s="10">
        <v>40</v>
      </c>
      <c r="AI116" s="10">
        <v>20</v>
      </c>
      <c r="AJ116" s="10">
        <v>20</v>
      </c>
      <c r="AK116" s="10">
        <v>10</v>
      </c>
      <c r="AL116" s="10">
        <v>10</v>
      </c>
      <c r="AM116" s="10">
        <v>320</v>
      </c>
      <c r="AN116" s="10">
        <v>320</v>
      </c>
      <c r="AO116" s="10">
        <v>320</v>
      </c>
      <c r="AP116" s="16">
        <v>320</v>
      </c>
      <c r="AQ116" s="68" t="s">
        <v>239</v>
      </c>
      <c r="AR116" s="15"/>
      <c r="AS116" s="10"/>
      <c r="AT116" s="10"/>
      <c r="AU116" s="10"/>
      <c r="AV116" s="10"/>
      <c r="AW116" s="10"/>
      <c r="AX116" s="10"/>
      <c r="AY116" s="10"/>
      <c r="AZ116" s="10"/>
      <c r="BA116" s="10"/>
      <c r="BB116" s="10"/>
      <c r="BC116" s="10"/>
      <c r="BD116" s="10"/>
      <c r="BE116" s="10"/>
      <c r="BF116" s="10"/>
      <c r="BG116" s="10"/>
      <c r="BH116" s="10">
        <v>5</v>
      </c>
      <c r="BI116" s="10">
        <v>5</v>
      </c>
      <c r="BJ116" s="10">
        <v>10</v>
      </c>
      <c r="BK116" s="10">
        <v>20</v>
      </c>
      <c r="BL116" s="10">
        <v>80</v>
      </c>
      <c r="BM116" s="10">
        <v>160</v>
      </c>
      <c r="BN116" s="10">
        <v>20</v>
      </c>
      <c r="BO116" s="10">
        <v>80</v>
      </c>
      <c r="BP116" s="10">
        <v>80</v>
      </c>
      <c r="BQ116" s="10">
        <v>160</v>
      </c>
      <c r="BR116" s="10">
        <v>160</v>
      </c>
      <c r="BS116" s="10">
        <v>320</v>
      </c>
      <c r="BT116" s="10">
        <v>320</v>
      </c>
      <c r="BU116" s="10">
        <v>640</v>
      </c>
      <c r="BV116" s="10">
        <v>160</v>
      </c>
      <c r="BW116" s="10">
        <v>320</v>
      </c>
      <c r="BX116" s="10">
        <v>160</v>
      </c>
      <c r="BY116" s="10">
        <v>320</v>
      </c>
      <c r="BZ116" s="10">
        <v>160</v>
      </c>
      <c r="CA116" s="16">
        <v>320</v>
      </c>
      <c r="CB116" s="68" t="s">
        <v>239</v>
      </c>
      <c r="CC116" s="15">
        <v>40</v>
      </c>
      <c r="CD116" s="10">
        <v>80</v>
      </c>
      <c r="CE116" s="10">
        <v>20</v>
      </c>
      <c r="CF116" s="10">
        <v>40</v>
      </c>
      <c r="CG116" s="10">
        <v>20</v>
      </c>
      <c r="CH116" s="16">
        <v>40</v>
      </c>
      <c r="CI116" s="15">
        <v>40</v>
      </c>
      <c r="CJ116" s="10">
        <v>40</v>
      </c>
      <c r="CK116" s="10">
        <v>80</v>
      </c>
      <c r="CL116" s="10">
        <v>160</v>
      </c>
      <c r="CM116" s="10">
        <v>160</v>
      </c>
      <c r="CN116" s="10">
        <v>80</v>
      </c>
      <c r="CO116" s="10">
        <v>80</v>
      </c>
      <c r="CP116" s="10">
        <v>160</v>
      </c>
      <c r="CQ116" s="10">
        <v>160</v>
      </c>
      <c r="CR116" s="10">
        <v>160</v>
      </c>
      <c r="CS116" s="10">
        <v>160</v>
      </c>
      <c r="CT116" s="10">
        <v>160</v>
      </c>
      <c r="CU116" s="10">
        <v>320</v>
      </c>
      <c r="CV116" s="10">
        <v>320</v>
      </c>
      <c r="CW116" s="46">
        <v>160</v>
      </c>
      <c r="CX116" s="16">
        <v>160</v>
      </c>
      <c r="CY116" s="15">
        <v>80</v>
      </c>
      <c r="CZ116" s="10">
        <v>160</v>
      </c>
      <c r="DA116" s="10">
        <v>20</v>
      </c>
      <c r="DB116" s="10">
        <v>40</v>
      </c>
      <c r="DC116" s="10">
        <v>40</v>
      </c>
      <c r="DD116" s="10">
        <v>80</v>
      </c>
      <c r="DE116" s="10">
        <v>40</v>
      </c>
      <c r="DF116" s="10">
        <v>80</v>
      </c>
      <c r="DG116" s="10">
        <v>40</v>
      </c>
      <c r="DH116" s="10">
        <v>80</v>
      </c>
      <c r="DI116" s="10">
        <v>80</v>
      </c>
      <c r="DJ116" s="16">
        <v>160</v>
      </c>
      <c r="DK116" s="68" t="s">
        <v>239</v>
      </c>
    </row>
    <row r="117" spans="1:115" ht="24" customHeight="1">
      <c r="A117" s="118" t="s">
        <v>240</v>
      </c>
      <c r="B117" s="48">
        <v>36898</v>
      </c>
      <c r="C117" s="48">
        <v>43358</v>
      </c>
      <c r="D117" s="49">
        <v>17</v>
      </c>
      <c r="E117" s="3" t="s">
        <v>217</v>
      </c>
      <c r="F117" s="54" t="s">
        <v>218</v>
      </c>
      <c r="G117" s="226">
        <v>32.86319935643229</v>
      </c>
      <c r="H117" s="1" t="s">
        <v>219</v>
      </c>
      <c r="I117" s="141" t="s">
        <v>228</v>
      </c>
      <c r="J117" s="223" t="s">
        <v>220</v>
      </c>
      <c r="K117" s="15"/>
      <c r="L117" s="10"/>
      <c r="M117" s="10"/>
      <c r="N117" s="10"/>
      <c r="O117" s="10"/>
      <c r="P117" s="10"/>
      <c r="Q117" s="10"/>
      <c r="R117" s="10"/>
      <c r="S117" s="10"/>
      <c r="T117" s="10"/>
      <c r="U117" s="10"/>
      <c r="V117" s="10"/>
      <c r="W117" s="10"/>
      <c r="X117" s="10"/>
      <c r="Y117" s="10">
        <v>5</v>
      </c>
      <c r="Z117" s="10">
        <v>5</v>
      </c>
      <c r="AA117" s="10">
        <v>10</v>
      </c>
      <c r="AB117" s="10">
        <v>10</v>
      </c>
      <c r="AC117" s="10">
        <v>5</v>
      </c>
      <c r="AD117" s="10">
        <v>5</v>
      </c>
      <c r="AE117" s="10">
        <v>20</v>
      </c>
      <c r="AF117" s="10">
        <v>20</v>
      </c>
      <c r="AG117" s="10">
        <v>80</v>
      </c>
      <c r="AH117" s="10">
        <v>80</v>
      </c>
      <c r="AI117" s="10">
        <v>40</v>
      </c>
      <c r="AJ117" s="10">
        <v>40</v>
      </c>
      <c r="AK117" s="10">
        <v>20</v>
      </c>
      <c r="AL117" s="10">
        <v>20</v>
      </c>
      <c r="AM117" s="10">
        <v>80</v>
      </c>
      <c r="AN117" s="10">
        <v>80</v>
      </c>
      <c r="AO117" s="10">
        <v>80</v>
      </c>
      <c r="AP117" s="16">
        <v>80</v>
      </c>
      <c r="AQ117" s="68" t="s">
        <v>240</v>
      </c>
      <c r="AR117" s="15"/>
      <c r="AS117" s="10"/>
      <c r="AT117" s="10"/>
      <c r="AU117" s="10"/>
      <c r="AV117" s="10"/>
      <c r="AW117" s="10"/>
      <c r="AX117" s="10"/>
      <c r="AY117" s="10"/>
      <c r="AZ117" s="10"/>
      <c r="BA117" s="10"/>
      <c r="BB117" s="10"/>
      <c r="BC117" s="10"/>
      <c r="BD117" s="10"/>
      <c r="BE117" s="10"/>
      <c r="BF117" s="10"/>
      <c r="BG117" s="10"/>
      <c r="BH117" s="10">
        <v>10</v>
      </c>
      <c r="BI117" s="10">
        <v>20</v>
      </c>
      <c r="BJ117" s="10">
        <v>80</v>
      </c>
      <c r="BK117" s="10">
        <v>160</v>
      </c>
      <c r="BL117" s="10">
        <v>1280</v>
      </c>
      <c r="BM117" s="10">
        <v>1280</v>
      </c>
      <c r="BN117" s="10">
        <v>640</v>
      </c>
      <c r="BO117" s="10">
        <v>640</v>
      </c>
      <c r="BP117" s="10">
        <v>160</v>
      </c>
      <c r="BQ117" s="10">
        <v>160</v>
      </c>
      <c r="BR117" s="10">
        <v>320</v>
      </c>
      <c r="BS117" s="10">
        <v>320</v>
      </c>
      <c r="BT117" s="10">
        <v>640</v>
      </c>
      <c r="BU117" s="10">
        <v>640</v>
      </c>
      <c r="BV117" s="10">
        <v>320</v>
      </c>
      <c r="BW117" s="10">
        <v>320</v>
      </c>
      <c r="BX117" s="10">
        <v>320</v>
      </c>
      <c r="BY117" s="10">
        <v>320</v>
      </c>
      <c r="BZ117" s="10">
        <v>320</v>
      </c>
      <c r="CA117" s="16">
        <v>320</v>
      </c>
      <c r="CB117" s="68" t="s">
        <v>240</v>
      </c>
      <c r="CC117" s="15">
        <v>10</v>
      </c>
      <c r="CD117" s="10">
        <v>20</v>
      </c>
      <c r="CE117" s="10">
        <v>5</v>
      </c>
      <c r="CF117" s="10">
        <v>5</v>
      </c>
      <c r="CG117" s="10">
        <v>5</v>
      </c>
      <c r="CH117" s="16">
        <v>5</v>
      </c>
      <c r="CI117" s="15">
        <v>10</v>
      </c>
      <c r="CJ117" s="10">
        <v>20</v>
      </c>
      <c r="CK117" s="10">
        <v>10</v>
      </c>
      <c r="CL117" s="10">
        <v>20</v>
      </c>
      <c r="CM117" s="10">
        <v>20</v>
      </c>
      <c r="CN117" s="10">
        <v>20</v>
      </c>
      <c r="CO117" s="10">
        <v>20</v>
      </c>
      <c r="CP117" s="10">
        <v>40</v>
      </c>
      <c r="CQ117" s="10">
        <v>40</v>
      </c>
      <c r="CR117" s="10">
        <v>80</v>
      </c>
      <c r="CS117" s="10">
        <v>40</v>
      </c>
      <c r="CT117" s="10">
        <v>80</v>
      </c>
      <c r="CU117" s="10">
        <v>40</v>
      </c>
      <c r="CV117" s="10">
        <v>80</v>
      </c>
      <c r="CW117" s="46">
        <v>40</v>
      </c>
      <c r="CX117" s="16">
        <v>80</v>
      </c>
      <c r="CY117" s="15">
        <v>40</v>
      </c>
      <c r="CZ117" s="10">
        <v>40</v>
      </c>
      <c r="DA117" s="10">
        <v>10</v>
      </c>
      <c r="DB117" s="10">
        <v>20</v>
      </c>
      <c r="DC117" s="10">
        <v>40</v>
      </c>
      <c r="DD117" s="10">
        <v>40</v>
      </c>
      <c r="DE117" s="10">
        <v>20</v>
      </c>
      <c r="DF117" s="10">
        <v>40</v>
      </c>
      <c r="DG117" s="10">
        <v>20</v>
      </c>
      <c r="DH117" s="10">
        <v>40</v>
      </c>
      <c r="DI117" s="10">
        <v>40</v>
      </c>
      <c r="DJ117" s="16">
        <v>80</v>
      </c>
      <c r="DK117" s="68" t="s">
        <v>240</v>
      </c>
    </row>
    <row r="118" spans="1:115" ht="24" customHeight="1">
      <c r="A118" s="118" t="s">
        <v>241</v>
      </c>
      <c r="B118" s="48">
        <v>37441</v>
      </c>
      <c r="C118" s="48">
        <v>43416</v>
      </c>
      <c r="D118" s="49">
        <v>16</v>
      </c>
      <c r="E118" s="5" t="s">
        <v>221</v>
      </c>
      <c r="F118" s="54" t="s">
        <v>218</v>
      </c>
      <c r="G118" s="226">
        <v>19.225983439814517</v>
      </c>
      <c r="H118" s="1" t="s">
        <v>219</v>
      </c>
      <c r="I118" s="141" t="s">
        <v>228</v>
      </c>
      <c r="J118" s="223" t="s">
        <v>220</v>
      </c>
      <c r="K118" s="15"/>
      <c r="L118" s="10"/>
      <c r="M118" s="10"/>
      <c r="N118" s="10"/>
      <c r="O118" s="10"/>
      <c r="P118" s="10"/>
      <c r="Q118" s="10"/>
      <c r="R118" s="10"/>
      <c r="S118" s="10"/>
      <c r="T118" s="10"/>
      <c r="U118" s="10"/>
      <c r="V118" s="10"/>
      <c r="W118" s="10"/>
      <c r="X118" s="10"/>
      <c r="Y118" s="10">
        <v>5</v>
      </c>
      <c r="Z118" s="10">
        <v>5</v>
      </c>
      <c r="AA118" s="10">
        <v>5</v>
      </c>
      <c r="AB118" s="10">
        <v>5</v>
      </c>
      <c r="AC118" s="10">
        <v>5</v>
      </c>
      <c r="AD118" s="10">
        <v>5</v>
      </c>
      <c r="AE118" s="10">
        <v>5</v>
      </c>
      <c r="AF118" s="10">
        <v>160</v>
      </c>
      <c r="AG118" s="10">
        <v>5</v>
      </c>
      <c r="AH118" s="10">
        <v>40</v>
      </c>
      <c r="AI118" s="10">
        <v>40</v>
      </c>
      <c r="AJ118" s="10">
        <v>40</v>
      </c>
      <c r="AK118" s="10">
        <v>5</v>
      </c>
      <c r="AL118" s="10">
        <v>40</v>
      </c>
      <c r="AM118" s="10">
        <v>40</v>
      </c>
      <c r="AN118" s="10">
        <v>160</v>
      </c>
      <c r="AO118" s="10">
        <v>40</v>
      </c>
      <c r="AP118" s="16">
        <v>160</v>
      </c>
      <c r="AQ118" s="68" t="s">
        <v>241</v>
      </c>
      <c r="AR118" s="15"/>
      <c r="AS118" s="10"/>
      <c r="AT118" s="10"/>
      <c r="AU118" s="10"/>
      <c r="AV118" s="10"/>
      <c r="AW118" s="10"/>
      <c r="AX118" s="10"/>
      <c r="AY118" s="10"/>
      <c r="AZ118" s="10"/>
      <c r="BA118" s="10"/>
      <c r="BB118" s="10"/>
      <c r="BC118" s="10"/>
      <c r="BD118" s="10"/>
      <c r="BE118" s="10"/>
      <c r="BF118" s="10"/>
      <c r="BG118" s="10"/>
      <c r="BH118" s="10">
        <v>80</v>
      </c>
      <c r="BI118" s="10">
        <v>80</v>
      </c>
      <c r="BJ118" s="10">
        <v>1280</v>
      </c>
      <c r="BK118" s="10">
        <v>640</v>
      </c>
      <c r="BL118" s="10">
        <v>5120</v>
      </c>
      <c r="BM118" s="10">
        <v>5120</v>
      </c>
      <c r="BN118" s="10">
        <v>1280</v>
      </c>
      <c r="BO118" s="10">
        <v>1280</v>
      </c>
      <c r="BP118" s="10">
        <v>640</v>
      </c>
      <c r="BQ118" s="10">
        <v>640</v>
      </c>
      <c r="BR118" s="10">
        <v>1280</v>
      </c>
      <c r="BS118" s="10">
        <v>1280</v>
      </c>
      <c r="BT118" s="10">
        <v>2560</v>
      </c>
      <c r="BU118" s="10">
        <v>1280</v>
      </c>
      <c r="BV118" s="10">
        <v>1280</v>
      </c>
      <c r="BW118" s="10">
        <v>1280</v>
      </c>
      <c r="BX118" s="10">
        <v>640</v>
      </c>
      <c r="BY118" s="10">
        <v>1280</v>
      </c>
      <c r="BZ118" s="10">
        <v>1280</v>
      </c>
      <c r="CA118" s="16">
        <v>1280</v>
      </c>
      <c r="CB118" s="68" t="s">
        <v>241</v>
      </c>
      <c r="CC118" s="15">
        <v>80</v>
      </c>
      <c r="CD118" s="10">
        <v>320</v>
      </c>
      <c r="CE118" s="10">
        <v>5</v>
      </c>
      <c r="CF118" s="10">
        <v>20</v>
      </c>
      <c r="CG118" s="10">
        <v>5</v>
      </c>
      <c r="CH118" s="16">
        <v>40</v>
      </c>
      <c r="CI118" s="15">
        <v>5</v>
      </c>
      <c r="CJ118" s="10">
        <v>80</v>
      </c>
      <c r="CK118" s="10">
        <v>80</v>
      </c>
      <c r="CL118" s="10">
        <v>160</v>
      </c>
      <c r="CM118" s="10">
        <v>80</v>
      </c>
      <c r="CN118" s="10">
        <v>160</v>
      </c>
      <c r="CO118" s="10">
        <v>80</v>
      </c>
      <c r="CP118" s="10">
        <v>160</v>
      </c>
      <c r="CQ118" s="10">
        <v>160</v>
      </c>
      <c r="CR118" s="10">
        <v>320</v>
      </c>
      <c r="CS118" s="10">
        <v>160</v>
      </c>
      <c r="CT118" s="10">
        <v>320</v>
      </c>
      <c r="CU118" s="10">
        <v>160</v>
      </c>
      <c r="CV118" s="10">
        <v>640</v>
      </c>
      <c r="CW118" s="46">
        <v>160</v>
      </c>
      <c r="CX118" s="16">
        <v>320</v>
      </c>
      <c r="CY118" s="15">
        <v>80</v>
      </c>
      <c r="CZ118" s="10">
        <v>160</v>
      </c>
      <c r="DA118" s="10">
        <v>40</v>
      </c>
      <c r="DB118" s="10">
        <v>80</v>
      </c>
      <c r="DC118" s="10">
        <v>160</v>
      </c>
      <c r="DD118" s="10">
        <v>640</v>
      </c>
      <c r="DE118" s="10">
        <v>80</v>
      </c>
      <c r="DF118" s="10">
        <v>160</v>
      </c>
      <c r="DG118" s="10">
        <v>80</v>
      </c>
      <c r="DH118" s="10">
        <v>160</v>
      </c>
      <c r="DI118" s="10">
        <v>160</v>
      </c>
      <c r="DJ118" s="16">
        <v>320</v>
      </c>
      <c r="DK118" s="68" t="s">
        <v>241</v>
      </c>
    </row>
    <row r="119" spans="1:115" ht="24" customHeight="1">
      <c r="A119" s="118" t="s">
        <v>242</v>
      </c>
      <c r="B119" s="48">
        <v>37656</v>
      </c>
      <c r="C119" s="48">
        <v>43365</v>
      </c>
      <c r="D119" s="49">
        <v>15</v>
      </c>
      <c r="E119" s="5" t="s">
        <v>221</v>
      </c>
      <c r="F119" s="11" t="s">
        <v>223</v>
      </c>
      <c r="G119" s="226">
        <v>22.210743801652892</v>
      </c>
      <c r="H119" s="1" t="s">
        <v>219</v>
      </c>
      <c r="I119" s="141" t="s">
        <v>228</v>
      </c>
      <c r="J119" s="223" t="s">
        <v>220</v>
      </c>
      <c r="K119" s="15"/>
      <c r="L119" s="10"/>
      <c r="M119" s="10"/>
      <c r="N119" s="10"/>
      <c r="O119" s="10"/>
      <c r="P119" s="10"/>
      <c r="Q119" s="10"/>
      <c r="R119" s="10"/>
      <c r="S119" s="10"/>
      <c r="T119" s="10"/>
      <c r="U119" s="10"/>
      <c r="V119" s="10"/>
      <c r="W119" s="10"/>
      <c r="X119" s="10"/>
      <c r="Y119" s="10">
        <v>5</v>
      </c>
      <c r="Z119" s="10">
        <v>5</v>
      </c>
      <c r="AA119" s="10">
        <v>20</v>
      </c>
      <c r="AB119" s="10">
        <v>20</v>
      </c>
      <c r="AC119" s="10">
        <v>10</v>
      </c>
      <c r="AD119" s="10">
        <v>10</v>
      </c>
      <c r="AE119" s="10">
        <v>40</v>
      </c>
      <c r="AF119" s="10">
        <v>40</v>
      </c>
      <c r="AG119" s="10">
        <v>80</v>
      </c>
      <c r="AH119" s="10">
        <v>40</v>
      </c>
      <c r="AI119" s="10">
        <v>20</v>
      </c>
      <c r="AJ119" s="10">
        <v>20</v>
      </c>
      <c r="AK119" s="10">
        <v>40</v>
      </c>
      <c r="AL119" s="10">
        <v>40</v>
      </c>
      <c r="AM119" s="10">
        <v>320</v>
      </c>
      <c r="AN119" s="10">
        <v>320</v>
      </c>
      <c r="AO119" s="10">
        <v>320</v>
      </c>
      <c r="AP119" s="16">
        <v>320</v>
      </c>
      <c r="AQ119" s="68" t="s">
        <v>242</v>
      </c>
      <c r="AR119" s="15"/>
      <c r="AS119" s="10"/>
      <c r="AT119" s="10"/>
      <c r="AU119" s="10"/>
      <c r="AV119" s="10"/>
      <c r="AW119" s="10"/>
      <c r="AX119" s="10"/>
      <c r="AY119" s="10"/>
      <c r="AZ119" s="10"/>
      <c r="BA119" s="10"/>
      <c r="BB119" s="10"/>
      <c r="BC119" s="10"/>
      <c r="BD119" s="10"/>
      <c r="BE119" s="10"/>
      <c r="BF119" s="10"/>
      <c r="BG119" s="10"/>
      <c r="BH119" s="10">
        <v>10</v>
      </c>
      <c r="BI119" s="10">
        <v>20</v>
      </c>
      <c r="BJ119" s="10">
        <v>80</v>
      </c>
      <c r="BK119" s="10">
        <v>160</v>
      </c>
      <c r="BL119" s="10">
        <v>320</v>
      </c>
      <c r="BM119" s="10">
        <v>1280</v>
      </c>
      <c r="BN119" s="10">
        <v>5</v>
      </c>
      <c r="BO119" s="10">
        <v>320</v>
      </c>
      <c r="BP119" s="10">
        <v>40</v>
      </c>
      <c r="BQ119" s="10">
        <v>80</v>
      </c>
      <c r="BR119" s="10">
        <v>80</v>
      </c>
      <c r="BS119" s="10">
        <v>160</v>
      </c>
      <c r="BT119" s="10">
        <v>160</v>
      </c>
      <c r="BU119" s="10">
        <v>320</v>
      </c>
      <c r="BV119" s="10">
        <v>160</v>
      </c>
      <c r="BW119" s="10">
        <v>160</v>
      </c>
      <c r="BX119" s="10">
        <v>160</v>
      </c>
      <c r="BY119" s="10">
        <v>320</v>
      </c>
      <c r="BZ119" s="10">
        <v>160</v>
      </c>
      <c r="CA119" s="16">
        <v>320</v>
      </c>
      <c r="CB119" s="68" t="s">
        <v>242</v>
      </c>
      <c r="CC119" s="15">
        <v>80</v>
      </c>
      <c r="CD119" s="10">
        <v>160</v>
      </c>
      <c r="CE119" s="10">
        <v>10</v>
      </c>
      <c r="CF119" s="10">
        <v>20</v>
      </c>
      <c r="CG119" s="10">
        <v>20</v>
      </c>
      <c r="CH119" s="16">
        <v>20</v>
      </c>
      <c r="CI119" s="15">
        <v>20</v>
      </c>
      <c r="CJ119" s="10">
        <v>40</v>
      </c>
      <c r="CK119" s="10">
        <v>160</v>
      </c>
      <c r="CL119" s="10">
        <v>320</v>
      </c>
      <c r="CM119" s="10">
        <v>160</v>
      </c>
      <c r="CN119" s="10">
        <v>160</v>
      </c>
      <c r="CO119" s="10">
        <v>160</v>
      </c>
      <c r="CP119" s="10">
        <v>320</v>
      </c>
      <c r="CQ119" s="10">
        <v>160</v>
      </c>
      <c r="CR119" s="10">
        <v>320</v>
      </c>
      <c r="CS119" s="10">
        <v>160</v>
      </c>
      <c r="CT119" s="10">
        <v>320</v>
      </c>
      <c r="CU119" s="10">
        <v>320</v>
      </c>
      <c r="CV119" s="10">
        <v>320</v>
      </c>
      <c r="CW119" s="46">
        <v>320</v>
      </c>
      <c r="CX119" s="16">
        <v>320</v>
      </c>
      <c r="CY119" s="15">
        <v>80</v>
      </c>
      <c r="CZ119" s="10">
        <v>80</v>
      </c>
      <c r="DA119" s="10">
        <v>40</v>
      </c>
      <c r="DB119" s="10">
        <v>40</v>
      </c>
      <c r="DC119" s="10">
        <v>80</v>
      </c>
      <c r="DD119" s="10">
        <v>160</v>
      </c>
      <c r="DE119" s="10">
        <v>40</v>
      </c>
      <c r="DF119" s="10">
        <v>80</v>
      </c>
      <c r="DG119" s="10">
        <v>80</v>
      </c>
      <c r="DH119" s="10">
        <v>160</v>
      </c>
      <c r="DI119" s="10">
        <v>80</v>
      </c>
      <c r="DJ119" s="16">
        <v>80</v>
      </c>
      <c r="DK119" s="68" t="s">
        <v>242</v>
      </c>
    </row>
    <row r="120" spans="1:115" ht="24" customHeight="1">
      <c r="A120" s="119" t="s">
        <v>243</v>
      </c>
      <c r="B120" s="43">
        <v>38615</v>
      </c>
      <c r="C120" s="43">
        <v>43403</v>
      </c>
      <c r="D120" s="44">
        <v>13</v>
      </c>
      <c r="E120" s="3" t="s">
        <v>217</v>
      </c>
      <c r="F120" s="54" t="s">
        <v>218</v>
      </c>
      <c r="G120" s="226">
        <v>24.958085657674129</v>
      </c>
      <c r="H120" s="1" t="s">
        <v>219</v>
      </c>
      <c r="I120" s="141" t="s">
        <v>228</v>
      </c>
      <c r="J120" s="223" t="s">
        <v>220</v>
      </c>
      <c r="K120" s="15"/>
      <c r="L120" s="10"/>
      <c r="M120" s="10"/>
      <c r="N120" s="10"/>
      <c r="O120" s="10"/>
      <c r="P120" s="10"/>
      <c r="Q120" s="10"/>
      <c r="R120" s="10"/>
      <c r="S120" s="10"/>
      <c r="T120" s="10"/>
      <c r="U120" s="10"/>
      <c r="V120" s="10"/>
      <c r="W120" s="10"/>
      <c r="X120" s="10"/>
      <c r="Y120" s="10">
        <v>5</v>
      </c>
      <c r="Z120" s="10">
        <v>5</v>
      </c>
      <c r="AA120" s="10">
        <v>5</v>
      </c>
      <c r="AB120" s="10">
        <v>5</v>
      </c>
      <c r="AC120" s="10">
        <v>5</v>
      </c>
      <c r="AD120" s="10">
        <v>5</v>
      </c>
      <c r="AE120" s="10">
        <v>5</v>
      </c>
      <c r="AF120" s="10">
        <v>5</v>
      </c>
      <c r="AG120" s="10">
        <v>5</v>
      </c>
      <c r="AH120" s="10">
        <v>5</v>
      </c>
      <c r="AI120" s="10">
        <v>5</v>
      </c>
      <c r="AJ120" s="10">
        <v>5</v>
      </c>
      <c r="AK120" s="10">
        <v>5</v>
      </c>
      <c r="AL120" s="10">
        <v>5</v>
      </c>
      <c r="AM120" s="10">
        <v>160</v>
      </c>
      <c r="AN120" s="10">
        <v>320</v>
      </c>
      <c r="AO120" s="10">
        <v>160</v>
      </c>
      <c r="AP120" s="16">
        <v>320</v>
      </c>
      <c r="AQ120" s="45" t="s">
        <v>243</v>
      </c>
      <c r="AR120" s="15"/>
      <c r="AS120" s="10"/>
      <c r="AT120" s="10"/>
      <c r="AU120" s="10"/>
      <c r="AV120" s="10"/>
      <c r="AW120" s="10"/>
      <c r="AX120" s="10"/>
      <c r="AY120" s="10"/>
      <c r="AZ120" s="10"/>
      <c r="BA120" s="10"/>
      <c r="BB120" s="10"/>
      <c r="BC120" s="10"/>
      <c r="BD120" s="10"/>
      <c r="BE120" s="10"/>
      <c r="BF120" s="10"/>
      <c r="BG120" s="10"/>
      <c r="BH120" s="10">
        <v>5</v>
      </c>
      <c r="BI120" s="10">
        <v>5</v>
      </c>
      <c r="BJ120" s="10">
        <v>320</v>
      </c>
      <c r="BK120" s="10">
        <v>320</v>
      </c>
      <c r="BL120" s="10">
        <v>2560</v>
      </c>
      <c r="BM120" s="10">
        <v>2560</v>
      </c>
      <c r="BN120" s="10">
        <v>1280</v>
      </c>
      <c r="BO120" s="10">
        <v>1280</v>
      </c>
      <c r="BP120" s="10">
        <v>160</v>
      </c>
      <c r="BQ120" s="10">
        <v>160</v>
      </c>
      <c r="BR120" s="10">
        <v>640</v>
      </c>
      <c r="BS120" s="10">
        <v>640</v>
      </c>
      <c r="BT120" s="10">
        <v>1280</v>
      </c>
      <c r="BU120" s="10">
        <v>640</v>
      </c>
      <c r="BV120" s="10">
        <v>320</v>
      </c>
      <c r="BW120" s="10">
        <v>320</v>
      </c>
      <c r="BX120" s="10">
        <v>640</v>
      </c>
      <c r="BY120" s="10">
        <v>640</v>
      </c>
      <c r="BZ120" s="10">
        <v>320</v>
      </c>
      <c r="CA120" s="16">
        <v>320</v>
      </c>
      <c r="CB120" s="45" t="s">
        <v>243</v>
      </c>
      <c r="CC120" s="15">
        <v>20</v>
      </c>
      <c r="CD120" s="10">
        <v>40</v>
      </c>
      <c r="CE120" s="10">
        <v>5</v>
      </c>
      <c r="CF120" s="10">
        <v>10</v>
      </c>
      <c r="CG120" s="10">
        <v>10</v>
      </c>
      <c r="CH120" s="16">
        <v>20</v>
      </c>
      <c r="CI120" s="15">
        <v>5</v>
      </c>
      <c r="CJ120" s="10">
        <v>10</v>
      </c>
      <c r="CK120" s="10">
        <v>40</v>
      </c>
      <c r="CL120" s="10">
        <v>80</v>
      </c>
      <c r="CM120" s="10">
        <v>40</v>
      </c>
      <c r="CN120" s="10">
        <v>40</v>
      </c>
      <c r="CO120" s="10">
        <v>40</v>
      </c>
      <c r="CP120" s="10">
        <v>40</v>
      </c>
      <c r="CQ120" s="10">
        <v>40</v>
      </c>
      <c r="CR120" s="10">
        <v>80</v>
      </c>
      <c r="CS120" s="10">
        <v>40</v>
      </c>
      <c r="CT120" s="10">
        <v>80</v>
      </c>
      <c r="CU120" s="10">
        <v>80</v>
      </c>
      <c r="CV120" s="10">
        <v>80</v>
      </c>
      <c r="CW120" s="46">
        <v>40</v>
      </c>
      <c r="CX120" s="16">
        <v>160</v>
      </c>
      <c r="CY120" s="15">
        <v>80</v>
      </c>
      <c r="CZ120" s="10">
        <v>80</v>
      </c>
      <c r="DA120" s="10">
        <v>20</v>
      </c>
      <c r="DB120" s="10">
        <v>40</v>
      </c>
      <c r="DC120" s="10">
        <v>80</v>
      </c>
      <c r="DD120" s="10">
        <v>160</v>
      </c>
      <c r="DE120" s="10">
        <v>40</v>
      </c>
      <c r="DF120" s="10">
        <v>80</v>
      </c>
      <c r="DG120" s="10">
        <v>40</v>
      </c>
      <c r="DH120" s="10">
        <v>80</v>
      </c>
      <c r="DI120" s="10">
        <v>80</v>
      </c>
      <c r="DJ120" s="16">
        <v>160</v>
      </c>
      <c r="DK120" s="45" t="s">
        <v>243</v>
      </c>
    </row>
    <row r="121" spans="1:115" ht="24" customHeight="1">
      <c r="A121" s="118" t="s">
        <v>244</v>
      </c>
      <c r="B121" s="48">
        <v>37240</v>
      </c>
      <c r="C121" s="48">
        <v>43364</v>
      </c>
      <c r="D121" s="49">
        <v>16</v>
      </c>
      <c r="E121" s="5" t="s">
        <v>221</v>
      </c>
      <c r="F121" s="54" t="s">
        <v>218</v>
      </c>
      <c r="G121" s="226">
        <v>20.988546001783593</v>
      </c>
      <c r="H121" s="1" t="s">
        <v>219</v>
      </c>
      <c r="I121" s="141" t="s">
        <v>228</v>
      </c>
      <c r="J121" s="223" t="s">
        <v>220</v>
      </c>
      <c r="K121" s="15"/>
      <c r="L121" s="10"/>
      <c r="M121" s="10"/>
      <c r="N121" s="10"/>
      <c r="O121" s="10"/>
      <c r="P121" s="10"/>
      <c r="Q121" s="10"/>
      <c r="R121" s="10"/>
      <c r="S121" s="10"/>
      <c r="T121" s="10"/>
      <c r="U121" s="10"/>
      <c r="V121" s="10"/>
      <c r="W121" s="10"/>
      <c r="X121" s="10"/>
      <c r="Y121" s="10">
        <v>5</v>
      </c>
      <c r="Z121" s="10">
        <v>5</v>
      </c>
      <c r="AA121" s="10">
        <v>10</v>
      </c>
      <c r="AB121" s="10">
        <v>5</v>
      </c>
      <c r="AC121" s="10">
        <v>5</v>
      </c>
      <c r="AD121" s="10">
        <v>5</v>
      </c>
      <c r="AE121" s="10">
        <v>5</v>
      </c>
      <c r="AF121" s="10">
        <v>10</v>
      </c>
      <c r="AG121" s="10">
        <v>5</v>
      </c>
      <c r="AH121" s="10">
        <v>5</v>
      </c>
      <c r="AI121" s="10">
        <v>5</v>
      </c>
      <c r="AJ121" s="10">
        <v>5</v>
      </c>
      <c r="AK121" s="10">
        <v>5</v>
      </c>
      <c r="AL121" s="10">
        <v>5</v>
      </c>
      <c r="AM121" s="10">
        <v>160</v>
      </c>
      <c r="AN121" s="10">
        <v>160</v>
      </c>
      <c r="AO121" s="10">
        <v>160</v>
      </c>
      <c r="AP121" s="16">
        <v>160</v>
      </c>
      <c r="AQ121" s="68" t="s">
        <v>244</v>
      </c>
      <c r="AR121" s="15"/>
      <c r="AS121" s="10"/>
      <c r="AT121" s="10"/>
      <c r="AU121" s="10"/>
      <c r="AV121" s="10"/>
      <c r="AW121" s="10"/>
      <c r="AX121" s="10"/>
      <c r="AY121" s="10"/>
      <c r="AZ121" s="10"/>
      <c r="BA121" s="10"/>
      <c r="BB121" s="10"/>
      <c r="BC121" s="10"/>
      <c r="BD121" s="10"/>
      <c r="BE121" s="10"/>
      <c r="BF121" s="10"/>
      <c r="BG121" s="10"/>
      <c r="BH121" s="10">
        <v>20</v>
      </c>
      <c r="BI121" s="10">
        <v>40</v>
      </c>
      <c r="BJ121" s="10">
        <v>160</v>
      </c>
      <c r="BK121" s="10">
        <v>160</v>
      </c>
      <c r="BL121" s="10">
        <v>640</v>
      </c>
      <c r="BM121" s="10">
        <v>640</v>
      </c>
      <c r="BN121" s="10">
        <v>320</v>
      </c>
      <c r="BO121" s="10">
        <v>320</v>
      </c>
      <c r="BP121" s="10">
        <v>40</v>
      </c>
      <c r="BQ121" s="10">
        <v>40</v>
      </c>
      <c r="BR121" s="10">
        <v>160</v>
      </c>
      <c r="BS121" s="10">
        <v>160</v>
      </c>
      <c r="BT121" s="10">
        <v>320</v>
      </c>
      <c r="BU121" s="10">
        <v>320</v>
      </c>
      <c r="BV121" s="10">
        <v>40</v>
      </c>
      <c r="BW121" s="10">
        <v>40</v>
      </c>
      <c r="BX121" s="10">
        <v>80</v>
      </c>
      <c r="BY121" s="10">
        <v>160</v>
      </c>
      <c r="BZ121" s="10">
        <v>80</v>
      </c>
      <c r="CA121" s="16">
        <v>80</v>
      </c>
      <c r="CB121" s="68" t="s">
        <v>244</v>
      </c>
      <c r="CC121" s="15">
        <v>20</v>
      </c>
      <c r="CD121" s="10">
        <v>40</v>
      </c>
      <c r="CE121" s="10">
        <v>5</v>
      </c>
      <c r="CF121" s="10">
        <v>5</v>
      </c>
      <c r="CG121" s="10">
        <v>5</v>
      </c>
      <c r="CH121" s="16">
        <v>10</v>
      </c>
      <c r="CI121" s="15">
        <v>40</v>
      </c>
      <c r="CJ121" s="10">
        <v>40</v>
      </c>
      <c r="CK121" s="10">
        <v>40</v>
      </c>
      <c r="CL121" s="10">
        <v>80</v>
      </c>
      <c r="CM121" s="10">
        <v>80</v>
      </c>
      <c r="CN121" s="10">
        <v>80</v>
      </c>
      <c r="CO121" s="10">
        <v>40</v>
      </c>
      <c r="CP121" s="10">
        <v>80</v>
      </c>
      <c r="CQ121" s="10">
        <v>80</v>
      </c>
      <c r="CR121" s="10">
        <v>160</v>
      </c>
      <c r="CS121" s="10">
        <v>160</v>
      </c>
      <c r="CT121" s="10">
        <v>160</v>
      </c>
      <c r="CU121" s="10">
        <v>160</v>
      </c>
      <c r="CV121" s="10">
        <v>160</v>
      </c>
      <c r="CW121" s="46">
        <v>160</v>
      </c>
      <c r="CX121" s="16">
        <v>80</v>
      </c>
      <c r="CY121" s="15">
        <v>40</v>
      </c>
      <c r="CZ121" s="10">
        <v>80</v>
      </c>
      <c r="DA121" s="10">
        <v>20</v>
      </c>
      <c r="DB121" s="10">
        <v>40</v>
      </c>
      <c r="DC121" s="10">
        <v>40</v>
      </c>
      <c r="DD121" s="10">
        <v>80</v>
      </c>
      <c r="DE121" s="10">
        <v>40</v>
      </c>
      <c r="DF121" s="10">
        <v>80</v>
      </c>
      <c r="DG121" s="10">
        <v>40</v>
      </c>
      <c r="DH121" s="10">
        <v>80</v>
      </c>
      <c r="DI121" s="10">
        <v>80</v>
      </c>
      <c r="DJ121" s="16">
        <v>80</v>
      </c>
      <c r="DK121" s="68" t="s">
        <v>244</v>
      </c>
    </row>
    <row r="122" spans="1:115" ht="24" customHeight="1">
      <c r="A122" s="119" t="s">
        <v>245</v>
      </c>
      <c r="B122" s="43">
        <v>38007</v>
      </c>
      <c r="C122" s="43">
        <v>43386</v>
      </c>
      <c r="D122" s="44">
        <v>14</v>
      </c>
      <c r="E122" s="3" t="s">
        <v>217</v>
      </c>
      <c r="F122" s="54" t="s">
        <v>218</v>
      </c>
      <c r="G122" s="226">
        <v>28.005186520102818</v>
      </c>
      <c r="H122" s="1" t="s">
        <v>219</v>
      </c>
      <c r="I122" s="141" t="s">
        <v>228</v>
      </c>
      <c r="J122" s="223" t="s">
        <v>220</v>
      </c>
      <c r="K122" s="15"/>
      <c r="L122" s="10"/>
      <c r="M122" s="10"/>
      <c r="N122" s="10"/>
      <c r="O122" s="10"/>
      <c r="P122" s="10"/>
      <c r="Q122" s="10"/>
      <c r="R122" s="10"/>
      <c r="S122" s="10"/>
      <c r="T122" s="10"/>
      <c r="U122" s="10"/>
      <c r="V122" s="10"/>
      <c r="W122" s="10"/>
      <c r="X122" s="10"/>
      <c r="Y122" s="10">
        <v>5</v>
      </c>
      <c r="Z122" s="10">
        <v>5</v>
      </c>
      <c r="AA122" s="10">
        <v>10</v>
      </c>
      <c r="AB122" s="10">
        <v>5</v>
      </c>
      <c r="AC122" s="10">
        <v>5</v>
      </c>
      <c r="AD122" s="10">
        <v>5</v>
      </c>
      <c r="AE122" s="10">
        <v>20</v>
      </c>
      <c r="AF122" s="10">
        <v>40</v>
      </c>
      <c r="AG122" s="10">
        <v>40</v>
      </c>
      <c r="AH122" s="10">
        <v>40</v>
      </c>
      <c r="AI122" s="10">
        <v>10</v>
      </c>
      <c r="AJ122" s="10">
        <v>10</v>
      </c>
      <c r="AK122" s="10">
        <v>20</v>
      </c>
      <c r="AL122" s="10">
        <v>20</v>
      </c>
      <c r="AM122" s="10">
        <v>1280</v>
      </c>
      <c r="AN122" s="10">
        <v>1280</v>
      </c>
      <c r="AO122" s="10">
        <v>1280</v>
      </c>
      <c r="AP122" s="16">
        <v>1280</v>
      </c>
      <c r="AQ122" s="45" t="s">
        <v>245</v>
      </c>
      <c r="AR122" s="15"/>
      <c r="AS122" s="10"/>
      <c r="AT122" s="10"/>
      <c r="AU122" s="10"/>
      <c r="AV122" s="10"/>
      <c r="AW122" s="10"/>
      <c r="AX122" s="10"/>
      <c r="AY122" s="10"/>
      <c r="AZ122" s="10"/>
      <c r="BA122" s="10"/>
      <c r="BB122" s="10"/>
      <c r="BC122" s="10"/>
      <c r="BD122" s="10"/>
      <c r="BE122" s="10"/>
      <c r="BF122" s="10"/>
      <c r="BG122" s="10"/>
      <c r="BH122" s="10">
        <v>80</v>
      </c>
      <c r="BI122" s="10">
        <v>160</v>
      </c>
      <c r="BJ122" s="10">
        <v>320</v>
      </c>
      <c r="BK122" s="10">
        <v>320</v>
      </c>
      <c r="BL122" s="10">
        <v>640</v>
      </c>
      <c r="BM122" s="10">
        <v>1280</v>
      </c>
      <c r="BN122" s="10">
        <v>320</v>
      </c>
      <c r="BO122" s="10">
        <v>640</v>
      </c>
      <c r="BP122" s="10">
        <v>160</v>
      </c>
      <c r="BQ122" s="10">
        <v>160</v>
      </c>
      <c r="BR122" s="10">
        <v>640</v>
      </c>
      <c r="BS122" s="10">
        <v>1280</v>
      </c>
      <c r="BT122" s="10">
        <v>640</v>
      </c>
      <c r="BU122" s="10">
        <v>1280</v>
      </c>
      <c r="BV122" s="10">
        <v>1280</v>
      </c>
      <c r="BW122" s="10">
        <v>1280</v>
      </c>
      <c r="BX122" s="10">
        <v>640</v>
      </c>
      <c r="BY122" s="10">
        <v>1280</v>
      </c>
      <c r="BZ122" s="10">
        <v>640</v>
      </c>
      <c r="CA122" s="16">
        <v>640</v>
      </c>
      <c r="CB122" s="45" t="s">
        <v>245</v>
      </c>
      <c r="CC122" s="15">
        <v>20</v>
      </c>
      <c r="CD122" s="10">
        <v>40</v>
      </c>
      <c r="CE122" s="10">
        <v>5</v>
      </c>
      <c r="CF122" s="10">
        <v>20</v>
      </c>
      <c r="CG122" s="10">
        <v>10</v>
      </c>
      <c r="CH122" s="16">
        <v>20</v>
      </c>
      <c r="CI122" s="15">
        <v>40</v>
      </c>
      <c r="CJ122" s="10">
        <v>160</v>
      </c>
      <c r="CK122" s="10">
        <v>80</v>
      </c>
      <c r="CL122" s="10">
        <v>320</v>
      </c>
      <c r="CM122" s="10">
        <v>80</v>
      </c>
      <c r="CN122" s="10">
        <v>160</v>
      </c>
      <c r="CO122" s="10">
        <v>80</v>
      </c>
      <c r="CP122" s="10">
        <v>160</v>
      </c>
      <c r="CQ122" s="10">
        <v>160</v>
      </c>
      <c r="CR122" s="10">
        <v>160</v>
      </c>
      <c r="CS122" s="10">
        <v>160</v>
      </c>
      <c r="CT122" s="10">
        <v>160</v>
      </c>
      <c r="CU122" s="10">
        <v>320</v>
      </c>
      <c r="CV122" s="10">
        <v>320</v>
      </c>
      <c r="CW122" s="46">
        <v>160</v>
      </c>
      <c r="CX122" s="16">
        <v>320</v>
      </c>
      <c r="CY122" s="15">
        <v>40</v>
      </c>
      <c r="CZ122" s="10">
        <v>160</v>
      </c>
      <c r="DA122" s="10">
        <v>20</v>
      </c>
      <c r="DB122" s="10">
        <v>80</v>
      </c>
      <c r="DC122" s="10">
        <v>40</v>
      </c>
      <c r="DD122" s="10">
        <v>160</v>
      </c>
      <c r="DE122" s="10">
        <v>40</v>
      </c>
      <c r="DF122" s="10">
        <v>160</v>
      </c>
      <c r="DG122" s="10">
        <v>40</v>
      </c>
      <c r="DH122" s="10">
        <v>160</v>
      </c>
      <c r="DI122" s="10">
        <v>160</v>
      </c>
      <c r="DJ122" s="16">
        <v>160</v>
      </c>
      <c r="DK122" s="45" t="s">
        <v>245</v>
      </c>
    </row>
    <row r="123" spans="1:115" ht="24" customHeight="1">
      <c r="A123" s="118" t="s">
        <v>246</v>
      </c>
      <c r="B123" s="48">
        <v>37047</v>
      </c>
      <c r="C123" s="48">
        <v>43393</v>
      </c>
      <c r="D123" s="49">
        <v>17</v>
      </c>
      <c r="E123" s="3" t="s">
        <v>217</v>
      </c>
      <c r="F123" s="11" t="s">
        <v>223</v>
      </c>
      <c r="G123" s="226">
        <v>25.683363476110895</v>
      </c>
      <c r="H123" s="1" t="s">
        <v>219</v>
      </c>
      <c r="I123" s="141" t="s">
        <v>228</v>
      </c>
      <c r="J123" s="223" t="s">
        <v>220</v>
      </c>
      <c r="K123" s="15"/>
      <c r="L123" s="10"/>
      <c r="M123" s="10"/>
      <c r="N123" s="10"/>
      <c r="O123" s="10"/>
      <c r="P123" s="10"/>
      <c r="Q123" s="10"/>
      <c r="R123" s="10"/>
      <c r="S123" s="10"/>
      <c r="T123" s="10"/>
      <c r="U123" s="10"/>
      <c r="V123" s="10"/>
      <c r="W123" s="10"/>
      <c r="X123" s="10"/>
      <c r="Y123" s="10">
        <v>5</v>
      </c>
      <c r="Z123" s="10">
        <v>5</v>
      </c>
      <c r="AA123" s="10">
        <v>5</v>
      </c>
      <c r="AB123" s="10">
        <v>5</v>
      </c>
      <c r="AC123" s="10">
        <v>5</v>
      </c>
      <c r="AD123" s="10">
        <v>5</v>
      </c>
      <c r="AE123" s="10">
        <v>20</v>
      </c>
      <c r="AF123" s="10">
        <v>20</v>
      </c>
      <c r="AG123" s="10">
        <v>80</v>
      </c>
      <c r="AH123" s="10">
        <v>80</v>
      </c>
      <c r="AI123" s="10">
        <v>40</v>
      </c>
      <c r="AJ123" s="10">
        <v>40</v>
      </c>
      <c r="AK123" s="10">
        <v>40</v>
      </c>
      <c r="AL123" s="10">
        <v>40</v>
      </c>
      <c r="AM123" s="10">
        <v>80</v>
      </c>
      <c r="AN123" s="10">
        <v>160</v>
      </c>
      <c r="AO123" s="10">
        <v>80</v>
      </c>
      <c r="AP123" s="16">
        <v>320</v>
      </c>
      <c r="AQ123" s="68" t="s">
        <v>246</v>
      </c>
      <c r="AR123" s="15"/>
      <c r="AS123" s="10"/>
      <c r="AT123" s="10"/>
      <c r="AU123" s="10"/>
      <c r="AV123" s="10"/>
      <c r="AW123" s="10"/>
      <c r="AX123" s="10"/>
      <c r="AY123" s="10"/>
      <c r="AZ123" s="10"/>
      <c r="BA123" s="10"/>
      <c r="BB123" s="10"/>
      <c r="BC123" s="10"/>
      <c r="BD123" s="10"/>
      <c r="BE123" s="10"/>
      <c r="BF123" s="10"/>
      <c r="BG123" s="10"/>
      <c r="BH123" s="10">
        <v>40</v>
      </c>
      <c r="BI123" s="10">
        <v>80</v>
      </c>
      <c r="BJ123" s="10">
        <v>80</v>
      </c>
      <c r="BK123" s="10">
        <v>160</v>
      </c>
      <c r="BL123" s="10">
        <v>640</v>
      </c>
      <c r="BM123" s="10">
        <v>640</v>
      </c>
      <c r="BN123" s="10">
        <v>320</v>
      </c>
      <c r="BO123" s="10">
        <v>320</v>
      </c>
      <c r="BP123" s="10">
        <v>20</v>
      </c>
      <c r="BQ123" s="10">
        <v>20</v>
      </c>
      <c r="BR123" s="10">
        <v>160</v>
      </c>
      <c r="BS123" s="10">
        <v>80</v>
      </c>
      <c r="BT123" s="10">
        <v>160</v>
      </c>
      <c r="BU123" s="10">
        <v>160</v>
      </c>
      <c r="BV123" s="10">
        <v>40</v>
      </c>
      <c r="BW123" s="10">
        <v>80</v>
      </c>
      <c r="BX123" s="10">
        <v>80</v>
      </c>
      <c r="BY123" s="10">
        <v>160</v>
      </c>
      <c r="BZ123" s="10">
        <v>80</v>
      </c>
      <c r="CA123" s="16">
        <v>160</v>
      </c>
      <c r="CB123" s="68" t="s">
        <v>246</v>
      </c>
      <c r="CC123" s="15">
        <v>20</v>
      </c>
      <c r="CD123" s="10">
        <v>40</v>
      </c>
      <c r="CE123" s="10">
        <v>5</v>
      </c>
      <c r="CF123" s="10">
        <v>5</v>
      </c>
      <c r="CG123" s="10">
        <v>10</v>
      </c>
      <c r="CH123" s="16">
        <v>20</v>
      </c>
      <c r="CI123" s="15">
        <v>20</v>
      </c>
      <c r="CJ123" s="10">
        <v>40</v>
      </c>
      <c r="CK123" s="10">
        <v>20</v>
      </c>
      <c r="CL123" s="10">
        <v>40</v>
      </c>
      <c r="CM123" s="10">
        <v>40</v>
      </c>
      <c r="CN123" s="10">
        <v>80</v>
      </c>
      <c r="CO123" s="10">
        <v>40</v>
      </c>
      <c r="CP123" s="10">
        <v>80</v>
      </c>
      <c r="CQ123" s="10">
        <v>40</v>
      </c>
      <c r="CR123" s="10">
        <v>80</v>
      </c>
      <c r="CS123" s="10">
        <v>40</v>
      </c>
      <c r="CT123" s="10">
        <v>80</v>
      </c>
      <c r="CU123" s="10">
        <v>80</v>
      </c>
      <c r="CV123" s="10">
        <v>160</v>
      </c>
      <c r="CW123" s="46">
        <v>80</v>
      </c>
      <c r="CX123" s="16">
        <v>160</v>
      </c>
      <c r="CY123" s="15">
        <v>80</v>
      </c>
      <c r="CZ123" s="10">
        <v>160</v>
      </c>
      <c r="DA123" s="10">
        <v>40</v>
      </c>
      <c r="DB123" s="10">
        <v>80</v>
      </c>
      <c r="DC123" s="10">
        <v>80</v>
      </c>
      <c r="DD123" s="10">
        <v>160</v>
      </c>
      <c r="DE123" s="10">
        <v>80</v>
      </c>
      <c r="DF123" s="10">
        <v>80</v>
      </c>
      <c r="DG123" s="10">
        <v>80</v>
      </c>
      <c r="DH123" s="10">
        <v>160</v>
      </c>
      <c r="DI123" s="10">
        <v>80</v>
      </c>
      <c r="DJ123" s="16">
        <v>160</v>
      </c>
      <c r="DK123" s="68" t="s">
        <v>246</v>
      </c>
    </row>
    <row r="124" spans="1:115" ht="24" customHeight="1">
      <c r="A124" s="118" t="s">
        <v>247</v>
      </c>
      <c r="B124" s="48">
        <v>37646</v>
      </c>
      <c r="C124" s="48">
        <v>43358</v>
      </c>
      <c r="D124" s="49">
        <v>15</v>
      </c>
      <c r="E124" s="3" t="s">
        <v>217</v>
      </c>
      <c r="F124" s="13" t="s">
        <v>224</v>
      </c>
      <c r="G124" s="226">
        <v>23.200564130283912</v>
      </c>
      <c r="H124" s="1" t="s">
        <v>219</v>
      </c>
      <c r="I124" s="141" t="s">
        <v>228</v>
      </c>
      <c r="J124" s="223" t="s">
        <v>220</v>
      </c>
      <c r="K124" s="15"/>
      <c r="L124" s="10"/>
      <c r="M124" s="10"/>
      <c r="N124" s="10"/>
      <c r="O124" s="10"/>
      <c r="P124" s="10"/>
      <c r="Q124" s="10"/>
      <c r="R124" s="10"/>
      <c r="S124" s="10"/>
      <c r="T124" s="10"/>
      <c r="U124" s="10"/>
      <c r="V124" s="10"/>
      <c r="W124" s="10"/>
      <c r="X124" s="10"/>
      <c r="Y124" s="10">
        <v>5</v>
      </c>
      <c r="Z124" s="10">
        <v>5</v>
      </c>
      <c r="AA124" s="10">
        <v>5</v>
      </c>
      <c r="AB124" s="10">
        <v>5</v>
      </c>
      <c r="AC124" s="10">
        <v>5</v>
      </c>
      <c r="AD124" s="10">
        <v>5</v>
      </c>
      <c r="AE124" s="10">
        <v>5</v>
      </c>
      <c r="AF124" s="10">
        <v>5</v>
      </c>
      <c r="AG124" s="10">
        <v>5</v>
      </c>
      <c r="AH124" s="10">
        <v>5</v>
      </c>
      <c r="AI124" s="10">
        <v>5</v>
      </c>
      <c r="AJ124" s="10">
        <v>5</v>
      </c>
      <c r="AK124" s="10">
        <v>5</v>
      </c>
      <c r="AL124" s="10">
        <v>5</v>
      </c>
      <c r="AM124" s="10">
        <v>80</v>
      </c>
      <c r="AN124" s="10">
        <v>80</v>
      </c>
      <c r="AO124" s="10">
        <v>40</v>
      </c>
      <c r="AP124" s="16">
        <v>320</v>
      </c>
      <c r="AQ124" s="68" t="s">
        <v>247</v>
      </c>
      <c r="AR124" s="15"/>
      <c r="AS124" s="10"/>
      <c r="AT124" s="10"/>
      <c r="AU124" s="10"/>
      <c r="AV124" s="10"/>
      <c r="AW124" s="10"/>
      <c r="AX124" s="10"/>
      <c r="AY124" s="10"/>
      <c r="AZ124" s="10"/>
      <c r="BA124" s="10"/>
      <c r="BB124" s="10"/>
      <c r="BC124" s="10"/>
      <c r="BD124" s="10"/>
      <c r="BE124" s="10"/>
      <c r="BF124" s="10"/>
      <c r="BG124" s="10"/>
      <c r="BH124" s="10">
        <v>10</v>
      </c>
      <c r="BI124" s="10">
        <v>20</v>
      </c>
      <c r="BJ124" s="10">
        <v>80</v>
      </c>
      <c r="BK124" s="10">
        <v>160</v>
      </c>
      <c r="BL124" s="10">
        <v>640</v>
      </c>
      <c r="BM124" s="10">
        <v>640</v>
      </c>
      <c r="BN124" s="10">
        <v>320</v>
      </c>
      <c r="BO124" s="10">
        <v>320</v>
      </c>
      <c r="BP124" s="10">
        <v>40</v>
      </c>
      <c r="BQ124" s="10">
        <v>40</v>
      </c>
      <c r="BR124" s="10">
        <v>160</v>
      </c>
      <c r="BS124" s="10">
        <v>80</v>
      </c>
      <c r="BT124" s="10">
        <v>160</v>
      </c>
      <c r="BU124" s="10">
        <v>160</v>
      </c>
      <c r="BV124" s="10">
        <v>160</v>
      </c>
      <c r="BW124" s="10">
        <v>160</v>
      </c>
      <c r="BX124" s="10">
        <v>80</v>
      </c>
      <c r="BY124" s="10">
        <v>80</v>
      </c>
      <c r="BZ124" s="10">
        <v>160</v>
      </c>
      <c r="CA124" s="16">
        <v>80</v>
      </c>
      <c r="CB124" s="68" t="s">
        <v>247</v>
      </c>
      <c r="CC124" s="15">
        <v>20</v>
      </c>
      <c r="CD124" s="10">
        <v>40</v>
      </c>
      <c r="CE124" s="10">
        <v>5</v>
      </c>
      <c r="CF124" s="10">
        <v>5</v>
      </c>
      <c r="CG124" s="10">
        <v>10</v>
      </c>
      <c r="CH124" s="16">
        <v>20</v>
      </c>
      <c r="CI124" s="15">
        <v>5</v>
      </c>
      <c r="CJ124" s="10">
        <v>5</v>
      </c>
      <c r="CK124" s="10">
        <v>20</v>
      </c>
      <c r="CL124" s="10">
        <v>40</v>
      </c>
      <c r="CM124" s="10">
        <v>20</v>
      </c>
      <c r="CN124" s="10">
        <v>20</v>
      </c>
      <c r="CO124" s="10">
        <v>20</v>
      </c>
      <c r="CP124" s="10">
        <v>20</v>
      </c>
      <c r="CQ124" s="10">
        <v>20</v>
      </c>
      <c r="CR124" s="10">
        <v>40</v>
      </c>
      <c r="CS124" s="10">
        <v>20</v>
      </c>
      <c r="CT124" s="10">
        <v>20</v>
      </c>
      <c r="CU124" s="10">
        <v>40</v>
      </c>
      <c r="CV124" s="10">
        <v>40</v>
      </c>
      <c r="CW124" s="46">
        <v>20</v>
      </c>
      <c r="CX124" s="16">
        <v>20</v>
      </c>
      <c r="CY124" s="15">
        <v>40</v>
      </c>
      <c r="CZ124" s="10">
        <v>80</v>
      </c>
      <c r="DA124" s="10">
        <v>10</v>
      </c>
      <c r="DB124" s="10">
        <v>20</v>
      </c>
      <c r="DC124" s="10">
        <v>40</v>
      </c>
      <c r="DD124" s="10">
        <v>40</v>
      </c>
      <c r="DE124" s="10">
        <v>20</v>
      </c>
      <c r="DF124" s="10">
        <v>40</v>
      </c>
      <c r="DG124" s="10">
        <v>40</v>
      </c>
      <c r="DH124" s="10">
        <v>40</v>
      </c>
      <c r="DI124" s="10">
        <v>80</v>
      </c>
      <c r="DJ124" s="16">
        <v>80</v>
      </c>
      <c r="DK124" s="68" t="s">
        <v>247</v>
      </c>
    </row>
    <row r="125" spans="1:115" ht="24" customHeight="1">
      <c r="A125" s="119" t="s">
        <v>248</v>
      </c>
      <c r="B125" s="43">
        <v>38357</v>
      </c>
      <c r="C125" s="43">
        <v>43385</v>
      </c>
      <c r="D125" s="44">
        <v>13</v>
      </c>
      <c r="E125" s="5" t="s">
        <v>221</v>
      </c>
      <c r="F125" s="14" t="s">
        <v>249</v>
      </c>
      <c r="G125" s="226">
        <v>21.181064195743915</v>
      </c>
      <c r="H125" s="1" t="s">
        <v>219</v>
      </c>
      <c r="I125" s="141" t="s">
        <v>228</v>
      </c>
      <c r="J125" s="223" t="s">
        <v>220</v>
      </c>
      <c r="K125" s="15"/>
      <c r="L125" s="10"/>
      <c r="M125" s="10"/>
      <c r="N125" s="10"/>
      <c r="O125" s="10"/>
      <c r="P125" s="10"/>
      <c r="Q125" s="10"/>
      <c r="R125" s="10"/>
      <c r="S125" s="10"/>
      <c r="T125" s="10"/>
      <c r="U125" s="10"/>
      <c r="V125" s="10"/>
      <c r="W125" s="10"/>
      <c r="X125" s="10"/>
      <c r="Y125" s="10">
        <v>5</v>
      </c>
      <c r="Z125" s="10">
        <v>5</v>
      </c>
      <c r="AA125" s="10">
        <v>10</v>
      </c>
      <c r="AB125" s="10">
        <v>10</v>
      </c>
      <c r="AC125" s="10">
        <v>5</v>
      </c>
      <c r="AD125" s="10">
        <v>5</v>
      </c>
      <c r="AE125" s="10">
        <v>5</v>
      </c>
      <c r="AF125" s="10">
        <v>5</v>
      </c>
      <c r="AG125" s="10">
        <v>5</v>
      </c>
      <c r="AH125" s="10">
        <v>5</v>
      </c>
      <c r="AI125" s="10">
        <v>5</v>
      </c>
      <c r="AJ125" s="10">
        <v>5</v>
      </c>
      <c r="AK125" s="10">
        <v>5</v>
      </c>
      <c r="AL125" s="10">
        <v>5</v>
      </c>
      <c r="AM125" s="10">
        <v>320</v>
      </c>
      <c r="AN125" s="10">
        <v>640</v>
      </c>
      <c r="AO125" s="10">
        <v>640</v>
      </c>
      <c r="AP125" s="16">
        <v>160</v>
      </c>
      <c r="AQ125" s="45" t="s">
        <v>248</v>
      </c>
      <c r="AR125" s="15"/>
      <c r="AS125" s="10"/>
      <c r="AT125" s="10"/>
      <c r="AU125" s="10"/>
      <c r="AV125" s="10"/>
      <c r="AW125" s="10"/>
      <c r="AX125" s="10"/>
      <c r="AY125" s="10"/>
      <c r="AZ125" s="10"/>
      <c r="BA125" s="10"/>
      <c r="BB125" s="10"/>
      <c r="BC125" s="10"/>
      <c r="BD125" s="10"/>
      <c r="BE125" s="10"/>
      <c r="BF125" s="10"/>
      <c r="BG125" s="10"/>
      <c r="BH125" s="10">
        <v>5</v>
      </c>
      <c r="BI125" s="10">
        <v>5</v>
      </c>
      <c r="BJ125" s="10">
        <v>80</v>
      </c>
      <c r="BK125" s="10">
        <v>160</v>
      </c>
      <c r="BL125" s="10">
        <v>640</v>
      </c>
      <c r="BM125" s="10">
        <v>640</v>
      </c>
      <c r="BN125" s="10">
        <v>160</v>
      </c>
      <c r="BO125" s="10">
        <v>320</v>
      </c>
      <c r="BP125" s="10">
        <v>80</v>
      </c>
      <c r="BQ125" s="10">
        <v>80</v>
      </c>
      <c r="BR125" s="10">
        <v>160</v>
      </c>
      <c r="BS125" s="10">
        <v>160</v>
      </c>
      <c r="BT125" s="10">
        <v>160</v>
      </c>
      <c r="BU125" s="10">
        <v>320</v>
      </c>
      <c r="BV125" s="10">
        <v>160</v>
      </c>
      <c r="BW125" s="10">
        <v>160</v>
      </c>
      <c r="BX125" s="10">
        <v>80</v>
      </c>
      <c r="BY125" s="10">
        <v>160</v>
      </c>
      <c r="BZ125" s="10">
        <v>160</v>
      </c>
      <c r="CA125" s="16">
        <v>160</v>
      </c>
      <c r="CB125" s="45" t="s">
        <v>248</v>
      </c>
      <c r="CC125" s="15">
        <v>10</v>
      </c>
      <c r="CD125" s="10">
        <v>20</v>
      </c>
      <c r="CE125" s="10">
        <v>10</v>
      </c>
      <c r="CF125" s="10">
        <v>10</v>
      </c>
      <c r="CG125" s="10">
        <v>10</v>
      </c>
      <c r="CH125" s="16">
        <v>20</v>
      </c>
      <c r="CI125" s="15">
        <v>5</v>
      </c>
      <c r="CJ125" s="10">
        <v>20</v>
      </c>
      <c r="CK125" s="10">
        <v>20</v>
      </c>
      <c r="CL125" s="10">
        <v>40</v>
      </c>
      <c r="CM125" s="10">
        <v>40</v>
      </c>
      <c r="CN125" s="10">
        <v>80</v>
      </c>
      <c r="CO125" s="10">
        <v>40</v>
      </c>
      <c r="CP125" s="10">
        <v>80</v>
      </c>
      <c r="CQ125" s="10">
        <v>80</v>
      </c>
      <c r="CR125" s="10">
        <v>160</v>
      </c>
      <c r="CS125" s="10">
        <v>80</v>
      </c>
      <c r="CT125" s="10">
        <v>160</v>
      </c>
      <c r="CU125" s="10">
        <v>80</v>
      </c>
      <c r="CV125" s="10">
        <v>160</v>
      </c>
      <c r="CW125" s="46">
        <v>80</v>
      </c>
      <c r="CX125" s="16">
        <v>320</v>
      </c>
      <c r="CY125" s="15">
        <v>40</v>
      </c>
      <c r="CZ125" s="10">
        <v>40</v>
      </c>
      <c r="DA125" s="10">
        <v>20</v>
      </c>
      <c r="DB125" s="10">
        <v>20</v>
      </c>
      <c r="DC125" s="10">
        <v>40</v>
      </c>
      <c r="DD125" s="10">
        <v>80</v>
      </c>
      <c r="DE125" s="10">
        <v>20</v>
      </c>
      <c r="DF125" s="10">
        <v>40</v>
      </c>
      <c r="DG125" s="10">
        <v>40</v>
      </c>
      <c r="DH125" s="10">
        <v>40</v>
      </c>
      <c r="DI125" s="10">
        <v>40</v>
      </c>
      <c r="DJ125" s="16">
        <v>40</v>
      </c>
      <c r="DK125" s="45" t="s">
        <v>248</v>
      </c>
    </row>
    <row r="126" spans="1:115" ht="24" customHeight="1">
      <c r="A126" s="118" t="s">
        <v>250</v>
      </c>
      <c r="B126" s="48">
        <v>37776</v>
      </c>
      <c r="C126" s="48">
        <v>43402</v>
      </c>
      <c r="D126" s="49">
        <v>15</v>
      </c>
      <c r="E126" s="3" t="s">
        <v>217</v>
      </c>
      <c r="F126" s="54" t="s">
        <v>218</v>
      </c>
      <c r="G126" s="226">
        <v>24.277644348593277</v>
      </c>
      <c r="H126" s="1" t="s">
        <v>219</v>
      </c>
      <c r="I126" s="141" t="s">
        <v>228</v>
      </c>
      <c r="J126" s="223" t="s">
        <v>220</v>
      </c>
      <c r="K126" s="15"/>
      <c r="L126" s="10"/>
      <c r="M126" s="10"/>
      <c r="N126" s="10"/>
      <c r="O126" s="10"/>
      <c r="P126" s="10"/>
      <c r="Q126" s="10"/>
      <c r="R126" s="10"/>
      <c r="S126" s="10"/>
      <c r="T126" s="10"/>
      <c r="U126" s="10"/>
      <c r="V126" s="10"/>
      <c r="W126" s="10"/>
      <c r="X126" s="10"/>
      <c r="Y126" s="10">
        <v>5</v>
      </c>
      <c r="Z126" s="10">
        <v>5</v>
      </c>
      <c r="AA126" s="10">
        <v>5</v>
      </c>
      <c r="AB126" s="10">
        <v>5</v>
      </c>
      <c r="AC126" s="10">
        <v>5</v>
      </c>
      <c r="AD126" s="10">
        <v>5</v>
      </c>
      <c r="AE126" s="10">
        <v>5</v>
      </c>
      <c r="AF126" s="10">
        <v>5</v>
      </c>
      <c r="AG126" s="10">
        <v>5</v>
      </c>
      <c r="AH126" s="10">
        <v>5</v>
      </c>
      <c r="AI126" s="10">
        <v>5</v>
      </c>
      <c r="AJ126" s="10">
        <v>5</v>
      </c>
      <c r="AK126" s="10">
        <v>5</v>
      </c>
      <c r="AL126" s="10">
        <v>5</v>
      </c>
      <c r="AM126" s="10">
        <v>320</v>
      </c>
      <c r="AN126" s="10">
        <v>320</v>
      </c>
      <c r="AO126" s="10">
        <v>320</v>
      </c>
      <c r="AP126" s="16">
        <v>160</v>
      </c>
      <c r="AQ126" s="68" t="s">
        <v>250</v>
      </c>
      <c r="AR126" s="15"/>
      <c r="AS126" s="10"/>
      <c r="AT126" s="10"/>
      <c r="AU126" s="10"/>
      <c r="AV126" s="10"/>
      <c r="AW126" s="10"/>
      <c r="AX126" s="10"/>
      <c r="AY126" s="10"/>
      <c r="AZ126" s="10"/>
      <c r="BA126" s="10"/>
      <c r="BB126" s="10"/>
      <c r="BC126" s="10"/>
      <c r="BD126" s="10"/>
      <c r="BE126" s="10"/>
      <c r="BF126" s="10"/>
      <c r="BG126" s="10"/>
      <c r="BH126" s="10">
        <v>5</v>
      </c>
      <c r="BI126" s="10">
        <v>10</v>
      </c>
      <c r="BJ126" s="10">
        <v>40</v>
      </c>
      <c r="BK126" s="10">
        <v>80</v>
      </c>
      <c r="BL126" s="10">
        <v>320</v>
      </c>
      <c r="BM126" s="10">
        <v>640</v>
      </c>
      <c r="BN126" s="10">
        <v>160</v>
      </c>
      <c r="BO126" s="10">
        <v>160</v>
      </c>
      <c r="BP126" s="10">
        <v>40</v>
      </c>
      <c r="BQ126" s="10">
        <v>40</v>
      </c>
      <c r="BR126" s="10">
        <v>80</v>
      </c>
      <c r="BS126" s="10">
        <v>80</v>
      </c>
      <c r="BT126" s="10">
        <v>160</v>
      </c>
      <c r="BU126" s="10">
        <v>160</v>
      </c>
      <c r="BV126" s="10">
        <v>80</v>
      </c>
      <c r="BW126" s="10">
        <v>160</v>
      </c>
      <c r="BX126" s="10">
        <v>80</v>
      </c>
      <c r="BY126" s="10">
        <v>160</v>
      </c>
      <c r="BZ126" s="10">
        <v>80</v>
      </c>
      <c r="CA126" s="16">
        <v>160</v>
      </c>
      <c r="CB126" s="68" t="s">
        <v>250</v>
      </c>
      <c r="CC126" s="15">
        <v>40</v>
      </c>
      <c r="CD126" s="10">
        <v>80</v>
      </c>
      <c r="CE126" s="10">
        <v>5</v>
      </c>
      <c r="CF126" s="10">
        <v>5</v>
      </c>
      <c r="CG126" s="10">
        <v>5</v>
      </c>
      <c r="CH126" s="16">
        <v>10</v>
      </c>
      <c r="CI126" s="15">
        <v>40</v>
      </c>
      <c r="CJ126" s="10">
        <v>80</v>
      </c>
      <c r="CK126" s="10">
        <v>80</v>
      </c>
      <c r="CL126" s="10">
        <v>160</v>
      </c>
      <c r="CM126" s="10">
        <v>80</v>
      </c>
      <c r="CN126" s="10">
        <v>160</v>
      </c>
      <c r="CO126" s="10">
        <v>80</v>
      </c>
      <c r="CP126" s="10">
        <v>160</v>
      </c>
      <c r="CQ126" s="10">
        <v>80</v>
      </c>
      <c r="CR126" s="10">
        <v>160</v>
      </c>
      <c r="CS126" s="10">
        <v>80</v>
      </c>
      <c r="CT126" s="10">
        <v>160</v>
      </c>
      <c r="CU126" s="10">
        <v>160</v>
      </c>
      <c r="CV126" s="10">
        <v>320</v>
      </c>
      <c r="CW126" s="46">
        <v>80</v>
      </c>
      <c r="CX126" s="16">
        <v>160</v>
      </c>
      <c r="CY126" s="15">
        <v>20</v>
      </c>
      <c r="CZ126" s="10">
        <v>40</v>
      </c>
      <c r="DA126" s="10">
        <v>10</v>
      </c>
      <c r="DB126" s="10">
        <v>20</v>
      </c>
      <c r="DC126" s="10">
        <v>20</v>
      </c>
      <c r="DD126" s="10">
        <v>40</v>
      </c>
      <c r="DE126" s="10">
        <v>20</v>
      </c>
      <c r="DF126" s="10">
        <v>40</v>
      </c>
      <c r="DG126" s="10">
        <v>20</v>
      </c>
      <c r="DH126" s="10">
        <v>40</v>
      </c>
      <c r="DI126" s="10">
        <v>20</v>
      </c>
      <c r="DJ126" s="16">
        <v>40</v>
      </c>
      <c r="DK126" s="68" t="s">
        <v>250</v>
      </c>
    </row>
    <row r="127" spans="1:115" ht="24" customHeight="1">
      <c r="A127" s="118" t="s">
        <v>251</v>
      </c>
      <c r="B127" s="48">
        <v>37663</v>
      </c>
      <c r="C127" s="48">
        <v>43357</v>
      </c>
      <c r="D127" s="49">
        <v>15</v>
      </c>
      <c r="E127" s="5" t="s">
        <v>221</v>
      </c>
      <c r="F127" s="54" t="s">
        <v>218</v>
      </c>
      <c r="G127" s="226">
        <v>25.342839834607471</v>
      </c>
      <c r="H127" s="1" t="s">
        <v>219</v>
      </c>
      <c r="I127" s="141" t="s">
        <v>228</v>
      </c>
      <c r="J127" s="223" t="s">
        <v>220</v>
      </c>
      <c r="K127" s="15"/>
      <c r="L127" s="10"/>
      <c r="M127" s="10"/>
      <c r="N127" s="10"/>
      <c r="O127" s="10"/>
      <c r="P127" s="10"/>
      <c r="Q127" s="10"/>
      <c r="R127" s="10"/>
      <c r="S127" s="10"/>
      <c r="T127" s="10"/>
      <c r="U127" s="10"/>
      <c r="V127" s="10"/>
      <c r="W127" s="10"/>
      <c r="X127" s="10"/>
      <c r="Y127" s="10">
        <v>5</v>
      </c>
      <c r="Z127" s="10">
        <v>5</v>
      </c>
      <c r="AA127" s="10">
        <v>5</v>
      </c>
      <c r="AB127" s="10">
        <v>5</v>
      </c>
      <c r="AC127" s="10">
        <v>5</v>
      </c>
      <c r="AD127" s="10">
        <v>5</v>
      </c>
      <c r="AE127" s="10">
        <v>5</v>
      </c>
      <c r="AF127" s="10">
        <v>5</v>
      </c>
      <c r="AG127" s="10">
        <v>5</v>
      </c>
      <c r="AH127" s="10">
        <v>5</v>
      </c>
      <c r="AI127" s="10">
        <v>5</v>
      </c>
      <c r="AJ127" s="10">
        <v>5</v>
      </c>
      <c r="AK127" s="10">
        <v>5</v>
      </c>
      <c r="AL127" s="10">
        <v>5</v>
      </c>
      <c r="AM127" s="10">
        <v>640</v>
      </c>
      <c r="AN127" s="10">
        <v>640</v>
      </c>
      <c r="AO127" s="10">
        <v>640</v>
      </c>
      <c r="AP127" s="16">
        <v>160</v>
      </c>
      <c r="AQ127" s="68" t="s">
        <v>251</v>
      </c>
      <c r="AR127" s="15"/>
      <c r="AS127" s="10"/>
      <c r="AT127" s="10"/>
      <c r="AU127" s="10"/>
      <c r="AV127" s="10"/>
      <c r="AW127" s="10"/>
      <c r="AX127" s="10"/>
      <c r="AY127" s="10"/>
      <c r="AZ127" s="10"/>
      <c r="BA127" s="10"/>
      <c r="BB127" s="10"/>
      <c r="BC127" s="10"/>
      <c r="BD127" s="10"/>
      <c r="BE127" s="10"/>
      <c r="BF127" s="10"/>
      <c r="BG127" s="10"/>
      <c r="BH127" s="10">
        <v>5</v>
      </c>
      <c r="BI127" s="10">
        <v>5</v>
      </c>
      <c r="BJ127" s="10">
        <v>5</v>
      </c>
      <c r="BK127" s="10">
        <v>5</v>
      </c>
      <c r="BL127" s="10">
        <v>20</v>
      </c>
      <c r="BM127" s="10">
        <v>20</v>
      </c>
      <c r="BN127" s="10">
        <v>5</v>
      </c>
      <c r="BO127" s="10">
        <v>5</v>
      </c>
      <c r="BP127" s="10">
        <v>5</v>
      </c>
      <c r="BQ127" s="10">
        <v>5</v>
      </c>
      <c r="BR127" s="10">
        <v>10</v>
      </c>
      <c r="BS127" s="10">
        <v>10</v>
      </c>
      <c r="BT127" s="10">
        <v>10</v>
      </c>
      <c r="BU127" s="10">
        <v>10</v>
      </c>
      <c r="BV127" s="10">
        <v>5</v>
      </c>
      <c r="BW127" s="10">
        <v>5</v>
      </c>
      <c r="BX127" s="10">
        <v>5</v>
      </c>
      <c r="BY127" s="10">
        <v>5</v>
      </c>
      <c r="BZ127" s="10">
        <v>5</v>
      </c>
      <c r="CA127" s="16">
        <v>5</v>
      </c>
      <c r="CB127" s="68" t="s">
        <v>251</v>
      </c>
      <c r="CC127" s="15">
        <v>5</v>
      </c>
      <c r="CD127" s="10">
        <v>10</v>
      </c>
      <c r="CE127" s="10">
        <v>5</v>
      </c>
      <c r="CF127" s="10">
        <v>5</v>
      </c>
      <c r="CG127" s="10">
        <v>5</v>
      </c>
      <c r="CH127" s="16">
        <v>5</v>
      </c>
      <c r="CI127" s="15">
        <v>5</v>
      </c>
      <c r="CJ127" s="10">
        <v>5</v>
      </c>
      <c r="CK127" s="10">
        <v>20</v>
      </c>
      <c r="CL127" s="10">
        <v>20</v>
      </c>
      <c r="CM127" s="10">
        <v>20</v>
      </c>
      <c r="CN127" s="10">
        <v>40</v>
      </c>
      <c r="CO127" s="10">
        <v>20</v>
      </c>
      <c r="CP127" s="10">
        <v>40</v>
      </c>
      <c r="CQ127" s="10">
        <v>40</v>
      </c>
      <c r="CR127" s="10">
        <v>80</v>
      </c>
      <c r="CS127" s="10">
        <v>40</v>
      </c>
      <c r="CT127" s="10">
        <v>40</v>
      </c>
      <c r="CU127" s="10">
        <v>40</v>
      </c>
      <c r="CV127" s="10">
        <v>80</v>
      </c>
      <c r="CW127" s="46">
        <v>40</v>
      </c>
      <c r="CX127" s="16">
        <v>80</v>
      </c>
      <c r="CY127" s="15">
        <v>20</v>
      </c>
      <c r="CZ127" s="10">
        <v>20</v>
      </c>
      <c r="DA127" s="10">
        <v>10</v>
      </c>
      <c r="DB127" s="10">
        <v>10</v>
      </c>
      <c r="DC127" s="10">
        <v>20</v>
      </c>
      <c r="DD127" s="10">
        <v>20</v>
      </c>
      <c r="DE127" s="10">
        <v>20</v>
      </c>
      <c r="DF127" s="10">
        <v>20</v>
      </c>
      <c r="DG127" s="10">
        <v>20</v>
      </c>
      <c r="DH127" s="10">
        <v>40</v>
      </c>
      <c r="DI127" s="10">
        <v>20</v>
      </c>
      <c r="DJ127" s="16">
        <v>40</v>
      </c>
      <c r="DK127" s="68" t="s">
        <v>251</v>
      </c>
    </row>
    <row r="128" spans="1:115" ht="24" customHeight="1">
      <c r="A128" s="118" t="s">
        <v>252</v>
      </c>
      <c r="B128" s="48">
        <v>37810</v>
      </c>
      <c r="C128" s="48">
        <v>43348</v>
      </c>
      <c r="D128" s="49">
        <v>15</v>
      </c>
      <c r="E128" s="3" t="s">
        <v>217</v>
      </c>
      <c r="F128" s="54" t="s">
        <v>218</v>
      </c>
      <c r="G128" s="226">
        <v>23.597452698963437</v>
      </c>
      <c r="H128" s="1" t="s">
        <v>219</v>
      </c>
      <c r="I128" s="141" t="s">
        <v>228</v>
      </c>
      <c r="J128" s="223" t="s">
        <v>220</v>
      </c>
      <c r="K128" s="15"/>
      <c r="L128" s="10"/>
      <c r="M128" s="10"/>
      <c r="N128" s="10"/>
      <c r="O128" s="10"/>
      <c r="P128" s="10"/>
      <c r="Q128" s="10"/>
      <c r="R128" s="10"/>
      <c r="S128" s="10"/>
      <c r="T128" s="10"/>
      <c r="U128" s="10"/>
      <c r="V128" s="10"/>
      <c r="W128" s="10"/>
      <c r="X128" s="10"/>
      <c r="Y128" s="10">
        <v>5</v>
      </c>
      <c r="Z128" s="10">
        <v>5</v>
      </c>
      <c r="AA128" s="10">
        <v>5</v>
      </c>
      <c r="AB128" s="10">
        <v>5</v>
      </c>
      <c r="AC128" s="10">
        <v>5</v>
      </c>
      <c r="AD128" s="10">
        <v>5</v>
      </c>
      <c r="AE128" s="10">
        <v>5</v>
      </c>
      <c r="AF128" s="10">
        <v>5</v>
      </c>
      <c r="AG128" s="10">
        <v>5</v>
      </c>
      <c r="AH128" s="10">
        <v>5</v>
      </c>
      <c r="AI128" s="10">
        <v>5</v>
      </c>
      <c r="AJ128" s="10">
        <v>5</v>
      </c>
      <c r="AK128" s="10">
        <v>5</v>
      </c>
      <c r="AL128" s="10">
        <v>5</v>
      </c>
      <c r="AM128" s="10">
        <v>80</v>
      </c>
      <c r="AN128" s="10">
        <v>80</v>
      </c>
      <c r="AO128" s="10">
        <v>40</v>
      </c>
      <c r="AP128" s="16">
        <v>320</v>
      </c>
      <c r="AQ128" s="68" t="s">
        <v>252</v>
      </c>
      <c r="AR128" s="15"/>
      <c r="AS128" s="10"/>
      <c r="AT128" s="10"/>
      <c r="AU128" s="10"/>
      <c r="AV128" s="10"/>
      <c r="AW128" s="10"/>
      <c r="AX128" s="10"/>
      <c r="AY128" s="10"/>
      <c r="AZ128" s="10"/>
      <c r="BA128" s="10"/>
      <c r="BB128" s="10"/>
      <c r="BC128" s="10"/>
      <c r="BD128" s="10"/>
      <c r="BE128" s="10"/>
      <c r="BF128" s="10"/>
      <c r="BG128" s="10"/>
      <c r="BH128" s="10">
        <v>40</v>
      </c>
      <c r="BI128" s="10">
        <v>40</v>
      </c>
      <c r="BJ128" s="10">
        <v>160</v>
      </c>
      <c r="BK128" s="10">
        <v>160</v>
      </c>
      <c r="BL128" s="10">
        <v>640</v>
      </c>
      <c r="BM128" s="10">
        <v>640</v>
      </c>
      <c r="BN128" s="10">
        <v>320</v>
      </c>
      <c r="BO128" s="10">
        <v>320</v>
      </c>
      <c r="BP128" s="10">
        <v>40</v>
      </c>
      <c r="BQ128" s="10">
        <v>40</v>
      </c>
      <c r="BR128" s="10">
        <v>320</v>
      </c>
      <c r="BS128" s="10">
        <v>160</v>
      </c>
      <c r="BT128" s="10">
        <v>320</v>
      </c>
      <c r="BU128" s="10">
        <v>320</v>
      </c>
      <c r="BV128" s="10">
        <v>80</v>
      </c>
      <c r="BW128" s="10">
        <v>80</v>
      </c>
      <c r="BX128" s="10">
        <v>80</v>
      </c>
      <c r="BY128" s="10">
        <v>160</v>
      </c>
      <c r="BZ128" s="10">
        <v>80</v>
      </c>
      <c r="CA128" s="16">
        <v>160</v>
      </c>
      <c r="CB128" s="68" t="s">
        <v>252</v>
      </c>
      <c r="CC128" s="15">
        <v>40</v>
      </c>
      <c r="CD128" s="10">
        <v>40</v>
      </c>
      <c r="CE128" s="10">
        <v>5</v>
      </c>
      <c r="CF128" s="10">
        <v>5</v>
      </c>
      <c r="CG128" s="10">
        <v>20</v>
      </c>
      <c r="CH128" s="16">
        <v>20</v>
      </c>
      <c r="CI128" s="15">
        <v>20</v>
      </c>
      <c r="CJ128" s="10">
        <v>20</v>
      </c>
      <c r="CK128" s="10">
        <v>40</v>
      </c>
      <c r="CL128" s="10">
        <v>80</v>
      </c>
      <c r="CM128" s="10">
        <v>80</v>
      </c>
      <c r="CN128" s="10">
        <v>160</v>
      </c>
      <c r="CO128" s="10">
        <v>40</v>
      </c>
      <c r="CP128" s="10">
        <v>80</v>
      </c>
      <c r="CQ128" s="10">
        <v>80</v>
      </c>
      <c r="CR128" s="10">
        <v>160</v>
      </c>
      <c r="CS128" s="10">
        <v>80</v>
      </c>
      <c r="CT128" s="10">
        <v>160</v>
      </c>
      <c r="CU128" s="10">
        <v>160</v>
      </c>
      <c r="CV128" s="10">
        <v>160</v>
      </c>
      <c r="CW128" s="46">
        <v>160</v>
      </c>
      <c r="CX128" s="16">
        <v>160</v>
      </c>
      <c r="CY128" s="15">
        <v>40</v>
      </c>
      <c r="CZ128" s="10">
        <v>80</v>
      </c>
      <c r="DA128" s="10">
        <v>20</v>
      </c>
      <c r="DB128" s="10">
        <v>40</v>
      </c>
      <c r="DC128" s="10">
        <v>80</v>
      </c>
      <c r="DD128" s="10">
        <v>80</v>
      </c>
      <c r="DE128" s="10">
        <v>40</v>
      </c>
      <c r="DF128" s="10">
        <v>80</v>
      </c>
      <c r="DG128" s="10">
        <v>80</v>
      </c>
      <c r="DH128" s="10">
        <v>80</v>
      </c>
      <c r="DI128" s="10">
        <v>80</v>
      </c>
      <c r="DJ128" s="16">
        <v>80</v>
      </c>
      <c r="DK128" s="68" t="s">
        <v>252</v>
      </c>
    </row>
    <row r="129" spans="1:115" ht="24" customHeight="1">
      <c r="A129" s="118" t="s">
        <v>253</v>
      </c>
      <c r="B129" s="48">
        <v>37021</v>
      </c>
      <c r="C129" s="48">
        <v>43418</v>
      </c>
      <c r="D129" s="49">
        <v>17</v>
      </c>
      <c r="E129" s="3" t="s">
        <v>217</v>
      </c>
      <c r="F129" s="54" t="s">
        <v>218</v>
      </c>
      <c r="G129" s="226">
        <v>19.285152928444436</v>
      </c>
      <c r="H129" s="1" t="s">
        <v>219</v>
      </c>
      <c r="I129" s="141" t="s">
        <v>228</v>
      </c>
      <c r="J129" s="223" t="s">
        <v>220</v>
      </c>
      <c r="K129" s="15"/>
      <c r="L129" s="10"/>
      <c r="M129" s="10"/>
      <c r="N129" s="10"/>
      <c r="O129" s="10"/>
      <c r="P129" s="10"/>
      <c r="Q129" s="10"/>
      <c r="R129" s="10"/>
      <c r="S129" s="10"/>
      <c r="T129" s="10"/>
      <c r="U129" s="10"/>
      <c r="V129" s="10"/>
      <c r="W129" s="10"/>
      <c r="X129" s="10"/>
      <c r="Y129" s="10">
        <v>5</v>
      </c>
      <c r="Z129" s="10">
        <v>5</v>
      </c>
      <c r="AA129" s="10">
        <v>10</v>
      </c>
      <c r="AB129" s="10">
        <v>20</v>
      </c>
      <c r="AC129" s="10">
        <v>5</v>
      </c>
      <c r="AD129" s="10">
        <v>5</v>
      </c>
      <c r="AE129" s="10">
        <v>5</v>
      </c>
      <c r="AF129" s="10">
        <v>5</v>
      </c>
      <c r="AG129" s="10">
        <v>5</v>
      </c>
      <c r="AH129" s="10">
        <v>5</v>
      </c>
      <c r="AI129" s="10">
        <v>5</v>
      </c>
      <c r="AJ129" s="10">
        <v>5</v>
      </c>
      <c r="AK129" s="10">
        <v>5</v>
      </c>
      <c r="AL129" s="10">
        <v>5</v>
      </c>
      <c r="AM129" s="10">
        <v>320</v>
      </c>
      <c r="AN129" s="10">
        <v>640</v>
      </c>
      <c r="AO129" s="10">
        <v>320</v>
      </c>
      <c r="AP129" s="16">
        <v>1280</v>
      </c>
      <c r="AQ129" s="68" t="s">
        <v>253</v>
      </c>
      <c r="AR129" s="15"/>
      <c r="AS129" s="10"/>
      <c r="AT129" s="10"/>
      <c r="AU129" s="10"/>
      <c r="AV129" s="10"/>
      <c r="AW129" s="10"/>
      <c r="AX129" s="10"/>
      <c r="AY129" s="10"/>
      <c r="AZ129" s="10"/>
      <c r="BA129" s="10"/>
      <c r="BB129" s="10"/>
      <c r="BC129" s="10"/>
      <c r="BD129" s="10"/>
      <c r="BE129" s="10"/>
      <c r="BF129" s="10"/>
      <c r="BG129" s="10"/>
      <c r="BH129" s="10">
        <v>40</v>
      </c>
      <c r="BI129" s="10">
        <v>80</v>
      </c>
      <c r="BJ129" s="10">
        <v>320</v>
      </c>
      <c r="BK129" s="10">
        <v>640</v>
      </c>
      <c r="BL129" s="10">
        <v>1280</v>
      </c>
      <c r="BM129" s="10">
        <v>2560</v>
      </c>
      <c r="BN129" s="10">
        <v>640</v>
      </c>
      <c r="BO129" s="10">
        <v>640</v>
      </c>
      <c r="BP129" s="10">
        <v>320</v>
      </c>
      <c r="BQ129" s="10">
        <v>320</v>
      </c>
      <c r="BR129" s="10">
        <v>640</v>
      </c>
      <c r="BS129" s="10">
        <v>640</v>
      </c>
      <c r="BT129" s="10">
        <v>1280</v>
      </c>
      <c r="BU129" s="10">
        <v>640</v>
      </c>
      <c r="BV129" s="10">
        <v>640</v>
      </c>
      <c r="BW129" s="10">
        <v>640</v>
      </c>
      <c r="BX129" s="10">
        <v>320</v>
      </c>
      <c r="BY129" s="10">
        <v>320</v>
      </c>
      <c r="BZ129" s="10">
        <v>320</v>
      </c>
      <c r="CA129" s="16">
        <v>320</v>
      </c>
      <c r="CB129" s="68" t="s">
        <v>253</v>
      </c>
      <c r="CC129" s="15">
        <v>160</v>
      </c>
      <c r="CD129" s="10">
        <v>160</v>
      </c>
      <c r="CE129" s="10">
        <v>10</v>
      </c>
      <c r="CF129" s="10">
        <v>20</v>
      </c>
      <c r="CG129" s="10">
        <v>10</v>
      </c>
      <c r="CH129" s="16">
        <v>20</v>
      </c>
      <c r="CI129" s="15">
        <v>80</v>
      </c>
      <c r="CJ129" s="10">
        <v>80</v>
      </c>
      <c r="CK129" s="10">
        <v>80</v>
      </c>
      <c r="CL129" s="10">
        <v>160</v>
      </c>
      <c r="CM129" s="10">
        <v>80</v>
      </c>
      <c r="CN129" s="10">
        <v>160</v>
      </c>
      <c r="CO129" s="10">
        <v>80</v>
      </c>
      <c r="CP129" s="10">
        <v>80</v>
      </c>
      <c r="CQ129" s="10">
        <v>80</v>
      </c>
      <c r="CR129" s="10">
        <v>160</v>
      </c>
      <c r="CS129" s="10">
        <v>160</v>
      </c>
      <c r="CT129" s="10">
        <v>160</v>
      </c>
      <c r="CU129" s="10">
        <v>160</v>
      </c>
      <c r="CV129" s="10">
        <v>160</v>
      </c>
      <c r="CW129" s="46">
        <v>160</v>
      </c>
      <c r="CX129" s="16">
        <v>160</v>
      </c>
      <c r="CY129" s="15">
        <v>160</v>
      </c>
      <c r="CZ129" s="10">
        <v>160</v>
      </c>
      <c r="DA129" s="10">
        <v>80</v>
      </c>
      <c r="DB129" s="10">
        <v>80</v>
      </c>
      <c r="DC129" s="10">
        <v>160</v>
      </c>
      <c r="DD129" s="10">
        <v>320</v>
      </c>
      <c r="DE129" s="10">
        <v>160</v>
      </c>
      <c r="DF129" s="10">
        <v>160</v>
      </c>
      <c r="DG129" s="10">
        <v>160</v>
      </c>
      <c r="DH129" s="10">
        <v>320</v>
      </c>
      <c r="DI129" s="10">
        <v>320</v>
      </c>
      <c r="DJ129" s="16">
        <v>320</v>
      </c>
      <c r="DK129" s="68" t="s">
        <v>253</v>
      </c>
    </row>
    <row r="130" spans="1:115" ht="24" customHeight="1">
      <c r="A130" s="118" t="s">
        <v>254</v>
      </c>
      <c r="B130" s="48">
        <v>37761</v>
      </c>
      <c r="C130" s="48">
        <v>43392</v>
      </c>
      <c r="D130" s="49">
        <v>15</v>
      </c>
      <c r="E130" s="3" t="s">
        <v>217</v>
      </c>
      <c r="F130" s="54" t="s">
        <v>218</v>
      </c>
      <c r="G130" s="226">
        <v>21.320842811440844</v>
      </c>
      <c r="H130" s="1" t="s">
        <v>219</v>
      </c>
      <c r="I130" s="141" t="s">
        <v>228</v>
      </c>
      <c r="J130" s="223" t="s">
        <v>220</v>
      </c>
      <c r="K130" s="15"/>
      <c r="L130" s="10"/>
      <c r="M130" s="10"/>
      <c r="N130" s="10"/>
      <c r="O130" s="10"/>
      <c r="P130" s="10"/>
      <c r="Q130" s="10"/>
      <c r="R130" s="10"/>
      <c r="S130" s="10"/>
      <c r="T130" s="10"/>
      <c r="U130" s="10"/>
      <c r="V130" s="10"/>
      <c r="W130" s="10"/>
      <c r="X130" s="10"/>
      <c r="Y130" s="10">
        <v>5</v>
      </c>
      <c r="Z130" s="10">
        <v>5</v>
      </c>
      <c r="AA130" s="10">
        <v>10</v>
      </c>
      <c r="AB130" s="10">
        <v>5</v>
      </c>
      <c r="AC130" s="10">
        <v>5</v>
      </c>
      <c r="AD130" s="10">
        <v>5</v>
      </c>
      <c r="AE130" s="10">
        <v>10</v>
      </c>
      <c r="AF130" s="10">
        <v>10</v>
      </c>
      <c r="AG130" s="10">
        <v>10</v>
      </c>
      <c r="AH130" s="10">
        <v>10</v>
      </c>
      <c r="AI130" s="10">
        <v>5</v>
      </c>
      <c r="AJ130" s="10">
        <v>5</v>
      </c>
      <c r="AK130" s="10">
        <v>10</v>
      </c>
      <c r="AL130" s="10">
        <v>10</v>
      </c>
      <c r="AM130" s="10">
        <v>160</v>
      </c>
      <c r="AN130" s="10">
        <v>320</v>
      </c>
      <c r="AO130" s="10">
        <v>160</v>
      </c>
      <c r="AP130" s="16">
        <v>1280</v>
      </c>
      <c r="AQ130" s="68" t="s">
        <v>254</v>
      </c>
      <c r="AR130" s="15"/>
      <c r="AS130" s="10"/>
      <c r="AT130" s="10"/>
      <c r="AU130" s="10"/>
      <c r="AV130" s="10"/>
      <c r="AW130" s="10"/>
      <c r="AX130" s="10"/>
      <c r="AY130" s="10"/>
      <c r="AZ130" s="10"/>
      <c r="BA130" s="10"/>
      <c r="BB130" s="10"/>
      <c r="BC130" s="10"/>
      <c r="BD130" s="10"/>
      <c r="BE130" s="10"/>
      <c r="BF130" s="10"/>
      <c r="BG130" s="10"/>
      <c r="BH130" s="10">
        <v>40</v>
      </c>
      <c r="BI130" s="10">
        <v>160</v>
      </c>
      <c r="BJ130" s="10">
        <v>80</v>
      </c>
      <c r="BK130" s="10">
        <v>320</v>
      </c>
      <c r="BL130" s="10">
        <v>320</v>
      </c>
      <c r="BM130" s="10">
        <v>1280</v>
      </c>
      <c r="BN130" s="10">
        <v>80</v>
      </c>
      <c r="BO130" s="10">
        <v>320</v>
      </c>
      <c r="BP130" s="10">
        <v>20</v>
      </c>
      <c r="BQ130" s="10">
        <v>20</v>
      </c>
      <c r="BR130" s="10">
        <v>80</v>
      </c>
      <c r="BS130" s="10">
        <v>160</v>
      </c>
      <c r="BT130" s="10">
        <v>80</v>
      </c>
      <c r="BU130" s="10">
        <v>320</v>
      </c>
      <c r="BV130" s="10">
        <v>20</v>
      </c>
      <c r="BW130" s="10">
        <v>80</v>
      </c>
      <c r="BX130" s="10">
        <v>80</v>
      </c>
      <c r="BY130" s="10">
        <v>320</v>
      </c>
      <c r="BZ130" s="10">
        <v>40</v>
      </c>
      <c r="CA130" s="16">
        <v>320</v>
      </c>
      <c r="CB130" s="68" t="s">
        <v>254</v>
      </c>
      <c r="CC130" s="15">
        <v>10</v>
      </c>
      <c r="CD130" s="10">
        <v>20</v>
      </c>
      <c r="CE130" s="10">
        <v>5</v>
      </c>
      <c r="CF130" s="10">
        <v>5</v>
      </c>
      <c r="CG130" s="10">
        <v>5</v>
      </c>
      <c r="CH130" s="16">
        <v>10</v>
      </c>
      <c r="CI130" s="15">
        <v>20</v>
      </c>
      <c r="CJ130" s="10">
        <v>40</v>
      </c>
      <c r="CK130" s="10">
        <v>80</v>
      </c>
      <c r="CL130" s="10">
        <v>320</v>
      </c>
      <c r="CM130" s="10">
        <v>160</v>
      </c>
      <c r="CN130" s="10">
        <v>320</v>
      </c>
      <c r="CO130" s="10">
        <v>160</v>
      </c>
      <c r="CP130" s="10">
        <v>320</v>
      </c>
      <c r="CQ130" s="10">
        <v>320</v>
      </c>
      <c r="CR130" s="10">
        <v>320</v>
      </c>
      <c r="CS130" s="10">
        <v>160</v>
      </c>
      <c r="CT130" s="10">
        <v>320</v>
      </c>
      <c r="CU130" s="10">
        <v>320</v>
      </c>
      <c r="CV130" s="10">
        <v>640</v>
      </c>
      <c r="CW130" s="46">
        <v>320</v>
      </c>
      <c r="CX130" s="16">
        <v>320</v>
      </c>
      <c r="CY130" s="15">
        <v>80</v>
      </c>
      <c r="CZ130" s="10">
        <v>160</v>
      </c>
      <c r="DA130" s="10">
        <v>40</v>
      </c>
      <c r="DB130" s="10">
        <v>80</v>
      </c>
      <c r="DC130" s="10">
        <v>80</v>
      </c>
      <c r="DD130" s="10">
        <v>160</v>
      </c>
      <c r="DE130" s="10">
        <v>80</v>
      </c>
      <c r="DF130" s="10">
        <v>160</v>
      </c>
      <c r="DG130" s="10">
        <v>80</v>
      </c>
      <c r="DH130" s="10">
        <v>160</v>
      </c>
      <c r="DI130" s="10">
        <v>80</v>
      </c>
      <c r="DJ130" s="16">
        <v>160</v>
      </c>
      <c r="DK130" s="68" t="s">
        <v>254</v>
      </c>
    </row>
    <row r="131" spans="1:115" ht="24" customHeight="1">
      <c r="A131" s="118" t="s">
        <v>255</v>
      </c>
      <c r="B131" s="48">
        <v>37475</v>
      </c>
      <c r="C131" s="48">
        <v>43393</v>
      </c>
      <c r="D131" s="49">
        <v>16</v>
      </c>
      <c r="E131" s="3" t="s">
        <v>217</v>
      </c>
      <c r="F131" s="54" t="s">
        <v>218</v>
      </c>
      <c r="G131" s="226">
        <v>21.63912322731187</v>
      </c>
      <c r="H131" s="1" t="s">
        <v>219</v>
      </c>
      <c r="I131" s="141" t="s">
        <v>228</v>
      </c>
      <c r="J131" s="223" t="s">
        <v>220</v>
      </c>
      <c r="K131" s="15"/>
      <c r="L131" s="10"/>
      <c r="M131" s="10"/>
      <c r="N131" s="10"/>
      <c r="O131" s="10"/>
      <c r="P131" s="10"/>
      <c r="Q131" s="10"/>
      <c r="R131" s="10"/>
      <c r="S131" s="10"/>
      <c r="T131" s="10"/>
      <c r="U131" s="10"/>
      <c r="V131" s="10"/>
      <c r="W131" s="10"/>
      <c r="X131" s="10"/>
      <c r="Y131" s="10">
        <v>5</v>
      </c>
      <c r="Z131" s="10">
        <v>5</v>
      </c>
      <c r="AA131" s="10">
        <v>5</v>
      </c>
      <c r="AB131" s="10">
        <v>5</v>
      </c>
      <c r="AC131" s="10">
        <v>5</v>
      </c>
      <c r="AD131" s="10">
        <v>5</v>
      </c>
      <c r="AE131" s="10">
        <v>20</v>
      </c>
      <c r="AF131" s="10">
        <v>20</v>
      </c>
      <c r="AG131" s="10">
        <v>80</v>
      </c>
      <c r="AH131" s="10">
        <v>80</v>
      </c>
      <c r="AI131" s="10">
        <v>40</v>
      </c>
      <c r="AJ131" s="10">
        <v>40</v>
      </c>
      <c r="AK131" s="10">
        <v>40</v>
      </c>
      <c r="AL131" s="10">
        <v>40</v>
      </c>
      <c r="AM131" s="10">
        <v>160</v>
      </c>
      <c r="AN131" s="10">
        <v>320</v>
      </c>
      <c r="AO131" s="10">
        <v>320</v>
      </c>
      <c r="AP131" s="16">
        <v>320</v>
      </c>
      <c r="AQ131" s="68" t="s">
        <v>255</v>
      </c>
      <c r="AR131" s="15"/>
      <c r="AS131" s="10"/>
      <c r="AT131" s="10"/>
      <c r="AU131" s="10"/>
      <c r="AV131" s="10"/>
      <c r="AW131" s="10"/>
      <c r="AX131" s="10"/>
      <c r="AY131" s="10"/>
      <c r="AZ131" s="10"/>
      <c r="BA131" s="10"/>
      <c r="BB131" s="10"/>
      <c r="BC131" s="10"/>
      <c r="BD131" s="10"/>
      <c r="BE131" s="10"/>
      <c r="BF131" s="10"/>
      <c r="BG131" s="10"/>
      <c r="BH131" s="10">
        <v>5</v>
      </c>
      <c r="BI131" s="10">
        <v>5</v>
      </c>
      <c r="BJ131" s="10">
        <v>40</v>
      </c>
      <c r="BK131" s="10">
        <v>80</v>
      </c>
      <c r="BL131" s="10">
        <v>320</v>
      </c>
      <c r="BM131" s="10">
        <v>640</v>
      </c>
      <c r="BN131" s="10">
        <v>80</v>
      </c>
      <c r="BO131" s="10">
        <v>160</v>
      </c>
      <c r="BP131" s="10">
        <v>20</v>
      </c>
      <c r="BQ131" s="10">
        <v>40</v>
      </c>
      <c r="BR131" s="10">
        <v>160</v>
      </c>
      <c r="BS131" s="10">
        <v>80</v>
      </c>
      <c r="BT131" s="10">
        <v>160</v>
      </c>
      <c r="BU131" s="10">
        <v>160</v>
      </c>
      <c r="BV131" s="10">
        <v>80</v>
      </c>
      <c r="BW131" s="10">
        <v>80</v>
      </c>
      <c r="BX131" s="10">
        <v>40</v>
      </c>
      <c r="BY131" s="10">
        <v>80</v>
      </c>
      <c r="BZ131" s="10">
        <v>40</v>
      </c>
      <c r="CA131" s="16">
        <v>80</v>
      </c>
      <c r="CB131" s="68" t="s">
        <v>255</v>
      </c>
      <c r="CC131" s="15">
        <v>5</v>
      </c>
      <c r="CD131" s="10">
        <v>10</v>
      </c>
      <c r="CE131" s="10">
        <v>5</v>
      </c>
      <c r="CF131" s="10">
        <v>5</v>
      </c>
      <c r="CG131" s="10">
        <v>10</v>
      </c>
      <c r="CH131" s="16">
        <v>20</v>
      </c>
      <c r="CI131" s="15">
        <v>20</v>
      </c>
      <c r="CJ131" s="10">
        <v>40</v>
      </c>
      <c r="CK131" s="10">
        <v>40</v>
      </c>
      <c r="CL131" s="10">
        <v>80</v>
      </c>
      <c r="CM131" s="10">
        <v>80</v>
      </c>
      <c r="CN131" s="10">
        <v>160</v>
      </c>
      <c r="CO131" s="10">
        <v>40</v>
      </c>
      <c r="CP131" s="10">
        <v>80</v>
      </c>
      <c r="CQ131" s="10">
        <v>80</v>
      </c>
      <c r="CR131" s="10">
        <v>80</v>
      </c>
      <c r="CS131" s="10">
        <v>80</v>
      </c>
      <c r="CT131" s="10">
        <v>160</v>
      </c>
      <c r="CU131" s="10">
        <v>160</v>
      </c>
      <c r="CV131" s="10">
        <v>160</v>
      </c>
      <c r="CW131" s="46">
        <v>80</v>
      </c>
      <c r="CX131" s="16">
        <v>160</v>
      </c>
      <c r="CY131" s="15">
        <v>40</v>
      </c>
      <c r="CZ131" s="10">
        <v>80</v>
      </c>
      <c r="DA131" s="10">
        <v>20</v>
      </c>
      <c r="DB131" s="10">
        <v>40</v>
      </c>
      <c r="DC131" s="10">
        <v>40</v>
      </c>
      <c r="DD131" s="10">
        <v>80</v>
      </c>
      <c r="DE131" s="10">
        <v>20</v>
      </c>
      <c r="DF131" s="10">
        <v>80</v>
      </c>
      <c r="DG131" s="10">
        <v>40</v>
      </c>
      <c r="DH131" s="10">
        <v>80</v>
      </c>
      <c r="DI131" s="10">
        <v>80</v>
      </c>
      <c r="DJ131" s="16">
        <v>80</v>
      </c>
      <c r="DK131" s="68" t="s">
        <v>255</v>
      </c>
    </row>
    <row r="132" spans="1:115" ht="24" customHeight="1">
      <c r="A132" s="119" t="s">
        <v>256</v>
      </c>
      <c r="B132" s="43">
        <v>38258</v>
      </c>
      <c r="C132" s="43">
        <v>43393</v>
      </c>
      <c r="D132" s="44">
        <v>14</v>
      </c>
      <c r="E132" s="5" t="s">
        <v>221</v>
      </c>
      <c r="F132" s="54" t="s">
        <v>218</v>
      </c>
      <c r="G132" s="226">
        <v>19.351296250869058</v>
      </c>
      <c r="H132" s="1" t="s">
        <v>219</v>
      </c>
      <c r="I132" s="141" t="s">
        <v>228</v>
      </c>
      <c r="J132" s="223" t="s">
        <v>220</v>
      </c>
      <c r="K132" s="15"/>
      <c r="L132" s="10"/>
      <c r="M132" s="10"/>
      <c r="N132" s="10"/>
      <c r="O132" s="10"/>
      <c r="P132" s="10"/>
      <c r="Q132" s="10"/>
      <c r="R132" s="10"/>
      <c r="S132" s="10"/>
      <c r="T132" s="10"/>
      <c r="U132" s="10"/>
      <c r="V132" s="10"/>
      <c r="W132" s="10"/>
      <c r="X132" s="10"/>
      <c r="Y132" s="10">
        <v>5</v>
      </c>
      <c r="Z132" s="10">
        <v>5</v>
      </c>
      <c r="AA132" s="10">
        <v>5</v>
      </c>
      <c r="AB132" s="10">
        <v>5</v>
      </c>
      <c r="AC132" s="10">
        <v>5</v>
      </c>
      <c r="AD132" s="10">
        <v>5</v>
      </c>
      <c r="AE132" s="10">
        <v>5</v>
      </c>
      <c r="AF132" s="10">
        <v>5</v>
      </c>
      <c r="AG132" s="10">
        <v>10</v>
      </c>
      <c r="AH132" s="10">
        <v>5</v>
      </c>
      <c r="AI132" s="10">
        <v>5</v>
      </c>
      <c r="AJ132" s="10">
        <v>5</v>
      </c>
      <c r="AK132" s="10">
        <v>5</v>
      </c>
      <c r="AL132" s="10">
        <v>5</v>
      </c>
      <c r="AM132" s="10">
        <v>160</v>
      </c>
      <c r="AN132" s="10">
        <v>160</v>
      </c>
      <c r="AO132" s="10">
        <v>160</v>
      </c>
      <c r="AP132" s="16">
        <v>80</v>
      </c>
      <c r="AQ132" s="45" t="s">
        <v>256</v>
      </c>
      <c r="AR132" s="15"/>
      <c r="AS132" s="10"/>
      <c r="AT132" s="10"/>
      <c r="AU132" s="10"/>
      <c r="AV132" s="10"/>
      <c r="AW132" s="10"/>
      <c r="AX132" s="10"/>
      <c r="AY132" s="10"/>
      <c r="AZ132" s="10"/>
      <c r="BA132" s="10"/>
      <c r="BB132" s="10"/>
      <c r="BC132" s="10"/>
      <c r="BD132" s="10"/>
      <c r="BE132" s="10"/>
      <c r="BF132" s="10"/>
      <c r="BG132" s="10"/>
      <c r="BH132" s="10">
        <v>5</v>
      </c>
      <c r="BI132" s="10">
        <v>5</v>
      </c>
      <c r="BJ132" s="10">
        <v>160</v>
      </c>
      <c r="BK132" s="10">
        <v>80</v>
      </c>
      <c r="BL132" s="10">
        <v>640</v>
      </c>
      <c r="BM132" s="10">
        <v>320</v>
      </c>
      <c r="BN132" s="10">
        <v>160</v>
      </c>
      <c r="BO132" s="10">
        <v>160</v>
      </c>
      <c r="BP132" s="10">
        <v>40</v>
      </c>
      <c r="BQ132" s="10">
        <v>40</v>
      </c>
      <c r="BR132" s="10">
        <v>320</v>
      </c>
      <c r="BS132" s="10">
        <v>80</v>
      </c>
      <c r="BT132" s="10">
        <v>160</v>
      </c>
      <c r="BU132" s="10">
        <v>160</v>
      </c>
      <c r="BV132" s="10">
        <v>80</v>
      </c>
      <c r="BW132" s="10">
        <v>80</v>
      </c>
      <c r="BX132" s="10">
        <v>80</v>
      </c>
      <c r="BY132" s="10">
        <v>80</v>
      </c>
      <c r="BZ132" s="10">
        <v>80</v>
      </c>
      <c r="CA132" s="16">
        <v>40</v>
      </c>
      <c r="CB132" s="45" t="s">
        <v>256</v>
      </c>
      <c r="CC132" s="15">
        <v>5</v>
      </c>
      <c r="CD132" s="10">
        <v>5</v>
      </c>
      <c r="CE132" s="10">
        <v>5</v>
      </c>
      <c r="CF132" s="10">
        <v>5</v>
      </c>
      <c r="CG132" s="10">
        <v>5</v>
      </c>
      <c r="CH132" s="16">
        <v>5</v>
      </c>
      <c r="CI132" s="15">
        <v>5</v>
      </c>
      <c r="CJ132" s="10">
        <v>5</v>
      </c>
      <c r="CK132" s="10">
        <v>10</v>
      </c>
      <c r="CL132" s="10">
        <v>10</v>
      </c>
      <c r="CM132" s="10">
        <v>20</v>
      </c>
      <c r="CN132" s="10">
        <v>20</v>
      </c>
      <c r="CO132" s="10">
        <v>20</v>
      </c>
      <c r="CP132" s="10">
        <v>20</v>
      </c>
      <c r="CQ132" s="10">
        <v>20</v>
      </c>
      <c r="CR132" s="10">
        <v>40</v>
      </c>
      <c r="CS132" s="10">
        <v>20</v>
      </c>
      <c r="CT132" s="10">
        <v>40</v>
      </c>
      <c r="CU132" s="10">
        <v>20</v>
      </c>
      <c r="CV132" s="10">
        <v>40</v>
      </c>
      <c r="CW132" s="46">
        <v>20</v>
      </c>
      <c r="CX132" s="16">
        <v>40</v>
      </c>
      <c r="CY132" s="15">
        <v>20</v>
      </c>
      <c r="CZ132" s="10">
        <v>20</v>
      </c>
      <c r="DA132" s="10">
        <v>10</v>
      </c>
      <c r="DB132" s="10">
        <v>10</v>
      </c>
      <c r="DC132" s="10">
        <v>20</v>
      </c>
      <c r="DD132" s="10">
        <v>20</v>
      </c>
      <c r="DE132" s="10">
        <v>10</v>
      </c>
      <c r="DF132" s="10">
        <v>10</v>
      </c>
      <c r="DG132" s="10">
        <v>10</v>
      </c>
      <c r="DH132" s="10">
        <v>10</v>
      </c>
      <c r="DI132" s="10">
        <v>20</v>
      </c>
      <c r="DJ132" s="16">
        <v>20</v>
      </c>
      <c r="DK132" s="45" t="s">
        <v>256</v>
      </c>
    </row>
    <row r="133" spans="1:115" ht="24" customHeight="1">
      <c r="A133" s="118" t="s">
        <v>257</v>
      </c>
      <c r="B133" s="48">
        <v>37712</v>
      </c>
      <c r="C133" s="48">
        <v>43416</v>
      </c>
      <c r="D133" s="49">
        <v>15</v>
      </c>
      <c r="E133" s="3" t="s">
        <v>217</v>
      </c>
      <c r="F133" s="13" t="s">
        <v>258</v>
      </c>
      <c r="G133" s="226">
        <v>19.189947232582487</v>
      </c>
      <c r="H133" s="1" t="s">
        <v>219</v>
      </c>
      <c r="I133" s="141" t="s">
        <v>228</v>
      </c>
      <c r="J133" s="223" t="s">
        <v>220</v>
      </c>
      <c r="K133" s="15"/>
      <c r="L133" s="10"/>
      <c r="M133" s="10"/>
      <c r="N133" s="10"/>
      <c r="O133" s="10"/>
      <c r="P133" s="10"/>
      <c r="Q133" s="10"/>
      <c r="R133" s="10"/>
      <c r="S133" s="10"/>
      <c r="T133" s="10"/>
      <c r="U133" s="10"/>
      <c r="V133" s="10"/>
      <c r="W133" s="10"/>
      <c r="X133" s="10"/>
      <c r="Y133" s="10">
        <v>5</v>
      </c>
      <c r="Z133" s="10">
        <v>5</v>
      </c>
      <c r="AA133" s="10">
        <v>5</v>
      </c>
      <c r="AB133" s="10">
        <v>5</v>
      </c>
      <c r="AC133" s="10">
        <v>5</v>
      </c>
      <c r="AD133" s="10">
        <v>5</v>
      </c>
      <c r="AE133" s="10">
        <v>5</v>
      </c>
      <c r="AF133" s="10">
        <v>5</v>
      </c>
      <c r="AG133" s="10">
        <v>5</v>
      </c>
      <c r="AH133" s="10">
        <v>5</v>
      </c>
      <c r="AI133" s="10">
        <v>5</v>
      </c>
      <c r="AJ133" s="10">
        <v>5</v>
      </c>
      <c r="AK133" s="10">
        <v>5</v>
      </c>
      <c r="AL133" s="10">
        <v>5</v>
      </c>
      <c r="AM133" s="10">
        <v>80</v>
      </c>
      <c r="AN133" s="10">
        <v>160</v>
      </c>
      <c r="AO133" s="10">
        <v>80</v>
      </c>
      <c r="AP133" s="16">
        <v>640</v>
      </c>
      <c r="AQ133" s="68" t="s">
        <v>257</v>
      </c>
      <c r="AR133" s="15"/>
      <c r="AS133" s="10"/>
      <c r="AT133" s="10"/>
      <c r="AU133" s="10"/>
      <c r="AV133" s="10"/>
      <c r="AW133" s="10"/>
      <c r="AX133" s="10"/>
      <c r="AY133" s="10"/>
      <c r="AZ133" s="10"/>
      <c r="BA133" s="10"/>
      <c r="BB133" s="10"/>
      <c r="BC133" s="10"/>
      <c r="BD133" s="10"/>
      <c r="BE133" s="10"/>
      <c r="BF133" s="10"/>
      <c r="BG133" s="10"/>
      <c r="BH133" s="10">
        <v>5</v>
      </c>
      <c r="BI133" s="10">
        <v>5</v>
      </c>
      <c r="BJ133" s="10">
        <v>40</v>
      </c>
      <c r="BK133" s="10">
        <v>80</v>
      </c>
      <c r="BL133" s="10">
        <v>160</v>
      </c>
      <c r="BM133" s="10">
        <v>320</v>
      </c>
      <c r="BN133" s="10">
        <v>80</v>
      </c>
      <c r="BO133" s="10">
        <v>80</v>
      </c>
      <c r="BP133" s="10">
        <v>80</v>
      </c>
      <c r="BQ133" s="10">
        <v>80</v>
      </c>
      <c r="BR133" s="10">
        <v>320</v>
      </c>
      <c r="BS133" s="10">
        <v>160</v>
      </c>
      <c r="BT133" s="10">
        <v>320</v>
      </c>
      <c r="BU133" s="10">
        <v>320</v>
      </c>
      <c r="BV133" s="10">
        <v>160</v>
      </c>
      <c r="BW133" s="10">
        <v>320</v>
      </c>
      <c r="BX133" s="10">
        <v>160</v>
      </c>
      <c r="BY133" s="10">
        <v>320</v>
      </c>
      <c r="BZ133" s="10">
        <v>160</v>
      </c>
      <c r="CA133" s="16">
        <v>320</v>
      </c>
      <c r="CB133" s="68" t="s">
        <v>257</v>
      </c>
      <c r="CC133" s="15">
        <v>80</v>
      </c>
      <c r="CD133" s="10">
        <v>160</v>
      </c>
      <c r="CE133" s="10">
        <v>5</v>
      </c>
      <c r="CF133" s="10">
        <v>5</v>
      </c>
      <c r="CG133" s="10">
        <v>20</v>
      </c>
      <c r="CH133" s="16">
        <v>40</v>
      </c>
      <c r="CI133" s="15">
        <v>20</v>
      </c>
      <c r="CJ133" s="10">
        <v>80</v>
      </c>
      <c r="CK133" s="10">
        <v>80</v>
      </c>
      <c r="CL133" s="10">
        <v>160</v>
      </c>
      <c r="CM133" s="10">
        <v>80</v>
      </c>
      <c r="CN133" s="10">
        <v>160</v>
      </c>
      <c r="CO133" s="10">
        <v>80</v>
      </c>
      <c r="CP133" s="10">
        <v>160</v>
      </c>
      <c r="CQ133" s="10">
        <v>80</v>
      </c>
      <c r="CR133" s="10">
        <v>160</v>
      </c>
      <c r="CS133" s="10">
        <v>80</v>
      </c>
      <c r="CT133" s="10">
        <v>160</v>
      </c>
      <c r="CU133" s="10">
        <v>160</v>
      </c>
      <c r="CV133" s="10">
        <v>320</v>
      </c>
      <c r="CW133" s="46">
        <v>160</v>
      </c>
      <c r="CX133" s="16">
        <v>160</v>
      </c>
      <c r="CY133" s="15">
        <v>160</v>
      </c>
      <c r="CZ133" s="10">
        <v>160</v>
      </c>
      <c r="DA133" s="10">
        <v>40</v>
      </c>
      <c r="DB133" s="10">
        <v>160</v>
      </c>
      <c r="DC133" s="10">
        <v>160</v>
      </c>
      <c r="DD133" s="10">
        <v>320</v>
      </c>
      <c r="DE133" s="10">
        <v>80</v>
      </c>
      <c r="DF133" s="10">
        <v>160</v>
      </c>
      <c r="DG133" s="10">
        <v>80</v>
      </c>
      <c r="DH133" s="10">
        <v>160</v>
      </c>
      <c r="DI133" s="10">
        <v>160</v>
      </c>
      <c r="DJ133" s="16">
        <v>160</v>
      </c>
      <c r="DK133" s="68" t="s">
        <v>257</v>
      </c>
    </row>
    <row r="134" spans="1:115" ht="24" customHeight="1">
      <c r="A134" s="118" t="s">
        <v>259</v>
      </c>
      <c r="B134" s="48">
        <v>37737</v>
      </c>
      <c r="C134" s="48">
        <v>43360</v>
      </c>
      <c r="D134" s="49">
        <v>15</v>
      </c>
      <c r="E134" s="5" t="s">
        <v>221</v>
      </c>
      <c r="F134" s="11" t="s">
        <v>223</v>
      </c>
      <c r="G134" s="226">
        <v>19.897152901459787</v>
      </c>
      <c r="H134" s="1" t="s">
        <v>219</v>
      </c>
      <c r="I134" s="141" t="s">
        <v>228</v>
      </c>
      <c r="J134" s="223" t="s">
        <v>220</v>
      </c>
      <c r="K134" s="15"/>
      <c r="L134" s="10"/>
      <c r="M134" s="10"/>
      <c r="N134" s="10"/>
      <c r="O134" s="10"/>
      <c r="P134" s="10"/>
      <c r="Q134" s="10"/>
      <c r="R134" s="10"/>
      <c r="S134" s="10"/>
      <c r="T134" s="10"/>
      <c r="U134" s="10"/>
      <c r="V134" s="10"/>
      <c r="W134" s="10"/>
      <c r="X134" s="10"/>
      <c r="Y134" s="10">
        <v>5</v>
      </c>
      <c r="Z134" s="10">
        <v>5</v>
      </c>
      <c r="AA134" s="10">
        <v>5</v>
      </c>
      <c r="AB134" s="10">
        <v>5</v>
      </c>
      <c r="AC134" s="10">
        <v>5</v>
      </c>
      <c r="AD134" s="10">
        <v>5</v>
      </c>
      <c r="AE134" s="10">
        <v>5</v>
      </c>
      <c r="AF134" s="10">
        <v>5</v>
      </c>
      <c r="AG134" s="10">
        <v>5</v>
      </c>
      <c r="AH134" s="10">
        <v>5</v>
      </c>
      <c r="AI134" s="10">
        <v>5</v>
      </c>
      <c r="AJ134" s="10">
        <v>5</v>
      </c>
      <c r="AK134" s="10">
        <v>5</v>
      </c>
      <c r="AL134" s="10">
        <v>5</v>
      </c>
      <c r="AM134" s="10">
        <v>80</v>
      </c>
      <c r="AN134" s="10">
        <v>160</v>
      </c>
      <c r="AO134" s="10">
        <v>80</v>
      </c>
      <c r="AP134" s="16">
        <v>320</v>
      </c>
      <c r="AQ134" s="68" t="s">
        <v>259</v>
      </c>
      <c r="AR134" s="15"/>
      <c r="AS134" s="10"/>
      <c r="AT134" s="10"/>
      <c r="AU134" s="10"/>
      <c r="AV134" s="10"/>
      <c r="AW134" s="10"/>
      <c r="AX134" s="10"/>
      <c r="AY134" s="10"/>
      <c r="AZ134" s="10"/>
      <c r="BA134" s="10"/>
      <c r="BB134" s="10"/>
      <c r="BC134" s="10"/>
      <c r="BD134" s="10"/>
      <c r="BE134" s="10"/>
      <c r="BF134" s="10"/>
      <c r="BG134" s="10"/>
      <c r="BH134" s="10">
        <v>5</v>
      </c>
      <c r="BI134" s="10">
        <v>80</v>
      </c>
      <c r="BJ134" s="10">
        <v>160</v>
      </c>
      <c r="BK134" s="10">
        <v>320</v>
      </c>
      <c r="BL134" s="10">
        <v>640</v>
      </c>
      <c r="BM134" s="10">
        <v>2560</v>
      </c>
      <c r="BN134" s="10">
        <v>320</v>
      </c>
      <c r="BO134" s="10">
        <v>320</v>
      </c>
      <c r="BP134" s="10">
        <v>80</v>
      </c>
      <c r="BQ134" s="10">
        <v>160</v>
      </c>
      <c r="BR134" s="10">
        <v>320</v>
      </c>
      <c r="BS134" s="10">
        <v>160</v>
      </c>
      <c r="BT134" s="10">
        <v>320</v>
      </c>
      <c r="BU134" s="10">
        <v>640</v>
      </c>
      <c r="BV134" s="10">
        <v>160</v>
      </c>
      <c r="BW134" s="10">
        <v>640</v>
      </c>
      <c r="BX134" s="10">
        <v>80</v>
      </c>
      <c r="BY134" s="10">
        <v>320</v>
      </c>
      <c r="BZ134" s="10">
        <v>80</v>
      </c>
      <c r="CA134" s="16">
        <v>320</v>
      </c>
      <c r="CB134" s="68" t="s">
        <v>259</v>
      </c>
      <c r="CC134" s="15">
        <v>10</v>
      </c>
      <c r="CD134" s="10">
        <v>20</v>
      </c>
      <c r="CE134" s="10">
        <v>5</v>
      </c>
      <c r="CF134" s="10">
        <v>5</v>
      </c>
      <c r="CG134" s="10">
        <v>5</v>
      </c>
      <c r="CH134" s="16">
        <v>5</v>
      </c>
      <c r="CI134" s="15">
        <v>5</v>
      </c>
      <c r="CJ134" s="10">
        <v>10</v>
      </c>
      <c r="CK134" s="10">
        <v>5</v>
      </c>
      <c r="CL134" s="10">
        <v>10</v>
      </c>
      <c r="CM134" s="10">
        <v>10</v>
      </c>
      <c r="CN134" s="10">
        <v>40</v>
      </c>
      <c r="CO134" s="10">
        <v>10</v>
      </c>
      <c r="CP134" s="10">
        <v>40</v>
      </c>
      <c r="CQ134" s="10">
        <v>20</v>
      </c>
      <c r="CR134" s="10">
        <v>40</v>
      </c>
      <c r="CS134" s="10">
        <v>20</v>
      </c>
      <c r="CT134" s="10">
        <v>40</v>
      </c>
      <c r="CU134" s="10">
        <v>20</v>
      </c>
      <c r="CV134" s="10">
        <v>40</v>
      </c>
      <c r="CW134" s="46">
        <v>20</v>
      </c>
      <c r="CX134" s="16">
        <v>40</v>
      </c>
      <c r="CY134" s="15">
        <v>20</v>
      </c>
      <c r="CZ134" s="10">
        <v>40</v>
      </c>
      <c r="DA134" s="10">
        <v>5</v>
      </c>
      <c r="DB134" s="10">
        <v>5</v>
      </c>
      <c r="DC134" s="10">
        <v>20</v>
      </c>
      <c r="DD134" s="10">
        <v>40</v>
      </c>
      <c r="DE134" s="10">
        <v>10</v>
      </c>
      <c r="DF134" s="10">
        <v>20</v>
      </c>
      <c r="DG134" s="10">
        <v>80</v>
      </c>
      <c r="DH134" s="10">
        <v>160</v>
      </c>
      <c r="DI134" s="10">
        <v>20</v>
      </c>
      <c r="DJ134" s="16">
        <v>20</v>
      </c>
      <c r="DK134" s="68" t="s">
        <v>259</v>
      </c>
    </row>
    <row r="135" spans="1:115" ht="24" customHeight="1">
      <c r="A135" s="119" t="s">
        <v>260</v>
      </c>
      <c r="B135" s="43">
        <v>38118</v>
      </c>
      <c r="C135" s="43">
        <v>43360</v>
      </c>
      <c r="D135" s="44">
        <v>14</v>
      </c>
      <c r="E135" s="3" t="s">
        <v>217</v>
      </c>
      <c r="F135" s="11" t="s">
        <v>223</v>
      </c>
      <c r="G135" s="226">
        <v>24.673014454728317</v>
      </c>
      <c r="H135" s="1" t="s">
        <v>219</v>
      </c>
      <c r="I135" s="141" t="s">
        <v>228</v>
      </c>
      <c r="J135" s="223" t="s">
        <v>220</v>
      </c>
      <c r="K135" s="15"/>
      <c r="L135" s="10"/>
      <c r="M135" s="10"/>
      <c r="N135" s="10"/>
      <c r="O135" s="10"/>
      <c r="P135" s="10"/>
      <c r="Q135" s="10"/>
      <c r="R135" s="10"/>
      <c r="S135" s="10"/>
      <c r="T135" s="10"/>
      <c r="U135" s="10"/>
      <c r="V135" s="10"/>
      <c r="W135" s="10"/>
      <c r="X135" s="10"/>
      <c r="Y135" s="10">
        <v>5</v>
      </c>
      <c r="Z135" s="10">
        <v>5</v>
      </c>
      <c r="AA135" s="10">
        <v>5</v>
      </c>
      <c r="AB135" s="10">
        <v>5</v>
      </c>
      <c r="AC135" s="10">
        <v>5</v>
      </c>
      <c r="AD135" s="10">
        <v>5</v>
      </c>
      <c r="AE135" s="10">
        <v>5</v>
      </c>
      <c r="AF135" s="10">
        <v>5</v>
      </c>
      <c r="AG135" s="10">
        <v>5</v>
      </c>
      <c r="AH135" s="10">
        <v>5</v>
      </c>
      <c r="AI135" s="10">
        <v>5</v>
      </c>
      <c r="AJ135" s="10">
        <v>5</v>
      </c>
      <c r="AK135" s="10">
        <v>5</v>
      </c>
      <c r="AL135" s="10">
        <v>5</v>
      </c>
      <c r="AM135" s="10">
        <v>160</v>
      </c>
      <c r="AN135" s="10">
        <v>160</v>
      </c>
      <c r="AO135" s="10">
        <v>160</v>
      </c>
      <c r="AP135" s="16">
        <v>640</v>
      </c>
      <c r="AQ135" s="45" t="s">
        <v>260</v>
      </c>
      <c r="AR135" s="15"/>
      <c r="AS135" s="10"/>
      <c r="AT135" s="10"/>
      <c r="AU135" s="10"/>
      <c r="AV135" s="10"/>
      <c r="AW135" s="10"/>
      <c r="AX135" s="10"/>
      <c r="AY135" s="10"/>
      <c r="AZ135" s="10"/>
      <c r="BA135" s="10"/>
      <c r="BB135" s="10"/>
      <c r="BC135" s="10"/>
      <c r="BD135" s="10"/>
      <c r="BE135" s="10"/>
      <c r="BF135" s="10"/>
      <c r="BG135" s="10"/>
      <c r="BH135" s="10">
        <v>20</v>
      </c>
      <c r="BI135" s="10">
        <v>20</v>
      </c>
      <c r="BJ135" s="10">
        <v>160</v>
      </c>
      <c r="BK135" s="10">
        <v>160</v>
      </c>
      <c r="BL135" s="10">
        <v>1280</v>
      </c>
      <c r="BM135" s="10">
        <v>1280</v>
      </c>
      <c r="BN135" s="10">
        <v>320</v>
      </c>
      <c r="BO135" s="10">
        <v>640</v>
      </c>
      <c r="BP135" s="10">
        <v>160</v>
      </c>
      <c r="BQ135" s="10">
        <v>160</v>
      </c>
      <c r="BR135" s="10">
        <v>640</v>
      </c>
      <c r="BS135" s="10">
        <v>160</v>
      </c>
      <c r="BT135" s="10">
        <v>640</v>
      </c>
      <c r="BU135" s="10">
        <v>640</v>
      </c>
      <c r="BV135" s="10">
        <v>320</v>
      </c>
      <c r="BW135" s="10">
        <v>320</v>
      </c>
      <c r="BX135" s="10">
        <v>320</v>
      </c>
      <c r="BY135" s="10">
        <v>320</v>
      </c>
      <c r="BZ135" s="10">
        <v>320</v>
      </c>
      <c r="CA135" s="16">
        <v>320</v>
      </c>
      <c r="CB135" s="45" t="s">
        <v>260</v>
      </c>
      <c r="CC135" s="15">
        <v>20</v>
      </c>
      <c r="CD135" s="10">
        <v>40</v>
      </c>
      <c r="CE135" s="10">
        <v>10</v>
      </c>
      <c r="CF135" s="10">
        <v>10</v>
      </c>
      <c r="CG135" s="10">
        <v>10</v>
      </c>
      <c r="CH135" s="16">
        <v>20</v>
      </c>
      <c r="CI135" s="15">
        <v>10</v>
      </c>
      <c r="CJ135" s="10">
        <v>10</v>
      </c>
      <c r="CK135" s="10">
        <v>40</v>
      </c>
      <c r="CL135" s="10">
        <v>40</v>
      </c>
      <c r="CM135" s="10">
        <v>20</v>
      </c>
      <c r="CN135" s="10">
        <v>40</v>
      </c>
      <c r="CO135" s="10">
        <v>20</v>
      </c>
      <c r="CP135" s="10">
        <v>20</v>
      </c>
      <c r="CQ135" s="10">
        <v>20</v>
      </c>
      <c r="CR135" s="10">
        <v>40</v>
      </c>
      <c r="CS135" s="10">
        <v>20</v>
      </c>
      <c r="CT135" s="10">
        <v>20</v>
      </c>
      <c r="CU135" s="10">
        <v>40</v>
      </c>
      <c r="CV135" s="10">
        <v>40</v>
      </c>
      <c r="CW135" s="46">
        <v>20</v>
      </c>
      <c r="CX135" s="16">
        <v>40</v>
      </c>
      <c r="CY135" s="15">
        <v>40</v>
      </c>
      <c r="CZ135" s="10">
        <v>40</v>
      </c>
      <c r="DA135" s="10">
        <v>20</v>
      </c>
      <c r="DB135" s="10">
        <v>20</v>
      </c>
      <c r="DC135" s="10">
        <v>80</v>
      </c>
      <c r="DD135" s="10">
        <v>80</v>
      </c>
      <c r="DE135" s="10">
        <v>40</v>
      </c>
      <c r="DF135" s="10">
        <v>40</v>
      </c>
      <c r="DG135" s="10">
        <v>40</v>
      </c>
      <c r="DH135" s="10">
        <v>80</v>
      </c>
      <c r="DI135" s="10">
        <v>40</v>
      </c>
      <c r="DJ135" s="16">
        <v>80</v>
      </c>
      <c r="DK135" s="45" t="s">
        <v>260</v>
      </c>
    </row>
    <row r="136" spans="1:115" ht="24" customHeight="1">
      <c r="A136" s="119" t="s">
        <v>261</v>
      </c>
      <c r="B136" s="43">
        <v>38226</v>
      </c>
      <c r="C136" s="43">
        <v>43378</v>
      </c>
      <c r="D136" s="44">
        <v>14</v>
      </c>
      <c r="E136" s="3" t="s">
        <v>217</v>
      </c>
      <c r="F136" s="74" t="s">
        <v>262</v>
      </c>
      <c r="G136" s="226">
        <v>23.605183430920185</v>
      </c>
      <c r="H136" s="1" t="s">
        <v>219</v>
      </c>
      <c r="I136" s="141" t="s">
        <v>228</v>
      </c>
      <c r="J136" s="223" t="s">
        <v>220</v>
      </c>
      <c r="K136" s="15"/>
      <c r="L136" s="10"/>
      <c r="M136" s="10"/>
      <c r="N136" s="10"/>
      <c r="O136" s="10"/>
      <c r="P136" s="10"/>
      <c r="Q136" s="10"/>
      <c r="R136" s="10"/>
      <c r="S136" s="10"/>
      <c r="T136" s="10"/>
      <c r="U136" s="10"/>
      <c r="V136" s="10"/>
      <c r="W136" s="10"/>
      <c r="X136" s="10"/>
      <c r="Y136" s="10">
        <v>5</v>
      </c>
      <c r="Z136" s="10">
        <v>5</v>
      </c>
      <c r="AA136" s="10">
        <v>10</v>
      </c>
      <c r="AB136" s="10">
        <v>10</v>
      </c>
      <c r="AC136" s="10">
        <v>5</v>
      </c>
      <c r="AD136" s="10">
        <v>5</v>
      </c>
      <c r="AE136" s="10">
        <v>5</v>
      </c>
      <c r="AF136" s="10">
        <v>5</v>
      </c>
      <c r="AG136" s="10">
        <v>5</v>
      </c>
      <c r="AH136" s="10">
        <v>5</v>
      </c>
      <c r="AI136" s="10">
        <v>5</v>
      </c>
      <c r="AJ136" s="10">
        <v>5</v>
      </c>
      <c r="AK136" s="10">
        <v>5</v>
      </c>
      <c r="AL136" s="10">
        <v>5</v>
      </c>
      <c r="AM136" s="10">
        <v>320</v>
      </c>
      <c r="AN136" s="10">
        <v>320</v>
      </c>
      <c r="AO136" s="10">
        <v>320</v>
      </c>
      <c r="AP136" s="16">
        <v>80</v>
      </c>
      <c r="AQ136" s="45" t="s">
        <v>261</v>
      </c>
      <c r="AR136" s="15"/>
      <c r="AS136" s="10"/>
      <c r="AT136" s="10"/>
      <c r="AU136" s="10"/>
      <c r="AV136" s="10"/>
      <c r="AW136" s="10"/>
      <c r="AX136" s="10"/>
      <c r="AY136" s="10"/>
      <c r="AZ136" s="10"/>
      <c r="BA136" s="10"/>
      <c r="BB136" s="10"/>
      <c r="BC136" s="10"/>
      <c r="BD136" s="10"/>
      <c r="BE136" s="10"/>
      <c r="BF136" s="10"/>
      <c r="BG136" s="10"/>
      <c r="BH136" s="10">
        <v>5</v>
      </c>
      <c r="BI136" s="10">
        <v>5</v>
      </c>
      <c r="BJ136" s="10">
        <v>10</v>
      </c>
      <c r="BK136" s="10">
        <v>10</v>
      </c>
      <c r="BL136" s="10">
        <v>40</v>
      </c>
      <c r="BM136" s="10">
        <v>80</v>
      </c>
      <c r="BN136" s="10">
        <v>10</v>
      </c>
      <c r="BO136" s="10">
        <v>20</v>
      </c>
      <c r="BP136" s="10">
        <v>40</v>
      </c>
      <c r="BQ136" s="10">
        <v>80</v>
      </c>
      <c r="BR136" s="10">
        <v>160</v>
      </c>
      <c r="BS136" s="10">
        <v>80</v>
      </c>
      <c r="BT136" s="10">
        <v>160</v>
      </c>
      <c r="BU136" s="10">
        <v>320</v>
      </c>
      <c r="BV136" s="10">
        <v>160</v>
      </c>
      <c r="BW136" s="10">
        <v>160</v>
      </c>
      <c r="BX136" s="10">
        <v>80</v>
      </c>
      <c r="BY136" s="10">
        <v>160</v>
      </c>
      <c r="BZ136" s="10">
        <v>80</v>
      </c>
      <c r="CA136" s="16">
        <v>160</v>
      </c>
      <c r="CB136" s="45" t="s">
        <v>261</v>
      </c>
      <c r="CC136" s="15">
        <v>5</v>
      </c>
      <c r="CD136" s="10">
        <v>5</v>
      </c>
      <c r="CE136" s="10">
        <v>5</v>
      </c>
      <c r="CF136" s="10">
        <v>5</v>
      </c>
      <c r="CG136" s="10">
        <v>5</v>
      </c>
      <c r="CH136" s="16">
        <v>5</v>
      </c>
      <c r="CI136" s="15">
        <v>5</v>
      </c>
      <c r="CJ136" s="10">
        <v>20</v>
      </c>
      <c r="CK136" s="10">
        <v>5</v>
      </c>
      <c r="CL136" s="10">
        <v>40</v>
      </c>
      <c r="CM136" s="10">
        <v>10</v>
      </c>
      <c r="CN136" s="10">
        <v>80</v>
      </c>
      <c r="CO136" s="10">
        <v>10</v>
      </c>
      <c r="CP136" s="10">
        <v>80</v>
      </c>
      <c r="CQ136" s="10">
        <v>20</v>
      </c>
      <c r="CR136" s="10">
        <v>160</v>
      </c>
      <c r="CS136" s="10">
        <v>20</v>
      </c>
      <c r="CT136" s="10">
        <v>160</v>
      </c>
      <c r="CU136" s="10">
        <v>20</v>
      </c>
      <c r="CV136" s="10">
        <v>160</v>
      </c>
      <c r="CW136" s="46">
        <v>20</v>
      </c>
      <c r="CX136" s="16">
        <v>160</v>
      </c>
      <c r="CY136" s="15">
        <v>20</v>
      </c>
      <c r="CZ136" s="10">
        <v>40</v>
      </c>
      <c r="DA136" s="10">
        <v>5</v>
      </c>
      <c r="DB136" s="10">
        <v>10</v>
      </c>
      <c r="DC136" s="10">
        <v>20</v>
      </c>
      <c r="DD136" s="10">
        <v>40</v>
      </c>
      <c r="DE136" s="10">
        <v>10</v>
      </c>
      <c r="DF136" s="10">
        <v>20</v>
      </c>
      <c r="DG136" s="10">
        <v>20</v>
      </c>
      <c r="DH136" s="10">
        <v>40</v>
      </c>
      <c r="DI136" s="10">
        <v>40</v>
      </c>
      <c r="DJ136" s="16">
        <v>160</v>
      </c>
      <c r="DK136" s="45" t="s">
        <v>261</v>
      </c>
    </row>
    <row r="137" spans="1:115" ht="24" customHeight="1">
      <c r="A137" s="118" t="s">
        <v>263</v>
      </c>
      <c r="B137" s="48">
        <v>37505</v>
      </c>
      <c r="C137" s="48">
        <v>43392</v>
      </c>
      <c r="D137" s="49">
        <v>16</v>
      </c>
      <c r="E137" s="3" t="s">
        <v>217</v>
      </c>
      <c r="F137" s="54" t="s">
        <v>218</v>
      </c>
      <c r="G137" s="226">
        <v>20.339743859501471</v>
      </c>
      <c r="H137" s="1" t="s">
        <v>219</v>
      </c>
      <c r="I137" s="141" t="s">
        <v>228</v>
      </c>
      <c r="J137" s="223" t="s">
        <v>220</v>
      </c>
      <c r="K137" s="15"/>
      <c r="L137" s="10"/>
      <c r="M137" s="10"/>
      <c r="N137" s="10"/>
      <c r="O137" s="10"/>
      <c r="P137" s="10"/>
      <c r="Q137" s="10"/>
      <c r="R137" s="10"/>
      <c r="S137" s="10"/>
      <c r="T137" s="10"/>
      <c r="U137" s="10"/>
      <c r="V137" s="10"/>
      <c r="W137" s="10"/>
      <c r="X137" s="10"/>
      <c r="Y137" s="10">
        <v>5</v>
      </c>
      <c r="Z137" s="10">
        <v>5</v>
      </c>
      <c r="AA137" s="10">
        <v>20</v>
      </c>
      <c r="AB137" s="10">
        <v>40</v>
      </c>
      <c r="AC137" s="10">
        <v>20</v>
      </c>
      <c r="AD137" s="10">
        <v>20</v>
      </c>
      <c r="AE137" s="10">
        <v>5</v>
      </c>
      <c r="AF137" s="10">
        <v>5</v>
      </c>
      <c r="AG137" s="10">
        <v>10</v>
      </c>
      <c r="AH137" s="10">
        <v>10</v>
      </c>
      <c r="AI137" s="10">
        <v>5</v>
      </c>
      <c r="AJ137" s="10">
        <v>5</v>
      </c>
      <c r="AK137" s="10">
        <v>5</v>
      </c>
      <c r="AL137" s="10">
        <v>5</v>
      </c>
      <c r="AM137" s="10">
        <v>640</v>
      </c>
      <c r="AN137" s="10">
        <v>1280</v>
      </c>
      <c r="AO137" s="10">
        <v>640</v>
      </c>
      <c r="AP137" s="16">
        <v>640</v>
      </c>
      <c r="AQ137" s="68" t="s">
        <v>263</v>
      </c>
      <c r="AR137" s="15"/>
      <c r="AS137" s="10"/>
      <c r="AT137" s="10"/>
      <c r="AU137" s="10"/>
      <c r="AV137" s="10"/>
      <c r="AW137" s="10"/>
      <c r="AX137" s="10"/>
      <c r="AY137" s="10"/>
      <c r="AZ137" s="10"/>
      <c r="BA137" s="10"/>
      <c r="BB137" s="10"/>
      <c r="BC137" s="10"/>
      <c r="BD137" s="10"/>
      <c r="BE137" s="10"/>
      <c r="BF137" s="10"/>
      <c r="BG137" s="10"/>
      <c r="BH137" s="10">
        <v>80</v>
      </c>
      <c r="BI137" s="10">
        <v>160</v>
      </c>
      <c r="BJ137" s="10">
        <v>320</v>
      </c>
      <c r="BK137" s="10">
        <v>640</v>
      </c>
      <c r="BL137" s="10">
        <v>2560</v>
      </c>
      <c r="BM137" s="10">
        <v>2560</v>
      </c>
      <c r="BN137" s="10">
        <v>640</v>
      </c>
      <c r="BO137" s="10">
        <v>640</v>
      </c>
      <c r="BP137" s="10">
        <v>160</v>
      </c>
      <c r="BQ137" s="10">
        <v>320</v>
      </c>
      <c r="BR137" s="10">
        <v>640</v>
      </c>
      <c r="BS137" s="10">
        <v>320</v>
      </c>
      <c r="BT137" s="10">
        <v>640</v>
      </c>
      <c r="BU137" s="10">
        <v>640</v>
      </c>
      <c r="BV137" s="10">
        <v>320</v>
      </c>
      <c r="BW137" s="10">
        <v>640</v>
      </c>
      <c r="BX137" s="10">
        <v>320</v>
      </c>
      <c r="BY137" s="10">
        <v>640</v>
      </c>
      <c r="BZ137" s="10">
        <v>160</v>
      </c>
      <c r="CA137" s="16">
        <v>320</v>
      </c>
      <c r="CB137" s="68" t="s">
        <v>263</v>
      </c>
      <c r="CC137" s="15">
        <v>20</v>
      </c>
      <c r="CD137" s="10">
        <v>40</v>
      </c>
      <c r="CE137" s="10">
        <v>5</v>
      </c>
      <c r="CF137" s="10">
        <v>10</v>
      </c>
      <c r="CG137" s="10">
        <v>5</v>
      </c>
      <c r="CH137" s="16">
        <v>10</v>
      </c>
      <c r="CI137" s="15">
        <v>20</v>
      </c>
      <c r="CJ137" s="10">
        <v>40</v>
      </c>
      <c r="CK137" s="10">
        <v>80</v>
      </c>
      <c r="CL137" s="10">
        <v>160</v>
      </c>
      <c r="CM137" s="10">
        <v>80</v>
      </c>
      <c r="CN137" s="10">
        <v>320</v>
      </c>
      <c r="CO137" s="10">
        <v>80</v>
      </c>
      <c r="CP137" s="10">
        <v>160</v>
      </c>
      <c r="CQ137" s="10">
        <v>80</v>
      </c>
      <c r="CR137" s="10">
        <v>320</v>
      </c>
      <c r="CS137" s="10">
        <v>160</v>
      </c>
      <c r="CT137" s="10">
        <v>640</v>
      </c>
      <c r="CU137" s="10">
        <v>160</v>
      </c>
      <c r="CV137" s="10">
        <v>320</v>
      </c>
      <c r="CW137" s="46">
        <v>160</v>
      </c>
      <c r="CX137" s="16">
        <v>640</v>
      </c>
      <c r="CY137" s="15">
        <v>80</v>
      </c>
      <c r="CZ137" s="10">
        <v>160</v>
      </c>
      <c r="DA137" s="10">
        <v>40</v>
      </c>
      <c r="DB137" s="10">
        <v>80</v>
      </c>
      <c r="DC137" s="10">
        <v>80</v>
      </c>
      <c r="DD137" s="10">
        <v>160</v>
      </c>
      <c r="DE137" s="10">
        <v>40</v>
      </c>
      <c r="DF137" s="10">
        <v>160</v>
      </c>
      <c r="DG137" s="10">
        <v>40</v>
      </c>
      <c r="DH137" s="10">
        <v>160</v>
      </c>
      <c r="DI137" s="10">
        <v>80</v>
      </c>
      <c r="DJ137" s="16">
        <v>160</v>
      </c>
      <c r="DK137" s="68" t="s">
        <v>263</v>
      </c>
    </row>
    <row r="138" spans="1:115" ht="24" customHeight="1">
      <c r="A138" s="119" t="s">
        <v>264</v>
      </c>
      <c r="B138" s="43">
        <v>37962</v>
      </c>
      <c r="C138" s="43">
        <v>43392</v>
      </c>
      <c r="D138" s="44">
        <v>14</v>
      </c>
      <c r="E138" s="3" t="s">
        <v>217</v>
      </c>
      <c r="F138" s="54" t="s">
        <v>218</v>
      </c>
      <c r="G138" s="226">
        <v>19.747063147688841</v>
      </c>
      <c r="H138" s="1" t="s">
        <v>219</v>
      </c>
      <c r="I138" s="141" t="s">
        <v>228</v>
      </c>
      <c r="J138" s="223" t="s">
        <v>220</v>
      </c>
      <c r="K138" s="15"/>
      <c r="L138" s="10"/>
      <c r="M138" s="10"/>
      <c r="N138" s="10"/>
      <c r="O138" s="10"/>
      <c r="P138" s="10"/>
      <c r="Q138" s="10"/>
      <c r="R138" s="10"/>
      <c r="S138" s="10"/>
      <c r="T138" s="10"/>
      <c r="U138" s="10"/>
      <c r="V138" s="10"/>
      <c r="W138" s="10"/>
      <c r="X138" s="10"/>
      <c r="Y138" s="10">
        <v>5</v>
      </c>
      <c r="Z138" s="10">
        <v>5</v>
      </c>
      <c r="AA138" s="10">
        <v>5</v>
      </c>
      <c r="AB138" s="10">
        <v>5</v>
      </c>
      <c r="AC138" s="10">
        <v>5</v>
      </c>
      <c r="AD138" s="10">
        <v>5</v>
      </c>
      <c r="AE138" s="10">
        <v>5</v>
      </c>
      <c r="AF138" s="10">
        <v>5</v>
      </c>
      <c r="AG138" s="10">
        <v>5</v>
      </c>
      <c r="AH138" s="10">
        <v>5</v>
      </c>
      <c r="AI138" s="10">
        <v>5</v>
      </c>
      <c r="AJ138" s="10">
        <v>5</v>
      </c>
      <c r="AK138" s="10">
        <v>5</v>
      </c>
      <c r="AL138" s="10">
        <v>5</v>
      </c>
      <c r="AM138" s="10">
        <v>640</v>
      </c>
      <c r="AN138" s="10">
        <v>1280</v>
      </c>
      <c r="AO138" s="10">
        <v>640</v>
      </c>
      <c r="AP138" s="16">
        <v>320</v>
      </c>
      <c r="AQ138" s="45" t="s">
        <v>264</v>
      </c>
      <c r="AR138" s="15"/>
      <c r="AS138" s="10"/>
      <c r="AT138" s="10"/>
      <c r="AU138" s="10"/>
      <c r="AV138" s="10"/>
      <c r="AW138" s="10"/>
      <c r="AX138" s="10"/>
      <c r="AY138" s="10"/>
      <c r="AZ138" s="10"/>
      <c r="BA138" s="10"/>
      <c r="BB138" s="10"/>
      <c r="BC138" s="10"/>
      <c r="BD138" s="10"/>
      <c r="BE138" s="10"/>
      <c r="BF138" s="10"/>
      <c r="BG138" s="10"/>
      <c r="BH138" s="10">
        <v>5</v>
      </c>
      <c r="BI138" s="10">
        <v>20</v>
      </c>
      <c r="BJ138" s="10">
        <v>20</v>
      </c>
      <c r="BK138" s="10">
        <v>40</v>
      </c>
      <c r="BL138" s="10">
        <v>320</v>
      </c>
      <c r="BM138" s="10">
        <v>640</v>
      </c>
      <c r="BN138" s="10">
        <v>160</v>
      </c>
      <c r="BO138" s="10">
        <v>160</v>
      </c>
      <c r="BP138" s="10">
        <v>80</v>
      </c>
      <c r="BQ138" s="10">
        <v>160</v>
      </c>
      <c r="BR138" s="10">
        <v>160</v>
      </c>
      <c r="BS138" s="10">
        <v>160</v>
      </c>
      <c r="BT138" s="10">
        <v>640</v>
      </c>
      <c r="BU138" s="10">
        <v>1280</v>
      </c>
      <c r="BV138" s="10">
        <v>640</v>
      </c>
      <c r="BW138" s="10">
        <v>640</v>
      </c>
      <c r="BX138" s="10">
        <v>320</v>
      </c>
      <c r="BY138" s="10">
        <v>320</v>
      </c>
      <c r="BZ138" s="10">
        <v>320</v>
      </c>
      <c r="CA138" s="16">
        <v>320</v>
      </c>
      <c r="CB138" s="45" t="s">
        <v>264</v>
      </c>
      <c r="CC138" s="15">
        <v>160</v>
      </c>
      <c r="CD138" s="10">
        <v>160</v>
      </c>
      <c r="CE138" s="10">
        <v>5</v>
      </c>
      <c r="CF138" s="10">
        <v>5</v>
      </c>
      <c r="CG138" s="10">
        <v>5</v>
      </c>
      <c r="CH138" s="16">
        <v>5</v>
      </c>
      <c r="CI138" s="15">
        <v>10</v>
      </c>
      <c r="CJ138" s="10">
        <v>20</v>
      </c>
      <c r="CK138" s="10">
        <v>80</v>
      </c>
      <c r="CL138" s="10">
        <v>160</v>
      </c>
      <c r="CM138" s="10">
        <v>80</v>
      </c>
      <c r="CN138" s="10">
        <v>160</v>
      </c>
      <c r="CO138" s="10">
        <v>80</v>
      </c>
      <c r="CP138" s="10">
        <v>80</v>
      </c>
      <c r="CQ138" s="10">
        <v>80</v>
      </c>
      <c r="CR138" s="10">
        <v>80</v>
      </c>
      <c r="CS138" s="10">
        <v>80</v>
      </c>
      <c r="CT138" s="10">
        <v>80</v>
      </c>
      <c r="CU138" s="10">
        <v>320</v>
      </c>
      <c r="CV138" s="10">
        <v>320</v>
      </c>
      <c r="CW138" s="46">
        <v>80</v>
      </c>
      <c r="CX138" s="16">
        <v>160</v>
      </c>
      <c r="CY138" s="15">
        <v>40</v>
      </c>
      <c r="CZ138" s="10">
        <v>80</v>
      </c>
      <c r="DA138" s="10">
        <v>20</v>
      </c>
      <c r="DB138" s="10">
        <v>40</v>
      </c>
      <c r="DC138" s="10">
        <v>40</v>
      </c>
      <c r="DD138" s="10">
        <v>80</v>
      </c>
      <c r="DE138" s="10">
        <v>40</v>
      </c>
      <c r="DF138" s="10">
        <v>80</v>
      </c>
      <c r="DG138" s="10">
        <v>40</v>
      </c>
      <c r="DH138" s="10">
        <v>80</v>
      </c>
      <c r="DI138" s="10">
        <v>80</v>
      </c>
      <c r="DJ138" s="16">
        <v>80</v>
      </c>
      <c r="DK138" s="45" t="s">
        <v>264</v>
      </c>
    </row>
    <row r="139" spans="1:115" ht="24" customHeight="1">
      <c r="A139" s="119" t="s">
        <v>265</v>
      </c>
      <c r="B139" s="43">
        <v>38216</v>
      </c>
      <c r="C139" s="43">
        <v>43374</v>
      </c>
      <c r="D139" s="44">
        <v>14</v>
      </c>
      <c r="E139" s="3" t="s">
        <v>217</v>
      </c>
      <c r="F139" s="54" t="s">
        <v>218</v>
      </c>
      <c r="G139" s="226">
        <v>19.983947911875838</v>
      </c>
      <c r="H139" s="1" t="s">
        <v>219</v>
      </c>
      <c r="I139" s="141" t="s">
        <v>228</v>
      </c>
      <c r="J139" s="223" t="s">
        <v>220</v>
      </c>
      <c r="K139" s="15"/>
      <c r="L139" s="10"/>
      <c r="M139" s="10"/>
      <c r="N139" s="10"/>
      <c r="O139" s="10"/>
      <c r="P139" s="10"/>
      <c r="Q139" s="10"/>
      <c r="R139" s="10"/>
      <c r="S139" s="10"/>
      <c r="T139" s="10"/>
      <c r="U139" s="10"/>
      <c r="V139" s="10"/>
      <c r="W139" s="10"/>
      <c r="X139" s="10"/>
      <c r="Y139" s="10">
        <v>5</v>
      </c>
      <c r="Z139" s="10">
        <v>5</v>
      </c>
      <c r="AA139" s="10">
        <v>5</v>
      </c>
      <c r="AB139" s="10">
        <v>5</v>
      </c>
      <c r="AC139" s="10">
        <v>5</v>
      </c>
      <c r="AD139" s="10">
        <v>5</v>
      </c>
      <c r="AE139" s="10">
        <v>5</v>
      </c>
      <c r="AF139" s="10">
        <v>5</v>
      </c>
      <c r="AG139" s="10">
        <v>10</v>
      </c>
      <c r="AH139" s="10">
        <v>10</v>
      </c>
      <c r="AI139" s="10">
        <v>10</v>
      </c>
      <c r="AJ139" s="10">
        <v>10</v>
      </c>
      <c r="AK139" s="10">
        <v>10</v>
      </c>
      <c r="AL139" s="10">
        <v>10</v>
      </c>
      <c r="AM139" s="10">
        <v>40</v>
      </c>
      <c r="AN139" s="10">
        <v>80</v>
      </c>
      <c r="AO139" s="10">
        <v>40</v>
      </c>
      <c r="AP139" s="16">
        <v>80</v>
      </c>
      <c r="AQ139" s="45" t="s">
        <v>265</v>
      </c>
      <c r="AR139" s="15"/>
      <c r="AS139" s="10"/>
      <c r="AT139" s="10"/>
      <c r="AU139" s="10"/>
      <c r="AV139" s="10"/>
      <c r="AW139" s="10"/>
      <c r="AX139" s="10"/>
      <c r="AY139" s="10"/>
      <c r="AZ139" s="10"/>
      <c r="BA139" s="10"/>
      <c r="BB139" s="10"/>
      <c r="BC139" s="10"/>
      <c r="BD139" s="10"/>
      <c r="BE139" s="10"/>
      <c r="BF139" s="10"/>
      <c r="BG139" s="10"/>
      <c r="BH139" s="10">
        <v>40</v>
      </c>
      <c r="BI139" s="10">
        <v>80</v>
      </c>
      <c r="BJ139" s="10">
        <v>640</v>
      </c>
      <c r="BK139" s="10">
        <v>1280</v>
      </c>
      <c r="BL139" s="10">
        <v>2560</v>
      </c>
      <c r="BM139" s="10">
        <v>5120</v>
      </c>
      <c r="BN139" s="10">
        <v>1280</v>
      </c>
      <c r="BO139" s="10">
        <v>2560</v>
      </c>
      <c r="BP139" s="10">
        <v>640</v>
      </c>
      <c r="BQ139" s="10">
        <v>640</v>
      </c>
      <c r="BR139" s="10">
        <v>1280</v>
      </c>
      <c r="BS139" s="10">
        <v>1280</v>
      </c>
      <c r="BT139" s="10">
        <v>2560</v>
      </c>
      <c r="BU139" s="10">
        <v>2560</v>
      </c>
      <c r="BV139" s="10">
        <v>640</v>
      </c>
      <c r="BW139" s="10">
        <v>640</v>
      </c>
      <c r="BX139" s="10">
        <v>1280</v>
      </c>
      <c r="BY139" s="10">
        <v>1280</v>
      </c>
      <c r="BZ139" s="10">
        <v>1280</v>
      </c>
      <c r="CA139" s="16">
        <v>1280</v>
      </c>
      <c r="CB139" s="45" t="s">
        <v>265</v>
      </c>
      <c r="CC139" s="15">
        <v>10</v>
      </c>
      <c r="CD139" s="10">
        <v>20</v>
      </c>
      <c r="CE139" s="10">
        <v>5</v>
      </c>
      <c r="CF139" s="10">
        <v>5</v>
      </c>
      <c r="CG139" s="10">
        <v>5</v>
      </c>
      <c r="CH139" s="16">
        <v>10</v>
      </c>
      <c r="CI139" s="15">
        <v>5</v>
      </c>
      <c r="CJ139" s="10">
        <v>5</v>
      </c>
      <c r="CK139" s="10">
        <v>10</v>
      </c>
      <c r="CL139" s="10">
        <v>40</v>
      </c>
      <c r="CM139" s="10">
        <v>10</v>
      </c>
      <c r="CN139" s="10">
        <v>40</v>
      </c>
      <c r="CO139" s="10">
        <v>5</v>
      </c>
      <c r="CP139" s="10">
        <v>20</v>
      </c>
      <c r="CQ139" s="10">
        <v>5</v>
      </c>
      <c r="CR139" s="10">
        <v>40</v>
      </c>
      <c r="CS139" s="10">
        <v>10</v>
      </c>
      <c r="CT139" s="10">
        <v>40</v>
      </c>
      <c r="CU139" s="10">
        <v>10</v>
      </c>
      <c r="CV139" s="10">
        <v>40</v>
      </c>
      <c r="CW139" s="46">
        <v>10</v>
      </c>
      <c r="CX139" s="16">
        <v>40</v>
      </c>
      <c r="CY139" s="15">
        <v>80</v>
      </c>
      <c r="CZ139" s="10">
        <v>160</v>
      </c>
      <c r="DA139" s="10">
        <v>20</v>
      </c>
      <c r="DB139" s="10">
        <v>80</v>
      </c>
      <c r="DC139" s="10">
        <v>80</v>
      </c>
      <c r="DD139" s="10">
        <v>80</v>
      </c>
      <c r="DE139" s="10">
        <v>80</v>
      </c>
      <c r="DF139" s="10">
        <v>160</v>
      </c>
      <c r="DG139" s="10">
        <v>80</v>
      </c>
      <c r="DH139" s="10">
        <v>80</v>
      </c>
      <c r="DI139" s="10">
        <v>20</v>
      </c>
      <c r="DJ139" s="16">
        <v>40</v>
      </c>
      <c r="DK139" s="45" t="s">
        <v>265</v>
      </c>
    </row>
    <row r="140" spans="1:115" ht="24" customHeight="1">
      <c r="A140" s="119" t="s">
        <v>266</v>
      </c>
      <c r="B140" s="43">
        <v>38301</v>
      </c>
      <c r="C140" s="43">
        <v>43423</v>
      </c>
      <c r="D140" s="44">
        <v>14</v>
      </c>
      <c r="E140" s="5" t="s">
        <v>221</v>
      </c>
      <c r="F140" s="54" t="s">
        <v>218</v>
      </c>
      <c r="G140" s="226">
        <v>18.501128724323852</v>
      </c>
      <c r="H140" s="1" t="s">
        <v>219</v>
      </c>
      <c r="I140" s="141" t="s">
        <v>228</v>
      </c>
      <c r="J140" s="223" t="s">
        <v>220</v>
      </c>
      <c r="K140" s="15"/>
      <c r="L140" s="10"/>
      <c r="M140" s="10"/>
      <c r="N140" s="10"/>
      <c r="O140" s="10"/>
      <c r="P140" s="10"/>
      <c r="Q140" s="10"/>
      <c r="R140" s="10"/>
      <c r="S140" s="10"/>
      <c r="T140" s="10"/>
      <c r="U140" s="10"/>
      <c r="V140" s="10"/>
      <c r="W140" s="10"/>
      <c r="X140" s="10"/>
      <c r="Y140" s="10">
        <v>5</v>
      </c>
      <c r="Z140" s="10">
        <v>5</v>
      </c>
      <c r="AA140" s="10">
        <v>10</v>
      </c>
      <c r="AB140" s="10">
        <v>10</v>
      </c>
      <c r="AC140" s="10">
        <v>5</v>
      </c>
      <c r="AD140" s="10">
        <v>5</v>
      </c>
      <c r="AE140" s="10">
        <v>5</v>
      </c>
      <c r="AF140" s="10">
        <v>5</v>
      </c>
      <c r="AG140" s="10">
        <v>5</v>
      </c>
      <c r="AH140" s="10">
        <v>5</v>
      </c>
      <c r="AI140" s="10">
        <v>5</v>
      </c>
      <c r="AJ140" s="10">
        <v>5</v>
      </c>
      <c r="AK140" s="10">
        <v>5</v>
      </c>
      <c r="AL140" s="10">
        <v>5</v>
      </c>
      <c r="AM140" s="10">
        <v>320</v>
      </c>
      <c r="AN140" s="10">
        <v>640</v>
      </c>
      <c r="AO140" s="10">
        <v>320</v>
      </c>
      <c r="AP140" s="16">
        <v>640</v>
      </c>
      <c r="AQ140" s="45" t="s">
        <v>266</v>
      </c>
      <c r="AR140" s="15"/>
      <c r="AS140" s="10"/>
      <c r="AT140" s="10"/>
      <c r="AU140" s="10"/>
      <c r="AV140" s="10"/>
      <c r="AW140" s="10"/>
      <c r="AX140" s="10"/>
      <c r="AY140" s="10"/>
      <c r="AZ140" s="10"/>
      <c r="BA140" s="10"/>
      <c r="BB140" s="10"/>
      <c r="BC140" s="10"/>
      <c r="BD140" s="10"/>
      <c r="BE140" s="10"/>
      <c r="BF140" s="10"/>
      <c r="BG140" s="10"/>
      <c r="BH140" s="10">
        <v>20</v>
      </c>
      <c r="BI140" s="10">
        <v>20</v>
      </c>
      <c r="BJ140" s="10">
        <v>320</v>
      </c>
      <c r="BK140" s="10">
        <v>320</v>
      </c>
      <c r="BL140" s="10">
        <v>2560</v>
      </c>
      <c r="BM140" s="10">
        <v>2560</v>
      </c>
      <c r="BN140" s="10">
        <v>1280</v>
      </c>
      <c r="BO140" s="10">
        <v>1280</v>
      </c>
      <c r="BP140" s="10">
        <v>320</v>
      </c>
      <c r="BQ140" s="10">
        <v>320</v>
      </c>
      <c r="BR140" s="10">
        <v>1280</v>
      </c>
      <c r="BS140" s="10">
        <v>640</v>
      </c>
      <c r="BT140" s="10">
        <v>1280</v>
      </c>
      <c r="BU140" s="10">
        <v>1280</v>
      </c>
      <c r="BV140" s="10">
        <v>640</v>
      </c>
      <c r="BW140" s="10">
        <v>640</v>
      </c>
      <c r="BX140" s="10">
        <v>640</v>
      </c>
      <c r="BY140" s="10">
        <v>640</v>
      </c>
      <c r="BZ140" s="10">
        <v>640</v>
      </c>
      <c r="CA140" s="16">
        <v>640</v>
      </c>
      <c r="CB140" s="45" t="s">
        <v>266</v>
      </c>
      <c r="CC140" s="15">
        <v>10</v>
      </c>
      <c r="CD140" s="10">
        <v>10</v>
      </c>
      <c r="CE140" s="10">
        <v>10</v>
      </c>
      <c r="CF140" s="10">
        <v>10</v>
      </c>
      <c r="CG140" s="10">
        <v>5</v>
      </c>
      <c r="CH140" s="16">
        <v>5</v>
      </c>
      <c r="CI140" s="15">
        <v>20</v>
      </c>
      <c r="CJ140" s="10">
        <v>20</v>
      </c>
      <c r="CK140" s="10">
        <v>40</v>
      </c>
      <c r="CL140" s="10">
        <v>80</v>
      </c>
      <c r="CM140" s="10">
        <v>80</v>
      </c>
      <c r="CN140" s="10">
        <v>80</v>
      </c>
      <c r="CO140" s="10">
        <v>80</v>
      </c>
      <c r="CP140" s="10">
        <v>80</v>
      </c>
      <c r="CQ140" s="10">
        <v>80</v>
      </c>
      <c r="CR140" s="10">
        <v>80</v>
      </c>
      <c r="CS140" s="10">
        <v>80</v>
      </c>
      <c r="CT140" s="10">
        <v>80</v>
      </c>
      <c r="CU140" s="10">
        <v>80</v>
      </c>
      <c r="CV140" s="10">
        <v>160</v>
      </c>
      <c r="CW140" s="46">
        <v>80</v>
      </c>
      <c r="CX140" s="16">
        <v>80</v>
      </c>
      <c r="CY140" s="15">
        <v>20</v>
      </c>
      <c r="CZ140" s="10">
        <v>20</v>
      </c>
      <c r="DA140" s="10">
        <v>10</v>
      </c>
      <c r="DB140" s="10">
        <v>20</v>
      </c>
      <c r="DC140" s="10">
        <v>20</v>
      </c>
      <c r="DD140" s="10">
        <v>20</v>
      </c>
      <c r="DE140" s="10">
        <v>20</v>
      </c>
      <c r="DF140" s="10">
        <v>20</v>
      </c>
      <c r="DG140" s="10">
        <v>20</v>
      </c>
      <c r="DH140" s="10">
        <v>20</v>
      </c>
      <c r="DI140" s="10">
        <v>5</v>
      </c>
      <c r="DJ140" s="16">
        <v>20</v>
      </c>
      <c r="DK140" s="45" t="s">
        <v>266</v>
      </c>
    </row>
    <row r="141" spans="1:115" ht="24" customHeight="1">
      <c r="A141" s="119" t="s">
        <v>267</v>
      </c>
      <c r="B141" s="43">
        <v>37932</v>
      </c>
      <c r="C141" s="43">
        <v>43404</v>
      </c>
      <c r="D141" s="44">
        <v>14</v>
      </c>
      <c r="E141" s="5" t="s">
        <v>221</v>
      </c>
      <c r="F141" s="54" t="s">
        <v>218</v>
      </c>
      <c r="G141" s="226">
        <v>31.397833454057523</v>
      </c>
      <c r="H141" s="1" t="s">
        <v>219</v>
      </c>
      <c r="I141" s="141" t="s">
        <v>228</v>
      </c>
      <c r="J141" s="223" t="s">
        <v>220</v>
      </c>
      <c r="K141" s="15"/>
      <c r="L141" s="10"/>
      <c r="M141" s="10"/>
      <c r="N141" s="10"/>
      <c r="O141" s="10"/>
      <c r="P141" s="10"/>
      <c r="Q141" s="10"/>
      <c r="R141" s="10"/>
      <c r="S141" s="10"/>
      <c r="T141" s="10"/>
      <c r="U141" s="10"/>
      <c r="V141" s="10"/>
      <c r="W141" s="10"/>
      <c r="X141" s="10"/>
      <c r="Y141" s="10">
        <v>5</v>
      </c>
      <c r="Z141" s="10">
        <v>5</v>
      </c>
      <c r="AA141" s="10">
        <v>5</v>
      </c>
      <c r="AB141" s="10">
        <v>5</v>
      </c>
      <c r="AC141" s="10">
        <v>5</v>
      </c>
      <c r="AD141" s="10">
        <v>5</v>
      </c>
      <c r="AE141" s="10">
        <v>10</v>
      </c>
      <c r="AF141" s="10">
        <v>20</v>
      </c>
      <c r="AG141" s="10">
        <v>40</v>
      </c>
      <c r="AH141" s="10">
        <v>40</v>
      </c>
      <c r="AI141" s="10">
        <v>20</v>
      </c>
      <c r="AJ141" s="10">
        <v>40</v>
      </c>
      <c r="AK141" s="10">
        <v>20</v>
      </c>
      <c r="AL141" s="10">
        <v>40</v>
      </c>
      <c r="AM141" s="10">
        <v>160</v>
      </c>
      <c r="AN141" s="10">
        <v>320</v>
      </c>
      <c r="AO141" s="10">
        <v>160</v>
      </c>
      <c r="AP141" s="16">
        <v>320</v>
      </c>
      <c r="AQ141" s="45" t="s">
        <v>267</v>
      </c>
      <c r="AR141" s="15"/>
      <c r="AS141" s="10"/>
      <c r="AT141" s="10"/>
      <c r="AU141" s="10"/>
      <c r="AV141" s="10"/>
      <c r="AW141" s="10"/>
      <c r="AX141" s="10"/>
      <c r="AY141" s="10"/>
      <c r="AZ141" s="10"/>
      <c r="BA141" s="10"/>
      <c r="BB141" s="10"/>
      <c r="BC141" s="10"/>
      <c r="BD141" s="10"/>
      <c r="BE141" s="10"/>
      <c r="BF141" s="10"/>
      <c r="BG141" s="10"/>
      <c r="BH141" s="10">
        <v>5</v>
      </c>
      <c r="BI141" s="10">
        <v>10</v>
      </c>
      <c r="BJ141" s="10">
        <v>80</v>
      </c>
      <c r="BK141" s="10">
        <v>320</v>
      </c>
      <c r="BL141" s="10">
        <v>320</v>
      </c>
      <c r="BM141" s="10">
        <v>320</v>
      </c>
      <c r="BN141" s="10">
        <v>160</v>
      </c>
      <c r="BO141" s="10">
        <v>320</v>
      </c>
      <c r="BP141" s="10">
        <v>40</v>
      </c>
      <c r="BQ141" s="10">
        <v>160</v>
      </c>
      <c r="BR141" s="10">
        <v>160</v>
      </c>
      <c r="BS141" s="10">
        <v>160</v>
      </c>
      <c r="BT141" s="10">
        <v>320</v>
      </c>
      <c r="BU141" s="10">
        <v>320</v>
      </c>
      <c r="BV141" s="10">
        <v>80</v>
      </c>
      <c r="BW141" s="10">
        <v>320</v>
      </c>
      <c r="BX141" s="10">
        <v>80</v>
      </c>
      <c r="BY141" s="10">
        <v>320</v>
      </c>
      <c r="BZ141" s="10">
        <v>80</v>
      </c>
      <c r="CA141" s="16">
        <v>320</v>
      </c>
      <c r="CB141" s="45" t="s">
        <v>267</v>
      </c>
      <c r="CC141" s="15">
        <v>5</v>
      </c>
      <c r="CD141" s="10">
        <v>40</v>
      </c>
      <c r="CE141" s="10">
        <v>5</v>
      </c>
      <c r="CF141" s="10">
        <v>5</v>
      </c>
      <c r="CG141" s="10">
        <v>5</v>
      </c>
      <c r="CH141" s="16">
        <v>10</v>
      </c>
      <c r="CI141" s="15">
        <v>20</v>
      </c>
      <c r="CJ141" s="10">
        <v>20</v>
      </c>
      <c r="CK141" s="10">
        <v>40</v>
      </c>
      <c r="CL141" s="10">
        <v>160</v>
      </c>
      <c r="CM141" s="10">
        <v>40</v>
      </c>
      <c r="CN141" s="10">
        <v>160</v>
      </c>
      <c r="CO141" s="10">
        <v>40</v>
      </c>
      <c r="CP141" s="10">
        <v>160</v>
      </c>
      <c r="CQ141" s="10">
        <v>80</v>
      </c>
      <c r="CR141" s="10">
        <v>160</v>
      </c>
      <c r="CS141" s="10">
        <v>80</v>
      </c>
      <c r="CT141" s="10">
        <v>160</v>
      </c>
      <c r="CU141" s="10">
        <v>80</v>
      </c>
      <c r="CV141" s="10">
        <v>320</v>
      </c>
      <c r="CW141" s="46">
        <v>80</v>
      </c>
      <c r="CX141" s="16">
        <v>160</v>
      </c>
      <c r="CY141" s="15">
        <v>20</v>
      </c>
      <c r="CZ141" s="10">
        <v>80</v>
      </c>
      <c r="DA141" s="10">
        <v>10</v>
      </c>
      <c r="DB141" s="10">
        <v>40</v>
      </c>
      <c r="DC141" s="10">
        <v>20</v>
      </c>
      <c r="DD141" s="10">
        <v>160</v>
      </c>
      <c r="DE141" s="10">
        <v>20</v>
      </c>
      <c r="DF141" s="10">
        <v>80</v>
      </c>
      <c r="DG141" s="10">
        <v>20</v>
      </c>
      <c r="DH141" s="10">
        <v>80</v>
      </c>
      <c r="DI141" s="10">
        <v>20</v>
      </c>
      <c r="DJ141" s="16">
        <v>80</v>
      </c>
      <c r="DK141" s="45" t="s">
        <v>267</v>
      </c>
    </row>
    <row r="142" spans="1:115" ht="24" customHeight="1">
      <c r="A142" s="118" t="s">
        <v>268</v>
      </c>
      <c r="B142" s="48">
        <v>37894</v>
      </c>
      <c r="C142" s="48">
        <v>43411</v>
      </c>
      <c r="D142" s="49">
        <v>15</v>
      </c>
      <c r="E142" s="5" t="s">
        <v>221</v>
      </c>
      <c r="F142" s="54" t="s">
        <v>218</v>
      </c>
      <c r="G142" s="226">
        <v>14.542272835551534</v>
      </c>
      <c r="H142" s="1" t="s">
        <v>219</v>
      </c>
      <c r="I142" s="141" t="s">
        <v>228</v>
      </c>
      <c r="J142" s="223" t="s">
        <v>220</v>
      </c>
      <c r="K142" s="15"/>
      <c r="L142" s="10"/>
      <c r="M142" s="10"/>
      <c r="N142" s="10"/>
      <c r="O142" s="10"/>
      <c r="P142" s="10"/>
      <c r="Q142" s="10"/>
      <c r="R142" s="10"/>
      <c r="S142" s="10"/>
      <c r="T142" s="10"/>
      <c r="U142" s="10"/>
      <c r="V142" s="10"/>
      <c r="W142" s="10"/>
      <c r="X142" s="10"/>
      <c r="Y142" s="10">
        <v>5</v>
      </c>
      <c r="Z142" s="10">
        <v>5</v>
      </c>
      <c r="AA142" s="10">
        <v>5</v>
      </c>
      <c r="AB142" s="10">
        <v>5</v>
      </c>
      <c r="AC142" s="10">
        <v>5</v>
      </c>
      <c r="AD142" s="10">
        <v>5</v>
      </c>
      <c r="AE142" s="10">
        <v>20</v>
      </c>
      <c r="AF142" s="10">
        <v>40</v>
      </c>
      <c r="AG142" s="10">
        <v>40</v>
      </c>
      <c r="AH142" s="10">
        <v>40</v>
      </c>
      <c r="AI142" s="10">
        <v>10</v>
      </c>
      <c r="AJ142" s="10">
        <v>10</v>
      </c>
      <c r="AK142" s="10">
        <v>20</v>
      </c>
      <c r="AL142" s="10">
        <v>40</v>
      </c>
      <c r="AM142" s="10">
        <v>80</v>
      </c>
      <c r="AN142" s="10">
        <v>160</v>
      </c>
      <c r="AO142" s="10">
        <v>80</v>
      </c>
      <c r="AP142" s="16">
        <v>160</v>
      </c>
      <c r="AQ142" s="68" t="s">
        <v>268</v>
      </c>
      <c r="AR142" s="15"/>
      <c r="AS142" s="10"/>
      <c r="AT142" s="10"/>
      <c r="AU142" s="10"/>
      <c r="AV142" s="10"/>
      <c r="AW142" s="10"/>
      <c r="AX142" s="10"/>
      <c r="AY142" s="10"/>
      <c r="AZ142" s="10"/>
      <c r="BA142" s="10"/>
      <c r="BB142" s="10"/>
      <c r="BC142" s="10"/>
      <c r="BD142" s="10"/>
      <c r="BE142" s="10"/>
      <c r="BF142" s="10"/>
      <c r="BG142" s="10"/>
      <c r="BH142" s="10">
        <v>5</v>
      </c>
      <c r="BI142" s="10">
        <v>40</v>
      </c>
      <c r="BJ142" s="10">
        <v>40</v>
      </c>
      <c r="BK142" s="10">
        <v>160</v>
      </c>
      <c r="BL142" s="10">
        <v>320</v>
      </c>
      <c r="BM142" s="10">
        <v>640</v>
      </c>
      <c r="BN142" s="10">
        <v>40</v>
      </c>
      <c r="BO142" s="10">
        <v>160</v>
      </c>
      <c r="BP142" s="10">
        <v>40</v>
      </c>
      <c r="BQ142" s="10">
        <v>80</v>
      </c>
      <c r="BR142" s="10">
        <v>160</v>
      </c>
      <c r="BS142" s="10">
        <v>80</v>
      </c>
      <c r="BT142" s="10">
        <v>320</v>
      </c>
      <c r="BU142" s="10">
        <v>320</v>
      </c>
      <c r="BV142" s="10">
        <v>80</v>
      </c>
      <c r="BW142" s="10">
        <v>160</v>
      </c>
      <c r="BX142" s="10">
        <v>80</v>
      </c>
      <c r="BY142" s="10">
        <v>320</v>
      </c>
      <c r="BZ142" s="10">
        <v>80</v>
      </c>
      <c r="CA142" s="16">
        <v>320</v>
      </c>
      <c r="CB142" s="68" t="s">
        <v>268</v>
      </c>
      <c r="CC142" s="15">
        <v>5</v>
      </c>
      <c r="CD142" s="10">
        <v>10</v>
      </c>
      <c r="CE142" s="10">
        <v>5</v>
      </c>
      <c r="CF142" s="10">
        <v>80</v>
      </c>
      <c r="CG142" s="10">
        <v>5</v>
      </c>
      <c r="CH142" s="16">
        <v>80</v>
      </c>
      <c r="CI142" s="15">
        <v>10</v>
      </c>
      <c r="CJ142" s="10">
        <v>10</v>
      </c>
      <c r="CK142" s="10">
        <v>20</v>
      </c>
      <c r="CL142" s="10">
        <v>40</v>
      </c>
      <c r="CM142" s="10">
        <v>20</v>
      </c>
      <c r="CN142" s="10">
        <v>80</v>
      </c>
      <c r="CO142" s="10">
        <v>20</v>
      </c>
      <c r="CP142" s="10">
        <v>40</v>
      </c>
      <c r="CQ142" s="10">
        <v>10</v>
      </c>
      <c r="CR142" s="10">
        <v>40</v>
      </c>
      <c r="CS142" s="10">
        <v>20</v>
      </c>
      <c r="CT142" s="10">
        <v>40</v>
      </c>
      <c r="CU142" s="10">
        <v>40</v>
      </c>
      <c r="CV142" s="10">
        <v>80</v>
      </c>
      <c r="CW142" s="46">
        <v>20</v>
      </c>
      <c r="CX142" s="16">
        <v>40</v>
      </c>
      <c r="CY142" s="15">
        <v>10</v>
      </c>
      <c r="CZ142" s="10">
        <v>80</v>
      </c>
      <c r="DA142" s="10">
        <v>5</v>
      </c>
      <c r="DB142" s="10">
        <v>20</v>
      </c>
      <c r="DC142" s="10">
        <v>5</v>
      </c>
      <c r="DD142" s="10">
        <v>80</v>
      </c>
      <c r="DE142" s="10">
        <v>5</v>
      </c>
      <c r="DF142" s="10">
        <v>40</v>
      </c>
      <c r="DG142" s="10">
        <v>40</v>
      </c>
      <c r="DH142" s="10">
        <v>320</v>
      </c>
      <c r="DI142" s="10">
        <v>5</v>
      </c>
      <c r="DJ142" s="16">
        <v>40</v>
      </c>
      <c r="DK142" s="68" t="s">
        <v>268</v>
      </c>
    </row>
    <row r="143" spans="1:115" ht="24" customHeight="1">
      <c r="A143" s="118" t="s">
        <v>269</v>
      </c>
      <c r="B143" s="48">
        <v>37784</v>
      </c>
      <c r="C143" s="48">
        <v>43374</v>
      </c>
      <c r="D143" s="49">
        <v>15</v>
      </c>
      <c r="E143" s="3" t="s">
        <v>217</v>
      </c>
      <c r="F143" s="54" t="s">
        <v>218</v>
      </c>
      <c r="G143" s="226">
        <v>22.320917561411139</v>
      </c>
      <c r="H143" s="1" t="s">
        <v>219</v>
      </c>
      <c r="I143" s="141" t="s">
        <v>228</v>
      </c>
      <c r="J143" s="223" t="s">
        <v>220</v>
      </c>
      <c r="K143" s="15"/>
      <c r="L143" s="10"/>
      <c r="M143" s="10"/>
      <c r="N143" s="10"/>
      <c r="O143" s="10"/>
      <c r="P143" s="10"/>
      <c r="Q143" s="10"/>
      <c r="R143" s="10"/>
      <c r="S143" s="10"/>
      <c r="T143" s="10"/>
      <c r="U143" s="10"/>
      <c r="V143" s="10"/>
      <c r="W143" s="10"/>
      <c r="X143" s="10"/>
      <c r="Y143" s="10">
        <v>5</v>
      </c>
      <c r="Z143" s="10">
        <v>5</v>
      </c>
      <c r="AA143" s="10">
        <v>5</v>
      </c>
      <c r="AB143" s="10">
        <v>5</v>
      </c>
      <c r="AC143" s="10">
        <v>5</v>
      </c>
      <c r="AD143" s="10">
        <v>5</v>
      </c>
      <c r="AE143" s="10">
        <v>5</v>
      </c>
      <c r="AF143" s="10">
        <v>5</v>
      </c>
      <c r="AG143" s="10">
        <v>5</v>
      </c>
      <c r="AH143" s="10">
        <v>5</v>
      </c>
      <c r="AI143" s="10">
        <v>5</v>
      </c>
      <c r="AJ143" s="10">
        <v>5</v>
      </c>
      <c r="AK143" s="10">
        <v>5</v>
      </c>
      <c r="AL143" s="10">
        <v>5</v>
      </c>
      <c r="AM143" s="10">
        <v>320</v>
      </c>
      <c r="AN143" s="10">
        <v>320</v>
      </c>
      <c r="AO143" s="10">
        <v>320</v>
      </c>
      <c r="AP143" s="16">
        <v>320</v>
      </c>
      <c r="AQ143" s="68" t="s">
        <v>269</v>
      </c>
      <c r="AR143" s="15"/>
      <c r="AS143" s="10"/>
      <c r="AT143" s="10"/>
      <c r="AU143" s="10"/>
      <c r="AV143" s="10"/>
      <c r="AW143" s="10"/>
      <c r="AX143" s="10"/>
      <c r="AY143" s="10"/>
      <c r="AZ143" s="10"/>
      <c r="BA143" s="10"/>
      <c r="BB143" s="10"/>
      <c r="BC143" s="10"/>
      <c r="BD143" s="10"/>
      <c r="BE143" s="10"/>
      <c r="BF143" s="10"/>
      <c r="BG143" s="10"/>
      <c r="BH143" s="10">
        <v>5</v>
      </c>
      <c r="BI143" s="10">
        <v>20</v>
      </c>
      <c r="BJ143" s="10">
        <v>40</v>
      </c>
      <c r="BK143" s="10">
        <v>160</v>
      </c>
      <c r="BL143" s="10">
        <v>320</v>
      </c>
      <c r="BM143" s="10">
        <v>640</v>
      </c>
      <c r="BN143" s="10">
        <v>160</v>
      </c>
      <c r="BO143" s="10">
        <v>160</v>
      </c>
      <c r="BP143" s="10">
        <v>80</v>
      </c>
      <c r="BQ143" s="10">
        <v>80</v>
      </c>
      <c r="BR143" s="10">
        <v>160</v>
      </c>
      <c r="BS143" s="10">
        <v>80</v>
      </c>
      <c r="BT143" s="10">
        <v>640</v>
      </c>
      <c r="BU143" s="10">
        <v>320</v>
      </c>
      <c r="BV143" s="10">
        <v>40</v>
      </c>
      <c r="BW143" s="10">
        <v>40</v>
      </c>
      <c r="BX143" s="10">
        <v>160</v>
      </c>
      <c r="BY143" s="10">
        <v>160</v>
      </c>
      <c r="BZ143" s="10">
        <v>80</v>
      </c>
      <c r="CA143" s="16">
        <v>160</v>
      </c>
      <c r="CB143" s="68" t="s">
        <v>269</v>
      </c>
      <c r="CC143" s="15">
        <v>80</v>
      </c>
      <c r="CD143" s="10">
        <v>160</v>
      </c>
      <c r="CE143" s="10">
        <v>20</v>
      </c>
      <c r="CF143" s="10">
        <v>40</v>
      </c>
      <c r="CG143" s="10">
        <v>20</v>
      </c>
      <c r="CH143" s="16">
        <v>80</v>
      </c>
      <c r="CI143" s="15">
        <v>10</v>
      </c>
      <c r="CJ143" s="10">
        <v>10</v>
      </c>
      <c r="CK143" s="10">
        <v>40</v>
      </c>
      <c r="CL143" s="10">
        <v>80</v>
      </c>
      <c r="CM143" s="10">
        <v>40</v>
      </c>
      <c r="CN143" s="10">
        <v>160</v>
      </c>
      <c r="CO143" s="10">
        <v>40</v>
      </c>
      <c r="CP143" s="10">
        <v>80</v>
      </c>
      <c r="CQ143" s="10">
        <v>80</v>
      </c>
      <c r="CR143" s="10">
        <v>160</v>
      </c>
      <c r="CS143" s="10">
        <v>80</v>
      </c>
      <c r="CT143" s="10">
        <v>160</v>
      </c>
      <c r="CU143" s="10">
        <v>160</v>
      </c>
      <c r="CV143" s="10">
        <v>160</v>
      </c>
      <c r="CW143" s="46">
        <v>160</v>
      </c>
      <c r="CX143" s="16">
        <v>160</v>
      </c>
      <c r="CY143" s="15">
        <v>40</v>
      </c>
      <c r="CZ143" s="10">
        <v>160</v>
      </c>
      <c r="DA143" s="10">
        <v>20</v>
      </c>
      <c r="DB143" s="10">
        <v>80</v>
      </c>
      <c r="DC143" s="10">
        <v>40</v>
      </c>
      <c r="DD143" s="10">
        <v>160</v>
      </c>
      <c r="DE143" s="10">
        <v>40</v>
      </c>
      <c r="DF143" s="10">
        <v>160</v>
      </c>
      <c r="DG143" s="10">
        <v>80</v>
      </c>
      <c r="DH143" s="10">
        <v>160</v>
      </c>
      <c r="DI143" s="10">
        <v>160</v>
      </c>
      <c r="DJ143" s="16">
        <v>160</v>
      </c>
      <c r="DK143" s="68" t="s">
        <v>269</v>
      </c>
    </row>
    <row r="144" spans="1:115" ht="24" customHeight="1">
      <c r="A144" s="118" t="s">
        <v>270</v>
      </c>
      <c r="B144" s="48">
        <v>37784</v>
      </c>
      <c r="C144" s="48">
        <v>43365</v>
      </c>
      <c r="D144" s="49">
        <v>15</v>
      </c>
      <c r="E144" s="5" t="s">
        <v>221</v>
      </c>
      <c r="F144" s="54" t="s">
        <v>218</v>
      </c>
      <c r="G144" s="226">
        <v>22.175688053996797</v>
      </c>
      <c r="H144" s="1" t="s">
        <v>219</v>
      </c>
      <c r="I144" s="141" t="s">
        <v>228</v>
      </c>
      <c r="J144" s="223" t="s">
        <v>220</v>
      </c>
      <c r="K144" s="15"/>
      <c r="L144" s="10"/>
      <c r="M144" s="10"/>
      <c r="N144" s="10"/>
      <c r="O144" s="10"/>
      <c r="P144" s="10"/>
      <c r="Q144" s="10"/>
      <c r="R144" s="10"/>
      <c r="S144" s="10"/>
      <c r="T144" s="10"/>
      <c r="U144" s="10"/>
      <c r="V144" s="10"/>
      <c r="W144" s="10"/>
      <c r="X144" s="10"/>
      <c r="Y144" s="10">
        <v>5</v>
      </c>
      <c r="Z144" s="10">
        <v>5</v>
      </c>
      <c r="AA144" s="10">
        <v>5</v>
      </c>
      <c r="AB144" s="10">
        <v>5</v>
      </c>
      <c r="AC144" s="10">
        <v>5</v>
      </c>
      <c r="AD144" s="10">
        <v>5</v>
      </c>
      <c r="AE144" s="10">
        <v>10</v>
      </c>
      <c r="AF144" s="10">
        <v>10</v>
      </c>
      <c r="AG144" s="10">
        <v>20</v>
      </c>
      <c r="AH144" s="10">
        <v>20</v>
      </c>
      <c r="AI144" s="10">
        <v>5</v>
      </c>
      <c r="AJ144" s="10">
        <v>5</v>
      </c>
      <c r="AK144" s="10">
        <v>10</v>
      </c>
      <c r="AL144" s="10">
        <v>10</v>
      </c>
      <c r="AM144" s="10">
        <v>160</v>
      </c>
      <c r="AN144" s="10">
        <v>160</v>
      </c>
      <c r="AO144" s="10">
        <v>160</v>
      </c>
      <c r="AP144" s="16">
        <v>160</v>
      </c>
      <c r="AQ144" s="68" t="s">
        <v>270</v>
      </c>
      <c r="AR144" s="15"/>
      <c r="AS144" s="10"/>
      <c r="AT144" s="10"/>
      <c r="AU144" s="10"/>
      <c r="AV144" s="10"/>
      <c r="AW144" s="10"/>
      <c r="AX144" s="10"/>
      <c r="AY144" s="10"/>
      <c r="AZ144" s="10"/>
      <c r="BA144" s="10"/>
      <c r="BB144" s="10"/>
      <c r="BC144" s="10"/>
      <c r="BD144" s="10"/>
      <c r="BE144" s="10"/>
      <c r="BF144" s="10"/>
      <c r="BG144" s="10"/>
      <c r="BH144" s="10">
        <v>20</v>
      </c>
      <c r="BI144" s="10">
        <v>40</v>
      </c>
      <c r="BJ144" s="10">
        <v>160</v>
      </c>
      <c r="BK144" s="10">
        <v>160</v>
      </c>
      <c r="BL144" s="10">
        <v>640</v>
      </c>
      <c r="BM144" s="10">
        <v>1280</v>
      </c>
      <c r="BN144" s="10">
        <v>640</v>
      </c>
      <c r="BO144" s="10">
        <v>320</v>
      </c>
      <c r="BP144" s="10">
        <v>160</v>
      </c>
      <c r="BQ144" s="10">
        <v>160</v>
      </c>
      <c r="BR144" s="10">
        <v>640</v>
      </c>
      <c r="BS144" s="10">
        <v>160</v>
      </c>
      <c r="BT144" s="10">
        <v>1280</v>
      </c>
      <c r="BU144" s="10">
        <v>640</v>
      </c>
      <c r="BV144" s="10">
        <v>160</v>
      </c>
      <c r="BW144" s="10">
        <v>160</v>
      </c>
      <c r="BX144" s="10">
        <v>320</v>
      </c>
      <c r="BY144" s="10">
        <v>320</v>
      </c>
      <c r="BZ144" s="10">
        <v>320</v>
      </c>
      <c r="CA144" s="16">
        <v>320</v>
      </c>
      <c r="CB144" s="68" t="s">
        <v>270</v>
      </c>
      <c r="CC144" s="15">
        <v>20</v>
      </c>
      <c r="CD144" s="10">
        <v>20</v>
      </c>
      <c r="CE144" s="10">
        <v>5</v>
      </c>
      <c r="CF144" s="10">
        <v>10</v>
      </c>
      <c r="CG144" s="10">
        <v>5</v>
      </c>
      <c r="CH144" s="16">
        <v>20</v>
      </c>
      <c r="CI144" s="15">
        <v>10</v>
      </c>
      <c r="CJ144" s="10">
        <v>10</v>
      </c>
      <c r="CK144" s="10">
        <v>20</v>
      </c>
      <c r="CL144" s="10">
        <v>40</v>
      </c>
      <c r="CM144" s="10">
        <v>40</v>
      </c>
      <c r="CN144" s="10">
        <v>40</v>
      </c>
      <c r="CO144" s="10">
        <v>20</v>
      </c>
      <c r="CP144" s="10">
        <v>40</v>
      </c>
      <c r="CQ144" s="10">
        <v>40</v>
      </c>
      <c r="CR144" s="10">
        <v>80</v>
      </c>
      <c r="CS144" s="10">
        <v>40</v>
      </c>
      <c r="CT144" s="10">
        <v>80</v>
      </c>
      <c r="CU144" s="10">
        <v>80</v>
      </c>
      <c r="CV144" s="10">
        <v>80</v>
      </c>
      <c r="CW144" s="46">
        <v>80</v>
      </c>
      <c r="CX144" s="16">
        <v>80</v>
      </c>
      <c r="CY144" s="15">
        <v>40</v>
      </c>
      <c r="CZ144" s="10">
        <v>80</v>
      </c>
      <c r="DA144" s="10">
        <v>20</v>
      </c>
      <c r="DB144" s="10">
        <v>40</v>
      </c>
      <c r="DC144" s="10">
        <v>40</v>
      </c>
      <c r="DD144" s="10">
        <v>160</v>
      </c>
      <c r="DE144" s="10">
        <v>40</v>
      </c>
      <c r="DF144" s="10">
        <v>80</v>
      </c>
      <c r="DG144" s="10">
        <v>40</v>
      </c>
      <c r="DH144" s="10">
        <v>80</v>
      </c>
      <c r="DI144" s="10">
        <v>80</v>
      </c>
      <c r="DJ144" s="16">
        <v>80</v>
      </c>
      <c r="DK144" s="68" t="s">
        <v>270</v>
      </c>
    </row>
    <row r="145" spans="1:115" ht="24" customHeight="1">
      <c r="A145" s="118" t="s">
        <v>271</v>
      </c>
      <c r="B145" s="48">
        <v>37119</v>
      </c>
      <c r="C145" s="48">
        <v>43405</v>
      </c>
      <c r="D145" s="49">
        <v>17</v>
      </c>
      <c r="E145" s="5" t="s">
        <v>221</v>
      </c>
      <c r="F145" s="54" t="s">
        <v>218</v>
      </c>
      <c r="G145" s="226">
        <v>20.693361999462507</v>
      </c>
      <c r="H145" s="1" t="s">
        <v>219</v>
      </c>
      <c r="I145" s="141" t="s">
        <v>228</v>
      </c>
      <c r="J145" s="223" t="s">
        <v>220</v>
      </c>
      <c r="K145" s="15"/>
      <c r="L145" s="10"/>
      <c r="M145" s="10"/>
      <c r="N145" s="10"/>
      <c r="O145" s="10"/>
      <c r="P145" s="10"/>
      <c r="Q145" s="10"/>
      <c r="R145" s="10"/>
      <c r="S145" s="10"/>
      <c r="T145" s="10"/>
      <c r="U145" s="10"/>
      <c r="V145" s="10"/>
      <c r="W145" s="10"/>
      <c r="X145" s="10"/>
      <c r="Y145" s="10">
        <v>5</v>
      </c>
      <c r="Z145" s="10">
        <v>5</v>
      </c>
      <c r="AA145" s="10">
        <v>5</v>
      </c>
      <c r="AB145" s="10">
        <v>5</v>
      </c>
      <c r="AC145" s="10">
        <v>5</v>
      </c>
      <c r="AD145" s="10">
        <v>5</v>
      </c>
      <c r="AE145" s="10">
        <v>10</v>
      </c>
      <c r="AF145" s="10">
        <v>10</v>
      </c>
      <c r="AG145" s="10">
        <v>10</v>
      </c>
      <c r="AH145" s="10">
        <v>10</v>
      </c>
      <c r="AI145" s="10">
        <v>5</v>
      </c>
      <c r="AJ145" s="10">
        <v>5</v>
      </c>
      <c r="AK145" s="10">
        <v>10</v>
      </c>
      <c r="AL145" s="10">
        <v>10</v>
      </c>
      <c r="AM145" s="10">
        <v>320</v>
      </c>
      <c r="AN145" s="10">
        <v>320</v>
      </c>
      <c r="AO145" s="10">
        <v>320</v>
      </c>
      <c r="AP145" s="16">
        <v>320</v>
      </c>
      <c r="AQ145" s="68" t="s">
        <v>271</v>
      </c>
      <c r="AR145" s="15"/>
      <c r="AS145" s="10"/>
      <c r="AT145" s="10"/>
      <c r="AU145" s="10"/>
      <c r="AV145" s="10"/>
      <c r="AW145" s="10"/>
      <c r="AX145" s="10"/>
      <c r="AY145" s="10"/>
      <c r="AZ145" s="10"/>
      <c r="BA145" s="10"/>
      <c r="BB145" s="10"/>
      <c r="BC145" s="10"/>
      <c r="BD145" s="10"/>
      <c r="BE145" s="10"/>
      <c r="BF145" s="10"/>
      <c r="BG145" s="10"/>
      <c r="BH145" s="10">
        <v>20</v>
      </c>
      <c r="BI145" s="10">
        <v>20</v>
      </c>
      <c r="BJ145" s="10">
        <v>80</v>
      </c>
      <c r="BK145" s="10">
        <v>80</v>
      </c>
      <c r="BL145" s="10">
        <v>640</v>
      </c>
      <c r="BM145" s="10">
        <v>640</v>
      </c>
      <c r="BN145" s="10">
        <v>320</v>
      </c>
      <c r="BO145" s="10">
        <v>320</v>
      </c>
      <c r="BP145" s="10">
        <v>160</v>
      </c>
      <c r="BQ145" s="10">
        <v>160</v>
      </c>
      <c r="BR145" s="10">
        <v>640</v>
      </c>
      <c r="BS145" s="10">
        <v>320</v>
      </c>
      <c r="BT145" s="10">
        <v>1280</v>
      </c>
      <c r="BU145" s="10">
        <v>1280</v>
      </c>
      <c r="BV145" s="10">
        <v>640</v>
      </c>
      <c r="BW145" s="10">
        <v>640</v>
      </c>
      <c r="BX145" s="10">
        <v>640</v>
      </c>
      <c r="BY145" s="10">
        <v>640</v>
      </c>
      <c r="BZ145" s="10">
        <v>640</v>
      </c>
      <c r="CA145" s="16">
        <v>640</v>
      </c>
      <c r="CB145" s="68" t="s">
        <v>271</v>
      </c>
      <c r="CC145" s="15">
        <v>160</v>
      </c>
      <c r="CD145" s="10">
        <v>160</v>
      </c>
      <c r="CE145" s="10">
        <v>5</v>
      </c>
      <c r="CF145" s="10">
        <v>5</v>
      </c>
      <c r="CG145" s="10">
        <v>5</v>
      </c>
      <c r="CH145" s="16">
        <v>10</v>
      </c>
      <c r="CI145" s="15">
        <v>20</v>
      </c>
      <c r="CJ145" s="10">
        <v>20</v>
      </c>
      <c r="CK145" s="10">
        <v>160</v>
      </c>
      <c r="CL145" s="10">
        <v>160</v>
      </c>
      <c r="CM145" s="10">
        <v>80</v>
      </c>
      <c r="CN145" s="10">
        <v>160</v>
      </c>
      <c r="CO145" s="10">
        <v>80</v>
      </c>
      <c r="CP145" s="10">
        <v>80</v>
      </c>
      <c r="CQ145" s="10">
        <v>80</v>
      </c>
      <c r="CR145" s="10">
        <v>80</v>
      </c>
      <c r="CS145" s="10">
        <v>80</v>
      </c>
      <c r="CT145" s="10">
        <v>160</v>
      </c>
      <c r="CU145" s="10">
        <v>160</v>
      </c>
      <c r="CV145" s="10">
        <v>160</v>
      </c>
      <c r="CW145" s="46">
        <v>160</v>
      </c>
      <c r="CX145" s="16">
        <v>160</v>
      </c>
      <c r="CY145" s="15">
        <v>160</v>
      </c>
      <c r="CZ145" s="10">
        <v>160</v>
      </c>
      <c r="DA145" s="10">
        <v>80</v>
      </c>
      <c r="DB145" s="10">
        <v>80</v>
      </c>
      <c r="DC145" s="10">
        <v>160</v>
      </c>
      <c r="DD145" s="10">
        <v>320</v>
      </c>
      <c r="DE145" s="10">
        <v>160</v>
      </c>
      <c r="DF145" s="10">
        <v>160</v>
      </c>
      <c r="DG145" s="10">
        <v>160</v>
      </c>
      <c r="DH145" s="10">
        <v>320</v>
      </c>
      <c r="DI145" s="10">
        <v>160</v>
      </c>
      <c r="DJ145" s="16">
        <v>320</v>
      </c>
      <c r="DK145" s="68" t="s">
        <v>271</v>
      </c>
    </row>
    <row r="146" spans="1:115" ht="24" customHeight="1">
      <c r="A146" s="219" t="s">
        <v>272</v>
      </c>
      <c r="B146" s="43">
        <v>38075</v>
      </c>
      <c r="C146" s="43">
        <v>43483</v>
      </c>
      <c r="D146" s="47">
        <v>14</v>
      </c>
      <c r="E146" s="3" t="s">
        <v>217</v>
      </c>
      <c r="F146" s="54" t="s">
        <v>218</v>
      </c>
      <c r="G146" s="226">
        <v>30.819616619842016</v>
      </c>
      <c r="H146" s="1" t="s">
        <v>219</v>
      </c>
      <c r="I146" s="141" t="s">
        <v>228</v>
      </c>
      <c r="J146" s="223" t="s">
        <v>220</v>
      </c>
      <c r="K146" s="15"/>
      <c r="L146" s="10"/>
      <c r="M146" s="10"/>
      <c r="N146" s="10"/>
      <c r="O146" s="10"/>
      <c r="P146" s="10"/>
      <c r="Q146" s="10"/>
      <c r="R146" s="10"/>
      <c r="S146" s="10"/>
      <c r="T146" s="10"/>
      <c r="U146" s="10"/>
      <c r="V146" s="10"/>
      <c r="W146" s="10"/>
      <c r="X146" s="10"/>
      <c r="Y146" s="10">
        <v>5</v>
      </c>
      <c r="Z146" s="10">
        <v>5</v>
      </c>
      <c r="AA146" s="10">
        <v>5</v>
      </c>
      <c r="AB146" s="10">
        <v>5</v>
      </c>
      <c r="AC146" s="10">
        <v>10</v>
      </c>
      <c r="AD146" s="10">
        <v>5</v>
      </c>
      <c r="AE146" s="10">
        <v>5</v>
      </c>
      <c r="AF146" s="10">
        <v>5</v>
      </c>
      <c r="AG146" s="10">
        <v>5</v>
      </c>
      <c r="AH146" s="10">
        <v>5</v>
      </c>
      <c r="AI146" s="10">
        <v>10</v>
      </c>
      <c r="AJ146" s="10">
        <v>5</v>
      </c>
      <c r="AK146" s="10">
        <v>5</v>
      </c>
      <c r="AL146" s="10">
        <v>5</v>
      </c>
      <c r="AM146" s="10">
        <v>160</v>
      </c>
      <c r="AN146" s="10">
        <v>320</v>
      </c>
      <c r="AO146" s="10">
        <v>80</v>
      </c>
      <c r="AP146" s="16">
        <v>320</v>
      </c>
      <c r="AQ146" s="45" t="s">
        <v>272</v>
      </c>
      <c r="AR146" s="15"/>
      <c r="AS146" s="10"/>
      <c r="AT146" s="10"/>
      <c r="AU146" s="10"/>
      <c r="AV146" s="10"/>
      <c r="AW146" s="10"/>
      <c r="AX146" s="10"/>
      <c r="AY146" s="10"/>
      <c r="AZ146" s="10"/>
      <c r="BA146" s="10"/>
      <c r="BB146" s="10"/>
      <c r="BC146" s="10"/>
      <c r="BD146" s="10"/>
      <c r="BE146" s="10"/>
      <c r="BF146" s="10"/>
      <c r="BG146" s="10"/>
      <c r="BH146" s="10">
        <v>5</v>
      </c>
      <c r="BI146" s="10">
        <v>5</v>
      </c>
      <c r="BJ146" s="10">
        <v>80</v>
      </c>
      <c r="BK146" s="10">
        <v>160</v>
      </c>
      <c r="BL146" s="10">
        <v>160</v>
      </c>
      <c r="BM146" s="10">
        <v>160</v>
      </c>
      <c r="BN146" s="10">
        <v>80</v>
      </c>
      <c r="BO146" s="10">
        <v>160</v>
      </c>
      <c r="BP146" s="10">
        <v>80</v>
      </c>
      <c r="BQ146" s="10">
        <v>160</v>
      </c>
      <c r="BR146" s="10">
        <v>320</v>
      </c>
      <c r="BS146" s="10">
        <v>320</v>
      </c>
      <c r="BT146" s="10">
        <v>80</v>
      </c>
      <c r="BU146" s="10">
        <v>80</v>
      </c>
      <c r="BV146" s="10">
        <v>40</v>
      </c>
      <c r="BW146" s="10">
        <v>80</v>
      </c>
      <c r="BX146" s="10">
        <v>80</v>
      </c>
      <c r="BY146" s="10">
        <v>160</v>
      </c>
      <c r="BZ146" s="124">
        <v>80</v>
      </c>
      <c r="CA146" s="125">
        <v>80</v>
      </c>
      <c r="CB146" s="45" t="s">
        <v>272</v>
      </c>
      <c r="CC146" s="15">
        <v>160</v>
      </c>
      <c r="CD146" s="10">
        <v>320</v>
      </c>
      <c r="CE146" s="10">
        <v>40</v>
      </c>
      <c r="CF146" s="10">
        <v>80</v>
      </c>
      <c r="CG146" s="10">
        <v>40</v>
      </c>
      <c r="CH146" s="16">
        <v>80</v>
      </c>
      <c r="CI146" s="15">
        <v>40</v>
      </c>
      <c r="CJ146" s="10">
        <v>80</v>
      </c>
      <c r="CK146" s="10">
        <v>160</v>
      </c>
      <c r="CL146" s="10">
        <v>160</v>
      </c>
      <c r="CM146" s="10">
        <v>80</v>
      </c>
      <c r="CN146" s="10">
        <v>160</v>
      </c>
      <c r="CO146" s="10">
        <v>40</v>
      </c>
      <c r="CP146" s="10">
        <v>80</v>
      </c>
      <c r="CQ146" s="10">
        <v>40</v>
      </c>
      <c r="CR146" s="10">
        <v>80</v>
      </c>
      <c r="CS146" s="10">
        <v>40</v>
      </c>
      <c r="CT146" s="10">
        <v>160</v>
      </c>
      <c r="CU146" s="10">
        <v>40</v>
      </c>
      <c r="CV146" s="10">
        <v>160</v>
      </c>
      <c r="CW146" s="127">
        <v>20</v>
      </c>
      <c r="CX146" s="125">
        <v>80</v>
      </c>
      <c r="CY146" s="15">
        <v>80</v>
      </c>
      <c r="CZ146" s="10">
        <v>160</v>
      </c>
      <c r="DA146" s="10">
        <v>80</v>
      </c>
      <c r="DB146" s="10">
        <v>80</v>
      </c>
      <c r="DC146" s="10">
        <v>80</v>
      </c>
      <c r="DD146" s="10">
        <v>160</v>
      </c>
      <c r="DE146" s="10">
        <v>80</v>
      </c>
      <c r="DF146" s="10">
        <v>160</v>
      </c>
      <c r="DG146" s="10">
        <v>80</v>
      </c>
      <c r="DH146" s="10">
        <v>80</v>
      </c>
      <c r="DI146" s="124">
        <v>160</v>
      </c>
      <c r="DJ146" s="125">
        <v>160</v>
      </c>
      <c r="DK146" s="45" t="s">
        <v>272</v>
      </c>
    </row>
    <row r="147" spans="1:115" ht="24" customHeight="1">
      <c r="A147" s="119" t="s">
        <v>273</v>
      </c>
      <c r="B147" s="43">
        <v>38056</v>
      </c>
      <c r="C147" s="43">
        <v>43382</v>
      </c>
      <c r="D147" s="44">
        <v>14</v>
      </c>
      <c r="E147" s="5" t="s">
        <v>221</v>
      </c>
      <c r="F147" s="12" t="s">
        <v>222</v>
      </c>
      <c r="G147" s="226">
        <v>25.420120364469451</v>
      </c>
      <c r="H147" s="1" t="s">
        <v>219</v>
      </c>
      <c r="I147" s="141" t="s">
        <v>228</v>
      </c>
      <c r="J147" s="223" t="s">
        <v>220</v>
      </c>
      <c r="K147" s="15"/>
      <c r="L147" s="10"/>
      <c r="M147" s="10"/>
      <c r="N147" s="10"/>
      <c r="O147" s="10"/>
      <c r="P147" s="10"/>
      <c r="Q147" s="10"/>
      <c r="R147" s="10"/>
      <c r="S147" s="10"/>
      <c r="T147" s="10"/>
      <c r="U147" s="10"/>
      <c r="V147" s="10"/>
      <c r="W147" s="10"/>
      <c r="X147" s="10"/>
      <c r="Y147" s="10">
        <v>5</v>
      </c>
      <c r="Z147" s="10">
        <v>5</v>
      </c>
      <c r="AA147" s="10">
        <v>5</v>
      </c>
      <c r="AB147" s="10">
        <v>5</v>
      </c>
      <c r="AC147" s="10">
        <v>5</v>
      </c>
      <c r="AD147" s="10">
        <v>5</v>
      </c>
      <c r="AE147" s="10">
        <v>20</v>
      </c>
      <c r="AF147" s="10">
        <v>40</v>
      </c>
      <c r="AG147" s="10">
        <v>160</v>
      </c>
      <c r="AH147" s="10">
        <v>160</v>
      </c>
      <c r="AI147" s="10">
        <v>80</v>
      </c>
      <c r="AJ147" s="10">
        <v>80</v>
      </c>
      <c r="AK147" s="10">
        <v>80</v>
      </c>
      <c r="AL147" s="10">
        <v>80</v>
      </c>
      <c r="AM147" s="10">
        <v>160</v>
      </c>
      <c r="AN147" s="10">
        <v>160</v>
      </c>
      <c r="AO147" s="10">
        <v>80</v>
      </c>
      <c r="AP147" s="16">
        <v>160</v>
      </c>
      <c r="AQ147" s="45" t="s">
        <v>273</v>
      </c>
      <c r="AR147" s="15"/>
      <c r="AS147" s="10"/>
      <c r="AT147" s="10"/>
      <c r="AU147" s="10"/>
      <c r="AV147" s="10"/>
      <c r="AW147" s="10"/>
      <c r="AX147" s="10"/>
      <c r="AY147" s="10"/>
      <c r="AZ147" s="10"/>
      <c r="BA147" s="10"/>
      <c r="BB147" s="10"/>
      <c r="BC147" s="10"/>
      <c r="BD147" s="10"/>
      <c r="BE147" s="10"/>
      <c r="BF147" s="10"/>
      <c r="BG147" s="10"/>
      <c r="BH147" s="10">
        <v>10</v>
      </c>
      <c r="BI147" s="10">
        <v>20</v>
      </c>
      <c r="BJ147" s="10">
        <v>80</v>
      </c>
      <c r="BK147" s="10">
        <v>160</v>
      </c>
      <c r="BL147" s="10">
        <v>640</v>
      </c>
      <c r="BM147" s="10">
        <v>1280</v>
      </c>
      <c r="BN147" s="10">
        <v>320</v>
      </c>
      <c r="BO147" s="10">
        <v>640</v>
      </c>
      <c r="BP147" s="10">
        <v>80</v>
      </c>
      <c r="BQ147" s="10">
        <v>160</v>
      </c>
      <c r="BR147" s="10">
        <v>320</v>
      </c>
      <c r="BS147" s="10">
        <v>320</v>
      </c>
      <c r="BT147" s="10">
        <v>640</v>
      </c>
      <c r="BU147" s="10">
        <v>640</v>
      </c>
      <c r="BV147" s="10">
        <v>320</v>
      </c>
      <c r="BW147" s="10">
        <v>640</v>
      </c>
      <c r="BX147" s="10">
        <v>160</v>
      </c>
      <c r="BY147" s="10">
        <v>320</v>
      </c>
      <c r="BZ147" s="10">
        <v>160</v>
      </c>
      <c r="CA147" s="16">
        <v>320</v>
      </c>
      <c r="CB147" s="45" t="s">
        <v>273</v>
      </c>
      <c r="CC147" s="15">
        <v>40</v>
      </c>
      <c r="CD147" s="10">
        <v>80</v>
      </c>
      <c r="CE147" s="10">
        <v>5</v>
      </c>
      <c r="CF147" s="10">
        <v>10</v>
      </c>
      <c r="CG147" s="10">
        <v>10</v>
      </c>
      <c r="CH147" s="16">
        <v>40</v>
      </c>
      <c r="CI147" s="15">
        <v>10</v>
      </c>
      <c r="CJ147" s="10">
        <v>10</v>
      </c>
      <c r="CK147" s="10">
        <v>40</v>
      </c>
      <c r="CL147" s="10">
        <v>80</v>
      </c>
      <c r="CM147" s="10">
        <v>40</v>
      </c>
      <c r="CN147" s="10">
        <v>80</v>
      </c>
      <c r="CO147" s="10">
        <v>40</v>
      </c>
      <c r="CP147" s="10">
        <v>80</v>
      </c>
      <c r="CQ147" s="10">
        <v>40</v>
      </c>
      <c r="CR147" s="10">
        <v>80</v>
      </c>
      <c r="CS147" s="10">
        <v>40</v>
      </c>
      <c r="CT147" s="10">
        <v>80</v>
      </c>
      <c r="CU147" s="10">
        <v>80</v>
      </c>
      <c r="CV147" s="10">
        <v>320</v>
      </c>
      <c r="CW147" s="46">
        <v>80</v>
      </c>
      <c r="CX147" s="16">
        <v>80</v>
      </c>
      <c r="CY147" s="15">
        <v>40</v>
      </c>
      <c r="CZ147" s="10">
        <v>80</v>
      </c>
      <c r="DA147" s="10">
        <v>10</v>
      </c>
      <c r="DB147" s="10">
        <v>40</v>
      </c>
      <c r="DC147" s="10">
        <v>40</v>
      </c>
      <c r="DD147" s="10">
        <v>80</v>
      </c>
      <c r="DE147" s="10">
        <v>20</v>
      </c>
      <c r="DF147" s="10">
        <v>80</v>
      </c>
      <c r="DG147" s="10">
        <v>20</v>
      </c>
      <c r="DH147" s="10">
        <v>80</v>
      </c>
      <c r="DI147" s="10">
        <v>40</v>
      </c>
      <c r="DJ147" s="16">
        <v>80</v>
      </c>
      <c r="DK147" s="45" t="s">
        <v>273</v>
      </c>
    </row>
    <row r="148" spans="1:115" ht="24" customHeight="1">
      <c r="A148" s="119" t="s">
        <v>274</v>
      </c>
      <c r="B148" s="43">
        <v>38136</v>
      </c>
      <c r="C148" s="43">
        <v>43403</v>
      </c>
      <c r="D148" s="44">
        <v>14</v>
      </c>
      <c r="E148" s="3" t="s">
        <v>217</v>
      </c>
      <c r="F148" s="54" t="s">
        <v>218</v>
      </c>
      <c r="G148" s="226">
        <v>20.166947250280582</v>
      </c>
      <c r="H148" s="1" t="s">
        <v>219</v>
      </c>
      <c r="I148" s="141" t="s">
        <v>228</v>
      </c>
      <c r="J148" s="223" t="s">
        <v>220</v>
      </c>
      <c r="K148" s="15"/>
      <c r="L148" s="10"/>
      <c r="M148" s="10"/>
      <c r="N148" s="10"/>
      <c r="O148" s="10"/>
      <c r="P148" s="10"/>
      <c r="Q148" s="10"/>
      <c r="R148" s="10"/>
      <c r="S148" s="10"/>
      <c r="T148" s="10"/>
      <c r="U148" s="10"/>
      <c r="V148" s="10"/>
      <c r="W148" s="10"/>
      <c r="X148" s="10"/>
      <c r="Y148" s="10">
        <v>5</v>
      </c>
      <c r="Z148" s="10">
        <v>5</v>
      </c>
      <c r="AA148" s="10">
        <v>5</v>
      </c>
      <c r="AB148" s="10">
        <v>5</v>
      </c>
      <c r="AC148" s="10">
        <v>5</v>
      </c>
      <c r="AD148" s="10">
        <v>5</v>
      </c>
      <c r="AE148" s="10">
        <v>5</v>
      </c>
      <c r="AF148" s="10">
        <v>5</v>
      </c>
      <c r="AG148" s="10">
        <v>20</v>
      </c>
      <c r="AH148" s="10">
        <v>5</v>
      </c>
      <c r="AI148" s="10">
        <v>20</v>
      </c>
      <c r="AJ148" s="10">
        <v>20</v>
      </c>
      <c r="AK148" s="10">
        <v>5</v>
      </c>
      <c r="AL148" s="10">
        <v>5</v>
      </c>
      <c r="AM148" s="10">
        <v>160</v>
      </c>
      <c r="AN148" s="10">
        <v>160</v>
      </c>
      <c r="AO148" s="10">
        <v>160</v>
      </c>
      <c r="AP148" s="16">
        <v>320</v>
      </c>
      <c r="AQ148" s="45" t="s">
        <v>274</v>
      </c>
      <c r="AR148" s="15"/>
      <c r="AS148" s="10"/>
      <c r="AT148" s="10"/>
      <c r="AU148" s="10"/>
      <c r="AV148" s="10"/>
      <c r="AW148" s="10"/>
      <c r="AX148" s="10"/>
      <c r="AY148" s="10"/>
      <c r="AZ148" s="10"/>
      <c r="BA148" s="10"/>
      <c r="BB148" s="10"/>
      <c r="BC148" s="10"/>
      <c r="BD148" s="10"/>
      <c r="BE148" s="10"/>
      <c r="BF148" s="10"/>
      <c r="BG148" s="10"/>
      <c r="BH148" s="10">
        <v>5</v>
      </c>
      <c r="BI148" s="10">
        <v>10</v>
      </c>
      <c r="BJ148" s="10">
        <v>160</v>
      </c>
      <c r="BK148" s="10">
        <v>160</v>
      </c>
      <c r="BL148" s="10">
        <v>640</v>
      </c>
      <c r="BM148" s="10">
        <v>1280</v>
      </c>
      <c r="BN148" s="10">
        <v>320</v>
      </c>
      <c r="BO148" s="10">
        <v>320</v>
      </c>
      <c r="BP148" s="10">
        <v>160</v>
      </c>
      <c r="BQ148" s="10">
        <v>160</v>
      </c>
      <c r="BR148" s="10">
        <v>320</v>
      </c>
      <c r="BS148" s="10">
        <v>80</v>
      </c>
      <c r="BT148" s="10">
        <v>320</v>
      </c>
      <c r="BU148" s="10">
        <v>320</v>
      </c>
      <c r="BV148" s="10">
        <v>160</v>
      </c>
      <c r="BW148" s="10">
        <v>160</v>
      </c>
      <c r="BX148" s="10">
        <v>160</v>
      </c>
      <c r="BY148" s="10">
        <v>160</v>
      </c>
      <c r="BZ148" s="10">
        <v>160</v>
      </c>
      <c r="CA148" s="16">
        <v>160</v>
      </c>
      <c r="CB148" s="45" t="s">
        <v>274</v>
      </c>
      <c r="CC148" s="15">
        <v>20</v>
      </c>
      <c r="CD148" s="10">
        <v>80</v>
      </c>
      <c r="CE148" s="10">
        <v>10</v>
      </c>
      <c r="CF148" s="10">
        <v>10</v>
      </c>
      <c r="CG148" s="10">
        <v>5</v>
      </c>
      <c r="CH148" s="16">
        <v>5</v>
      </c>
      <c r="CI148" s="15">
        <v>40</v>
      </c>
      <c r="CJ148" s="10">
        <v>80</v>
      </c>
      <c r="CK148" s="10">
        <v>80</v>
      </c>
      <c r="CL148" s="10">
        <v>160</v>
      </c>
      <c r="CM148" s="10">
        <v>80</v>
      </c>
      <c r="CN148" s="10">
        <v>160</v>
      </c>
      <c r="CO148" s="10">
        <v>80</v>
      </c>
      <c r="CP148" s="10">
        <v>160</v>
      </c>
      <c r="CQ148" s="10">
        <v>80</v>
      </c>
      <c r="CR148" s="10">
        <v>160</v>
      </c>
      <c r="CS148" s="10">
        <v>80</v>
      </c>
      <c r="CT148" s="10">
        <v>160</v>
      </c>
      <c r="CU148" s="10">
        <v>160</v>
      </c>
      <c r="CV148" s="10">
        <v>320</v>
      </c>
      <c r="CW148" s="46">
        <v>80</v>
      </c>
      <c r="CX148" s="16">
        <v>160</v>
      </c>
      <c r="CY148" s="15">
        <v>40</v>
      </c>
      <c r="CZ148" s="10">
        <v>320</v>
      </c>
      <c r="DA148" s="10">
        <v>20</v>
      </c>
      <c r="DB148" s="10">
        <v>80</v>
      </c>
      <c r="DC148" s="10">
        <v>40</v>
      </c>
      <c r="DD148" s="10">
        <v>160</v>
      </c>
      <c r="DE148" s="10">
        <v>20</v>
      </c>
      <c r="DF148" s="10">
        <v>160</v>
      </c>
      <c r="DG148" s="10">
        <v>40</v>
      </c>
      <c r="DH148" s="10">
        <v>160</v>
      </c>
      <c r="DI148" s="10">
        <v>40</v>
      </c>
      <c r="DJ148" s="16">
        <v>160</v>
      </c>
      <c r="DK148" s="45" t="s">
        <v>274</v>
      </c>
    </row>
    <row r="149" spans="1:115" ht="24" customHeight="1">
      <c r="A149" s="118" t="s">
        <v>275</v>
      </c>
      <c r="B149" s="48">
        <v>37794</v>
      </c>
      <c r="C149" s="48">
        <v>43396</v>
      </c>
      <c r="D149" s="49">
        <v>15</v>
      </c>
      <c r="E149" s="3" t="s">
        <v>217</v>
      </c>
      <c r="F149" s="54" t="s">
        <v>218</v>
      </c>
      <c r="G149" s="226">
        <v>19.869598061327935</v>
      </c>
      <c r="H149" s="1" t="s">
        <v>219</v>
      </c>
      <c r="I149" s="141" t="s">
        <v>228</v>
      </c>
      <c r="J149" s="223" t="s">
        <v>220</v>
      </c>
      <c r="K149" s="15"/>
      <c r="L149" s="10"/>
      <c r="M149" s="10"/>
      <c r="N149" s="10"/>
      <c r="O149" s="10"/>
      <c r="P149" s="10"/>
      <c r="Q149" s="10"/>
      <c r="R149" s="10"/>
      <c r="S149" s="10"/>
      <c r="T149" s="10"/>
      <c r="U149" s="10"/>
      <c r="V149" s="10"/>
      <c r="W149" s="10"/>
      <c r="X149" s="10"/>
      <c r="Y149" s="10">
        <v>5</v>
      </c>
      <c r="Z149" s="10">
        <v>5</v>
      </c>
      <c r="AA149" s="10">
        <v>5</v>
      </c>
      <c r="AB149" s="10">
        <v>5</v>
      </c>
      <c r="AC149" s="10">
        <v>5</v>
      </c>
      <c r="AD149" s="10">
        <v>5</v>
      </c>
      <c r="AE149" s="10">
        <v>10</v>
      </c>
      <c r="AF149" s="10">
        <v>10</v>
      </c>
      <c r="AG149" s="10">
        <v>20</v>
      </c>
      <c r="AH149" s="10">
        <v>5</v>
      </c>
      <c r="AI149" s="10">
        <v>20</v>
      </c>
      <c r="AJ149" s="10">
        <v>20</v>
      </c>
      <c r="AK149" s="10">
        <v>20</v>
      </c>
      <c r="AL149" s="10">
        <v>20</v>
      </c>
      <c r="AM149" s="10">
        <v>40</v>
      </c>
      <c r="AN149" s="10">
        <v>80</v>
      </c>
      <c r="AO149" s="10">
        <v>40</v>
      </c>
      <c r="AP149" s="16">
        <v>80</v>
      </c>
      <c r="AQ149" s="68" t="s">
        <v>275</v>
      </c>
      <c r="AR149" s="15"/>
      <c r="AS149" s="10"/>
      <c r="AT149" s="10"/>
      <c r="AU149" s="10"/>
      <c r="AV149" s="10"/>
      <c r="AW149" s="10"/>
      <c r="AX149" s="10"/>
      <c r="AY149" s="10"/>
      <c r="AZ149" s="10"/>
      <c r="BA149" s="10"/>
      <c r="BB149" s="10"/>
      <c r="BC149" s="10"/>
      <c r="BD149" s="10"/>
      <c r="BE149" s="10"/>
      <c r="BF149" s="10"/>
      <c r="BG149" s="10"/>
      <c r="BH149" s="10">
        <v>40</v>
      </c>
      <c r="BI149" s="10">
        <v>80</v>
      </c>
      <c r="BJ149" s="10">
        <v>80</v>
      </c>
      <c r="BK149" s="10">
        <v>160</v>
      </c>
      <c r="BL149" s="10">
        <v>160</v>
      </c>
      <c r="BM149" s="10">
        <v>320</v>
      </c>
      <c r="BN149" s="10">
        <v>80</v>
      </c>
      <c r="BO149" s="10">
        <v>80</v>
      </c>
      <c r="BP149" s="10">
        <v>80</v>
      </c>
      <c r="BQ149" s="10">
        <v>80</v>
      </c>
      <c r="BR149" s="10">
        <v>160</v>
      </c>
      <c r="BS149" s="10">
        <v>40</v>
      </c>
      <c r="BT149" s="10">
        <v>320</v>
      </c>
      <c r="BU149" s="10">
        <v>160</v>
      </c>
      <c r="BV149" s="10">
        <v>160</v>
      </c>
      <c r="BW149" s="10">
        <v>160</v>
      </c>
      <c r="BX149" s="10">
        <v>160</v>
      </c>
      <c r="BY149" s="10">
        <v>160</v>
      </c>
      <c r="BZ149" s="10">
        <v>160</v>
      </c>
      <c r="CA149" s="16">
        <v>160</v>
      </c>
      <c r="CB149" s="68" t="s">
        <v>275</v>
      </c>
      <c r="CC149" s="15">
        <v>10</v>
      </c>
      <c r="CD149" s="10">
        <v>20</v>
      </c>
      <c r="CE149" s="10">
        <v>5</v>
      </c>
      <c r="CF149" s="10">
        <v>5</v>
      </c>
      <c r="CG149" s="10">
        <v>5</v>
      </c>
      <c r="CH149" s="16">
        <v>5</v>
      </c>
      <c r="CI149" s="15">
        <v>5</v>
      </c>
      <c r="CJ149" s="10">
        <v>5</v>
      </c>
      <c r="CK149" s="10">
        <v>20</v>
      </c>
      <c r="CL149" s="10">
        <v>40</v>
      </c>
      <c r="CM149" s="10">
        <v>20</v>
      </c>
      <c r="CN149" s="10">
        <v>40</v>
      </c>
      <c r="CO149" s="10">
        <v>20</v>
      </c>
      <c r="CP149" s="10">
        <v>40</v>
      </c>
      <c r="CQ149" s="10">
        <v>5</v>
      </c>
      <c r="CR149" s="10">
        <v>40</v>
      </c>
      <c r="CS149" s="10">
        <v>20</v>
      </c>
      <c r="CT149" s="10">
        <v>320</v>
      </c>
      <c r="CU149" s="10">
        <v>40</v>
      </c>
      <c r="CV149" s="10">
        <v>80</v>
      </c>
      <c r="CW149" s="46">
        <v>20</v>
      </c>
      <c r="CX149" s="16">
        <v>40</v>
      </c>
      <c r="CY149" s="15">
        <v>40</v>
      </c>
      <c r="CZ149" s="10">
        <v>80</v>
      </c>
      <c r="DA149" s="10">
        <v>20</v>
      </c>
      <c r="DB149" s="10">
        <v>40</v>
      </c>
      <c r="DC149" s="10">
        <v>40</v>
      </c>
      <c r="DD149" s="10">
        <v>80</v>
      </c>
      <c r="DE149" s="10">
        <v>20</v>
      </c>
      <c r="DF149" s="10">
        <v>80</v>
      </c>
      <c r="DG149" s="10">
        <v>40</v>
      </c>
      <c r="DH149" s="10">
        <v>80</v>
      </c>
      <c r="DI149" s="10">
        <v>80</v>
      </c>
      <c r="DJ149" s="16">
        <v>80</v>
      </c>
      <c r="DK149" s="68" t="s">
        <v>275</v>
      </c>
    </row>
    <row r="150" spans="1:115" ht="24" customHeight="1">
      <c r="A150" s="119" t="s">
        <v>276</v>
      </c>
      <c r="B150" s="43">
        <v>37963</v>
      </c>
      <c r="C150" s="43">
        <v>43393</v>
      </c>
      <c r="D150" s="44">
        <v>14</v>
      </c>
      <c r="E150" s="3" t="s">
        <v>217</v>
      </c>
      <c r="F150" s="54" t="s">
        <v>218</v>
      </c>
      <c r="G150" s="226">
        <v>20.056489817121644</v>
      </c>
      <c r="H150" s="1" t="s">
        <v>219</v>
      </c>
      <c r="I150" s="141" t="s">
        <v>228</v>
      </c>
      <c r="J150" s="223" t="s">
        <v>220</v>
      </c>
      <c r="K150" s="15"/>
      <c r="L150" s="10"/>
      <c r="M150" s="10"/>
      <c r="N150" s="10"/>
      <c r="O150" s="10"/>
      <c r="P150" s="10"/>
      <c r="Q150" s="10"/>
      <c r="R150" s="10"/>
      <c r="S150" s="10"/>
      <c r="T150" s="10"/>
      <c r="U150" s="10"/>
      <c r="V150" s="10"/>
      <c r="W150" s="10"/>
      <c r="X150" s="10"/>
      <c r="Y150" s="10">
        <v>5</v>
      </c>
      <c r="Z150" s="10">
        <v>5</v>
      </c>
      <c r="AA150" s="10">
        <v>5</v>
      </c>
      <c r="AB150" s="10">
        <v>5</v>
      </c>
      <c r="AC150" s="10">
        <v>5</v>
      </c>
      <c r="AD150" s="10">
        <v>5</v>
      </c>
      <c r="AE150" s="10">
        <v>5</v>
      </c>
      <c r="AF150" s="10">
        <v>10</v>
      </c>
      <c r="AG150" s="10">
        <v>10</v>
      </c>
      <c r="AH150" s="10">
        <v>10</v>
      </c>
      <c r="AI150" s="10">
        <v>5</v>
      </c>
      <c r="AJ150" s="10">
        <v>5</v>
      </c>
      <c r="AK150" s="10">
        <v>10</v>
      </c>
      <c r="AL150" s="10">
        <v>10</v>
      </c>
      <c r="AM150" s="10">
        <v>320</v>
      </c>
      <c r="AN150" s="10">
        <v>320</v>
      </c>
      <c r="AO150" s="10">
        <v>320</v>
      </c>
      <c r="AP150" s="16">
        <v>320</v>
      </c>
      <c r="AQ150" s="45" t="s">
        <v>276</v>
      </c>
      <c r="AR150" s="15"/>
      <c r="AS150" s="10"/>
      <c r="AT150" s="10"/>
      <c r="AU150" s="10"/>
      <c r="AV150" s="10"/>
      <c r="AW150" s="10"/>
      <c r="AX150" s="10"/>
      <c r="AY150" s="10"/>
      <c r="AZ150" s="10"/>
      <c r="BA150" s="10"/>
      <c r="BB150" s="10"/>
      <c r="BC150" s="10"/>
      <c r="BD150" s="10"/>
      <c r="BE150" s="10"/>
      <c r="BF150" s="10"/>
      <c r="BG150" s="10"/>
      <c r="BH150" s="10">
        <v>40</v>
      </c>
      <c r="BI150" s="10">
        <v>80</v>
      </c>
      <c r="BJ150" s="10">
        <v>640</v>
      </c>
      <c r="BK150" s="10">
        <v>640</v>
      </c>
      <c r="BL150" s="10">
        <v>2560</v>
      </c>
      <c r="BM150" s="10">
        <v>5120</v>
      </c>
      <c r="BN150" s="10">
        <v>1280</v>
      </c>
      <c r="BO150" s="10">
        <v>2560</v>
      </c>
      <c r="BP150" s="10">
        <v>640</v>
      </c>
      <c r="BQ150" s="10">
        <v>640</v>
      </c>
      <c r="BR150" s="10">
        <v>1280</v>
      </c>
      <c r="BS150" s="10">
        <v>320</v>
      </c>
      <c r="BT150" s="10">
        <v>1280</v>
      </c>
      <c r="BU150" s="10">
        <v>2560</v>
      </c>
      <c r="BV150" s="10">
        <v>640</v>
      </c>
      <c r="BW150" s="10">
        <v>640</v>
      </c>
      <c r="BX150" s="10">
        <v>640</v>
      </c>
      <c r="BY150" s="10">
        <v>640</v>
      </c>
      <c r="BZ150" s="10">
        <v>640</v>
      </c>
      <c r="CA150" s="16">
        <v>640</v>
      </c>
      <c r="CB150" s="45" t="s">
        <v>276</v>
      </c>
      <c r="CC150" s="15">
        <v>20</v>
      </c>
      <c r="CD150" s="10">
        <v>20</v>
      </c>
      <c r="CE150" s="10">
        <v>5</v>
      </c>
      <c r="CF150" s="10">
        <v>5</v>
      </c>
      <c r="CG150" s="10">
        <v>10</v>
      </c>
      <c r="CH150" s="16">
        <v>10</v>
      </c>
      <c r="CI150" s="15">
        <v>20</v>
      </c>
      <c r="CJ150" s="10">
        <v>20</v>
      </c>
      <c r="CK150" s="10">
        <v>40</v>
      </c>
      <c r="CL150" s="10">
        <v>40</v>
      </c>
      <c r="CM150" s="10">
        <v>40</v>
      </c>
      <c r="CN150" s="10">
        <v>40</v>
      </c>
      <c r="CO150" s="10">
        <v>40</v>
      </c>
      <c r="CP150" s="10">
        <v>40</v>
      </c>
      <c r="CQ150" s="10">
        <v>40</v>
      </c>
      <c r="CR150" s="10">
        <v>40</v>
      </c>
      <c r="CS150" s="10">
        <v>40</v>
      </c>
      <c r="CT150" s="10">
        <v>160</v>
      </c>
      <c r="CU150" s="10">
        <v>80</v>
      </c>
      <c r="CV150" s="10">
        <v>80</v>
      </c>
      <c r="CW150" s="46">
        <v>40</v>
      </c>
      <c r="CX150" s="16">
        <v>80</v>
      </c>
      <c r="CY150" s="15">
        <v>80</v>
      </c>
      <c r="CZ150" s="10">
        <v>160</v>
      </c>
      <c r="DA150" s="10">
        <v>40</v>
      </c>
      <c r="DB150" s="10">
        <v>40</v>
      </c>
      <c r="DC150" s="10">
        <v>80</v>
      </c>
      <c r="DD150" s="10">
        <v>80</v>
      </c>
      <c r="DE150" s="10">
        <v>40</v>
      </c>
      <c r="DF150" s="10">
        <v>80</v>
      </c>
      <c r="DG150" s="10">
        <v>80</v>
      </c>
      <c r="DH150" s="10">
        <v>80</v>
      </c>
      <c r="DI150" s="10">
        <v>80</v>
      </c>
      <c r="DJ150" s="16">
        <v>80</v>
      </c>
      <c r="DK150" s="45" t="s">
        <v>276</v>
      </c>
    </row>
    <row r="151" spans="1:115" ht="24" customHeight="1">
      <c r="A151" s="118" t="s">
        <v>277</v>
      </c>
      <c r="B151" s="48">
        <v>37389</v>
      </c>
      <c r="C151" s="48">
        <v>43369</v>
      </c>
      <c r="D151" s="49">
        <v>16</v>
      </c>
      <c r="E151" s="3" t="s">
        <v>217</v>
      </c>
      <c r="F151" s="54" t="s">
        <v>218</v>
      </c>
      <c r="G151" s="226">
        <v>24.503725747216023</v>
      </c>
      <c r="H151" s="1" t="s">
        <v>219</v>
      </c>
      <c r="I151" s="141" t="s">
        <v>228</v>
      </c>
      <c r="J151" s="223" t="s">
        <v>220</v>
      </c>
      <c r="K151" s="15"/>
      <c r="L151" s="10"/>
      <c r="M151" s="10"/>
      <c r="N151" s="10"/>
      <c r="O151" s="10"/>
      <c r="P151" s="10"/>
      <c r="Q151" s="10"/>
      <c r="R151" s="10"/>
      <c r="S151" s="10"/>
      <c r="T151" s="10"/>
      <c r="U151" s="10"/>
      <c r="V151" s="10"/>
      <c r="W151" s="10"/>
      <c r="X151" s="10"/>
      <c r="Y151" s="10">
        <v>5</v>
      </c>
      <c r="Z151" s="10">
        <v>5</v>
      </c>
      <c r="AA151" s="10">
        <v>5</v>
      </c>
      <c r="AB151" s="10">
        <v>5</v>
      </c>
      <c r="AC151" s="10">
        <v>5</v>
      </c>
      <c r="AD151" s="10">
        <v>5</v>
      </c>
      <c r="AE151" s="10">
        <v>5</v>
      </c>
      <c r="AF151" s="10">
        <v>5</v>
      </c>
      <c r="AG151" s="10">
        <v>5</v>
      </c>
      <c r="AH151" s="10">
        <v>5</v>
      </c>
      <c r="AI151" s="10">
        <v>5</v>
      </c>
      <c r="AJ151" s="10">
        <v>5</v>
      </c>
      <c r="AK151" s="10">
        <v>5</v>
      </c>
      <c r="AL151" s="10">
        <v>5</v>
      </c>
      <c r="AM151" s="10">
        <v>160</v>
      </c>
      <c r="AN151" s="10">
        <v>160</v>
      </c>
      <c r="AO151" s="10">
        <v>160</v>
      </c>
      <c r="AP151" s="16">
        <v>160</v>
      </c>
      <c r="AQ151" s="68" t="s">
        <v>277</v>
      </c>
      <c r="AR151" s="15"/>
      <c r="AS151" s="10"/>
      <c r="AT151" s="10"/>
      <c r="AU151" s="10"/>
      <c r="AV151" s="10"/>
      <c r="AW151" s="10"/>
      <c r="AX151" s="10"/>
      <c r="AY151" s="10"/>
      <c r="AZ151" s="10"/>
      <c r="BA151" s="10"/>
      <c r="BB151" s="10"/>
      <c r="BC151" s="10"/>
      <c r="BD151" s="10"/>
      <c r="BE151" s="10"/>
      <c r="BF151" s="10"/>
      <c r="BG151" s="10"/>
      <c r="BH151" s="10">
        <v>5</v>
      </c>
      <c r="BI151" s="10">
        <v>10</v>
      </c>
      <c r="BJ151" s="10">
        <v>40</v>
      </c>
      <c r="BK151" s="10">
        <v>80</v>
      </c>
      <c r="BL151" s="10">
        <v>160</v>
      </c>
      <c r="BM151" s="10">
        <v>320</v>
      </c>
      <c r="BN151" s="10">
        <v>80</v>
      </c>
      <c r="BO151" s="10">
        <v>160</v>
      </c>
      <c r="BP151" s="10">
        <v>80</v>
      </c>
      <c r="BQ151" s="10">
        <v>80</v>
      </c>
      <c r="BR151" s="10">
        <v>160</v>
      </c>
      <c r="BS151" s="10">
        <v>80</v>
      </c>
      <c r="BT151" s="10">
        <v>320</v>
      </c>
      <c r="BU151" s="10">
        <v>320</v>
      </c>
      <c r="BV151" s="10">
        <v>160</v>
      </c>
      <c r="BW151" s="10">
        <v>160</v>
      </c>
      <c r="BX151" s="10">
        <v>160</v>
      </c>
      <c r="BY151" s="10">
        <v>160</v>
      </c>
      <c r="BZ151" s="10">
        <v>80</v>
      </c>
      <c r="CA151" s="16">
        <v>160</v>
      </c>
      <c r="CB151" s="68" t="s">
        <v>277</v>
      </c>
      <c r="CC151" s="15">
        <v>20</v>
      </c>
      <c r="CD151" s="10">
        <v>40</v>
      </c>
      <c r="CE151" s="10">
        <v>10</v>
      </c>
      <c r="CF151" s="10">
        <v>10</v>
      </c>
      <c r="CG151" s="10">
        <v>5</v>
      </c>
      <c r="CH151" s="16">
        <v>5</v>
      </c>
      <c r="CI151" s="15">
        <v>10</v>
      </c>
      <c r="CJ151" s="10">
        <v>20</v>
      </c>
      <c r="CK151" s="10">
        <v>40</v>
      </c>
      <c r="CL151" s="10">
        <v>40</v>
      </c>
      <c r="CM151" s="10">
        <v>40</v>
      </c>
      <c r="CN151" s="10">
        <v>80</v>
      </c>
      <c r="CO151" s="10">
        <v>40</v>
      </c>
      <c r="CP151" s="10">
        <v>40</v>
      </c>
      <c r="CQ151" s="10">
        <v>80</v>
      </c>
      <c r="CR151" s="10">
        <v>80</v>
      </c>
      <c r="CS151" s="10">
        <v>40</v>
      </c>
      <c r="CT151" s="10">
        <v>160</v>
      </c>
      <c r="CU151" s="10">
        <v>80</v>
      </c>
      <c r="CV151" s="10">
        <v>80</v>
      </c>
      <c r="CW151" s="46">
        <v>80</v>
      </c>
      <c r="CX151" s="16">
        <v>80</v>
      </c>
      <c r="CY151" s="15">
        <v>20</v>
      </c>
      <c r="CZ151" s="10">
        <v>20</v>
      </c>
      <c r="DA151" s="10">
        <v>5</v>
      </c>
      <c r="DB151" s="10">
        <v>5</v>
      </c>
      <c r="DC151" s="10">
        <v>10</v>
      </c>
      <c r="DD151" s="10">
        <v>20</v>
      </c>
      <c r="DE151" s="10">
        <v>10</v>
      </c>
      <c r="DF151" s="10">
        <v>20</v>
      </c>
      <c r="DG151" s="10">
        <v>10</v>
      </c>
      <c r="DH151" s="10">
        <v>20</v>
      </c>
      <c r="DI151" s="10">
        <v>5</v>
      </c>
      <c r="DJ151" s="16">
        <v>5</v>
      </c>
      <c r="DK151" s="68" t="s">
        <v>277</v>
      </c>
    </row>
    <row r="152" spans="1:115" ht="24" customHeight="1">
      <c r="A152" s="119" t="s">
        <v>278</v>
      </c>
      <c r="B152" s="43">
        <v>38679</v>
      </c>
      <c r="C152" s="43">
        <v>43395</v>
      </c>
      <c r="D152" s="44">
        <v>12</v>
      </c>
      <c r="E152" s="5" t="s">
        <v>221</v>
      </c>
      <c r="F152" s="54" t="s">
        <v>218</v>
      </c>
      <c r="G152" s="226">
        <v>19.489141387845663</v>
      </c>
      <c r="H152" s="1" t="s">
        <v>219</v>
      </c>
      <c r="I152" s="141" t="s">
        <v>228</v>
      </c>
      <c r="J152" s="223" t="s">
        <v>220</v>
      </c>
      <c r="K152" s="15"/>
      <c r="L152" s="10"/>
      <c r="M152" s="10"/>
      <c r="N152" s="10"/>
      <c r="O152" s="10"/>
      <c r="P152" s="10"/>
      <c r="Q152" s="10"/>
      <c r="R152" s="10"/>
      <c r="S152" s="10"/>
      <c r="T152" s="10"/>
      <c r="U152" s="10"/>
      <c r="V152" s="10"/>
      <c r="W152" s="10"/>
      <c r="X152" s="10"/>
      <c r="Y152" s="10">
        <v>5</v>
      </c>
      <c r="Z152" s="10">
        <v>5</v>
      </c>
      <c r="AA152" s="10">
        <v>5</v>
      </c>
      <c r="AB152" s="10">
        <v>5</v>
      </c>
      <c r="AC152" s="10">
        <v>5</v>
      </c>
      <c r="AD152" s="10">
        <v>5</v>
      </c>
      <c r="AE152" s="10">
        <v>5</v>
      </c>
      <c r="AF152" s="10">
        <v>5</v>
      </c>
      <c r="AG152" s="10">
        <v>5</v>
      </c>
      <c r="AH152" s="10">
        <v>5</v>
      </c>
      <c r="AI152" s="10">
        <v>5</v>
      </c>
      <c r="AJ152" s="10">
        <v>5</v>
      </c>
      <c r="AK152" s="10">
        <v>5</v>
      </c>
      <c r="AL152" s="10">
        <v>5</v>
      </c>
      <c r="AM152" s="10">
        <v>20</v>
      </c>
      <c r="AN152" s="10">
        <v>80</v>
      </c>
      <c r="AO152" s="10">
        <v>10</v>
      </c>
      <c r="AP152" s="16">
        <v>40</v>
      </c>
      <c r="AQ152" s="45" t="s">
        <v>278</v>
      </c>
      <c r="AR152" s="15"/>
      <c r="AS152" s="10"/>
      <c r="AT152" s="10"/>
      <c r="AU152" s="10"/>
      <c r="AV152" s="10"/>
      <c r="AW152" s="10"/>
      <c r="AX152" s="10"/>
      <c r="AY152" s="10"/>
      <c r="AZ152" s="10"/>
      <c r="BA152" s="10"/>
      <c r="BB152" s="10"/>
      <c r="BC152" s="10"/>
      <c r="BD152" s="10"/>
      <c r="BE152" s="10"/>
      <c r="BF152" s="10"/>
      <c r="BG152" s="10"/>
      <c r="BH152" s="10">
        <v>5</v>
      </c>
      <c r="BI152" s="10">
        <v>20</v>
      </c>
      <c r="BJ152" s="10">
        <v>80</v>
      </c>
      <c r="BK152" s="10">
        <v>160</v>
      </c>
      <c r="BL152" s="10">
        <v>320</v>
      </c>
      <c r="BM152" s="10">
        <v>640</v>
      </c>
      <c r="BN152" s="10">
        <v>80</v>
      </c>
      <c r="BO152" s="10">
        <v>160</v>
      </c>
      <c r="BP152" s="10">
        <v>80</v>
      </c>
      <c r="BQ152" s="10">
        <v>80</v>
      </c>
      <c r="BR152" s="10">
        <v>320</v>
      </c>
      <c r="BS152" s="10">
        <v>80</v>
      </c>
      <c r="BT152" s="10">
        <v>320</v>
      </c>
      <c r="BU152" s="10">
        <v>640</v>
      </c>
      <c r="BV152" s="10">
        <v>160</v>
      </c>
      <c r="BW152" s="10">
        <v>320</v>
      </c>
      <c r="BX152" s="10">
        <v>160</v>
      </c>
      <c r="BY152" s="10">
        <v>320</v>
      </c>
      <c r="BZ152" s="10">
        <v>160</v>
      </c>
      <c r="CA152" s="16">
        <v>320</v>
      </c>
      <c r="CB152" s="45" t="s">
        <v>278</v>
      </c>
      <c r="CC152" s="15">
        <v>10</v>
      </c>
      <c r="CD152" s="10">
        <v>40</v>
      </c>
      <c r="CE152" s="10">
        <v>5</v>
      </c>
      <c r="CF152" s="10">
        <v>5</v>
      </c>
      <c r="CG152" s="10">
        <v>5</v>
      </c>
      <c r="CH152" s="16">
        <v>10</v>
      </c>
      <c r="CI152" s="15">
        <v>10</v>
      </c>
      <c r="CJ152" s="10">
        <v>40</v>
      </c>
      <c r="CK152" s="10">
        <v>20</v>
      </c>
      <c r="CL152" s="10">
        <v>80</v>
      </c>
      <c r="CM152" s="10">
        <v>20</v>
      </c>
      <c r="CN152" s="10">
        <v>80</v>
      </c>
      <c r="CO152" s="10">
        <v>20</v>
      </c>
      <c r="CP152" s="10">
        <v>80</v>
      </c>
      <c r="CQ152" s="10">
        <v>40</v>
      </c>
      <c r="CR152" s="10">
        <v>80</v>
      </c>
      <c r="CS152" s="10">
        <v>40</v>
      </c>
      <c r="CT152" s="10">
        <v>40</v>
      </c>
      <c r="CU152" s="10">
        <v>40</v>
      </c>
      <c r="CV152" s="10">
        <v>160</v>
      </c>
      <c r="CW152" s="46">
        <v>40</v>
      </c>
      <c r="CX152" s="16">
        <v>80</v>
      </c>
      <c r="CY152" s="15">
        <v>40</v>
      </c>
      <c r="CZ152" s="10">
        <v>160</v>
      </c>
      <c r="DA152" s="10">
        <v>10</v>
      </c>
      <c r="DB152" s="10">
        <v>40</v>
      </c>
      <c r="DC152" s="10">
        <v>40</v>
      </c>
      <c r="DD152" s="10">
        <v>160</v>
      </c>
      <c r="DE152" s="10">
        <v>20</v>
      </c>
      <c r="DF152" s="10">
        <v>80</v>
      </c>
      <c r="DG152" s="10">
        <v>20</v>
      </c>
      <c r="DH152" s="10">
        <v>160</v>
      </c>
      <c r="DI152" s="10">
        <v>40</v>
      </c>
      <c r="DJ152" s="16">
        <v>80</v>
      </c>
      <c r="DK152" s="45" t="s">
        <v>278</v>
      </c>
    </row>
    <row r="153" spans="1:115" ht="24" customHeight="1">
      <c r="A153" s="118" t="s">
        <v>279</v>
      </c>
      <c r="B153" s="48">
        <v>36993</v>
      </c>
      <c r="C153" s="48">
        <v>43365</v>
      </c>
      <c r="D153" s="49">
        <v>17</v>
      </c>
      <c r="E153" s="3" t="s">
        <v>217</v>
      </c>
      <c r="F153" s="54" t="s">
        <v>218</v>
      </c>
      <c r="G153" s="226">
        <v>27.260952968736326</v>
      </c>
      <c r="H153" s="1" t="s">
        <v>219</v>
      </c>
      <c r="I153" s="141" t="s">
        <v>228</v>
      </c>
      <c r="J153" s="223" t="s">
        <v>220</v>
      </c>
      <c r="K153" s="15"/>
      <c r="L153" s="10"/>
      <c r="M153" s="10"/>
      <c r="N153" s="10"/>
      <c r="O153" s="10"/>
      <c r="P153" s="10"/>
      <c r="Q153" s="10"/>
      <c r="R153" s="10"/>
      <c r="S153" s="10"/>
      <c r="T153" s="10"/>
      <c r="U153" s="10"/>
      <c r="V153" s="10"/>
      <c r="W153" s="10"/>
      <c r="X153" s="10"/>
      <c r="Y153" s="10">
        <v>5</v>
      </c>
      <c r="Z153" s="10">
        <v>5</v>
      </c>
      <c r="AA153" s="10">
        <v>5</v>
      </c>
      <c r="AB153" s="10">
        <v>5</v>
      </c>
      <c r="AC153" s="10">
        <v>5</v>
      </c>
      <c r="AD153" s="10">
        <v>5</v>
      </c>
      <c r="AE153" s="10">
        <v>10</v>
      </c>
      <c r="AF153" s="10">
        <v>10</v>
      </c>
      <c r="AG153" s="10">
        <v>80</v>
      </c>
      <c r="AH153" s="10">
        <v>40</v>
      </c>
      <c r="AI153" s="10">
        <v>40</v>
      </c>
      <c r="AJ153" s="10">
        <v>40</v>
      </c>
      <c r="AK153" s="10">
        <v>20</v>
      </c>
      <c r="AL153" s="10">
        <v>20</v>
      </c>
      <c r="AM153" s="10">
        <v>320</v>
      </c>
      <c r="AN153" s="10">
        <v>320</v>
      </c>
      <c r="AO153" s="10">
        <v>320</v>
      </c>
      <c r="AP153" s="16">
        <v>320</v>
      </c>
      <c r="AQ153" s="68" t="s">
        <v>279</v>
      </c>
      <c r="AR153" s="15"/>
      <c r="AS153" s="10"/>
      <c r="AT153" s="10"/>
      <c r="AU153" s="10"/>
      <c r="AV153" s="10"/>
      <c r="AW153" s="10"/>
      <c r="AX153" s="10"/>
      <c r="AY153" s="10"/>
      <c r="AZ153" s="10"/>
      <c r="BA153" s="10"/>
      <c r="BB153" s="10"/>
      <c r="BC153" s="10"/>
      <c r="BD153" s="10"/>
      <c r="BE153" s="10"/>
      <c r="BF153" s="10"/>
      <c r="BG153" s="10"/>
      <c r="BH153" s="10">
        <v>10</v>
      </c>
      <c r="BI153" s="10">
        <v>40</v>
      </c>
      <c r="BJ153" s="10">
        <v>10</v>
      </c>
      <c r="BK153" s="10">
        <v>40</v>
      </c>
      <c r="BL153" s="10">
        <v>40</v>
      </c>
      <c r="BM153" s="10">
        <v>160</v>
      </c>
      <c r="BN153" s="10">
        <v>20</v>
      </c>
      <c r="BO153" s="10">
        <v>20</v>
      </c>
      <c r="BP153" s="10">
        <v>20</v>
      </c>
      <c r="BQ153" s="10">
        <v>20</v>
      </c>
      <c r="BR153" s="10">
        <v>80</v>
      </c>
      <c r="BS153" s="10">
        <v>40</v>
      </c>
      <c r="BT153" s="10">
        <v>80</v>
      </c>
      <c r="BU153" s="10">
        <v>160</v>
      </c>
      <c r="BV153" s="10">
        <v>20</v>
      </c>
      <c r="BW153" s="10">
        <v>40</v>
      </c>
      <c r="BX153" s="10">
        <v>40</v>
      </c>
      <c r="BY153" s="10">
        <v>80</v>
      </c>
      <c r="BZ153" s="10">
        <v>40</v>
      </c>
      <c r="CA153" s="16">
        <v>80</v>
      </c>
      <c r="CB153" s="68" t="s">
        <v>279</v>
      </c>
      <c r="CC153" s="15">
        <v>20</v>
      </c>
      <c r="CD153" s="10">
        <v>40</v>
      </c>
      <c r="CE153" s="10">
        <v>5</v>
      </c>
      <c r="CF153" s="10">
        <v>5</v>
      </c>
      <c r="CG153" s="10">
        <v>5</v>
      </c>
      <c r="CH153" s="16">
        <v>5</v>
      </c>
      <c r="CI153" s="15">
        <v>40</v>
      </c>
      <c r="CJ153" s="10">
        <v>80</v>
      </c>
      <c r="CK153" s="10">
        <v>80</v>
      </c>
      <c r="CL153" s="10">
        <v>160</v>
      </c>
      <c r="CM153" s="10">
        <v>80</v>
      </c>
      <c r="CN153" s="10">
        <v>160</v>
      </c>
      <c r="CO153" s="10">
        <v>80</v>
      </c>
      <c r="CP153" s="10">
        <v>80</v>
      </c>
      <c r="CQ153" s="10">
        <v>160</v>
      </c>
      <c r="CR153" s="10">
        <v>160</v>
      </c>
      <c r="CS153" s="10">
        <v>160</v>
      </c>
      <c r="CT153" s="10">
        <v>40</v>
      </c>
      <c r="CU153" s="10">
        <v>320</v>
      </c>
      <c r="CV153" s="10">
        <v>320</v>
      </c>
      <c r="CW153" s="46">
        <v>160</v>
      </c>
      <c r="CX153" s="16">
        <v>160</v>
      </c>
      <c r="CY153" s="15">
        <v>20</v>
      </c>
      <c r="CZ153" s="10">
        <v>40</v>
      </c>
      <c r="DA153" s="10">
        <v>5</v>
      </c>
      <c r="DB153" s="10">
        <v>10</v>
      </c>
      <c r="DC153" s="10">
        <v>10</v>
      </c>
      <c r="DD153" s="10">
        <v>40</v>
      </c>
      <c r="DE153" s="10">
        <v>10</v>
      </c>
      <c r="DF153" s="10">
        <v>20</v>
      </c>
      <c r="DG153" s="10">
        <v>10</v>
      </c>
      <c r="DH153" s="10">
        <v>20</v>
      </c>
      <c r="DI153" s="10">
        <v>20</v>
      </c>
      <c r="DJ153" s="16">
        <v>20</v>
      </c>
      <c r="DK153" s="68" t="s">
        <v>279</v>
      </c>
    </row>
    <row r="154" spans="1:115" ht="24" customHeight="1">
      <c r="A154" s="118" t="s">
        <v>280</v>
      </c>
      <c r="B154" s="48">
        <v>37166</v>
      </c>
      <c r="C154" s="48">
        <v>43407</v>
      </c>
      <c r="D154" s="49">
        <v>17</v>
      </c>
      <c r="E154" s="5" t="s">
        <v>221</v>
      </c>
      <c r="F154" s="74" t="s">
        <v>262</v>
      </c>
      <c r="G154" s="226">
        <v>21.642804894256837</v>
      </c>
      <c r="H154" s="1" t="s">
        <v>219</v>
      </c>
      <c r="I154" s="141" t="s">
        <v>228</v>
      </c>
      <c r="J154" s="223" t="s">
        <v>220</v>
      </c>
      <c r="K154" s="15"/>
      <c r="L154" s="10"/>
      <c r="M154" s="10"/>
      <c r="N154" s="10"/>
      <c r="O154" s="10"/>
      <c r="P154" s="10"/>
      <c r="Q154" s="10"/>
      <c r="R154" s="10"/>
      <c r="S154" s="10"/>
      <c r="T154" s="10"/>
      <c r="U154" s="10"/>
      <c r="V154" s="10"/>
      <c r="W154" s="10"/>
      <c r="X154" s="10"/>
      <c r="Y154" s="10">
        <v>5</v>
      </c>
      <c r="Z154" s="10">
        <v>10</v>
      </c>
      <c r="AA154" s="10">
        <v>10</v>
      </c>
      <c r="AB154" s="10">
        <v>20</v>
      </c>
      <c r="AC154" s="10">
        <v>5</v>
      </c>
      <c r="AD154" s="10">
        <v>10</v>
      </c>
      <c r="AE154" s="10">
        <v>5</v>
      </c>
      <c r="AF154" s="10">
        <v>5</v>
      </c>
      <c r="AG154" s="10">
        <v>10</v>
      </c>
      <c r="AH154" s="10">
        <v>10</v>
      </c>
      <c r="AI154" s="10">
        <v>5</v>
      </c>
      <c r="AJ154" s="10">
        <v>5</v>
      </c>
      <c r="AK154" s="10">
        <v>5</v>
      </c>
      <c r="AL154" s="10">
        <v>5</v>
      </c>
      <c r="AM154" s="10">
        <v>160</v>
      </c>
      <c r="AN154" s="10">
        <v>640</v>
      </c>
      <c r="AO154" s="10">
        <v>320</v>
      </c>
      <c r="AP154" s="16">
        <v>640</v>
      </c>
      <c r="AQ154" s="68" t="s">
        <v>280</v>
      </c>
      <c r="AR154" s="15"/>
      <c r="AS154" s="10"/>
      <c r="AT154" s="10"/>
      <c r="AU154" s="10"/>
      <c r="AV154" s="10"/>
      <c r="AW154" s="10"/>
      <c r="AX154" s="10"/>
      <c r="AY154" s="10"/>
      <c r="AZ154" s="10"/>
      <c r="BA154" s="10"/>
      <c r="BB154" s="10"/>
      <c r="BC154" s="10"/>
      <c r="BD154" s="10"/>
      <c r="BE154" s="10"/>
      <c r="BF154" s="10"/>
      <c r="BG154" s="10"/>
      <c r="BH154" s="10">
        <v>10</v>
      </c>
      <c r="BI154" s="10">
        <v>20</v>
      </c>
      <c r="BJ154" s="10">
        <v>40</v>
      </c>
      <c r="BK154" s="10">
        <v>40</v>
      </c>
      <c r="BL154" s="10">
        <v>160</v>
      </c>
      <c r="BM154" s="10">
        <v>320</v>
      </c>
      <c r="BN154" s="10">
        <v>80</v>
      </c>
      <c r="BO154" s="10">
        <v>80</v>
      </c>
      <c r="BP154" s="10">
        <v>40</v>
      </c>
      <c r="BQ154" s="10">
        <v>40</v>
      </c>
      <c r="BR154" s="10">
        <v>160</v>
      </c>
      <c r="BS154" s="10">
        <v>40</v>
      </c>
      <c r="BT154" s="10">
        <v>160</v>
      </c>
      <c r="BU154" s="10">
        <v>320</v>
      </c>
      <c r="BV154" s="10">
        <v>160</v>
      </c>
      <c r="BW154" s="10">
        <v>160</v>
      </c>
      <c r="BX154" s="10">
        <v>80</v>
      </c>
      <c r="BY154" s="10">
        <v>160</v>
      </c>
      <c r="BZ154" s="10">
        <v>80</v>
      </c>
      <c r="CA154" s="16">
        <v>160</v>
      </c>
      <c r="CB154" s="68" t="s">
        <v>280</v>
      </c>
      <c r="CC154" s="15">
        <v>20</v>
      </c>
      <c r="CD154" s="10">
        <v>40</v>
      </c>
      <c r="CE154" s="10">
        <v>5</v>
      </c>
      <c r="CF154" s="10">
        <v>5</v>
      </c>
      <c r="CG154" s="10">
        <v>5</v>
      </c>
      <c r="CH154" s="16">
        <v>5</v>
      </c>
      <c r="CI154" s="15">
        <v>20</v>
      </c>
      <c r="CJ154" s="10">
        <v>40</v>
      </c>
      <c r="CK154" s="10">
        <v>40</v>
      </c>
      <c r="CL154" s="10">
        <v>80</v>
      </c>
      <c r="CM154" s="10">
        <v>40</v>
      </c>
      <c r="CN154" s="10">
        <v>80</v>
      </c>
      <c r="CO154" s="10">
        <v>40</v>
      </c>
      <c r="CP154" s="10">
        <v>80</v>
      </c>
      <c r="CQ154" s="10">
        <v>40</v>
      </c>
      <c r="CR154" s="10">
        <v>80</v>
      </c>
      <c r="CS154" s="10">
        <v>80</v>
      </c>
      <c r="CT154" s="10">
        <v>80</v>
      </c>
      <c r="CU154" s="10">
        <v>80</v>
      </c>
      <c r="CV154" s="10">
        <v>160</v>
      </c>
      <c r="CW154" s="46">
        <v>80</v>
      </c>
      <c r="CX154" s="16">
        <v>80</v>
      </c>
      <c r="CY154" s="15">
        <v>80</v>
      </c>
      <c r="CZ154" s="10">
        <v>160</v>
      </c>
      <c r="DA154" s="10">
        <v>40</v>
      </c>
      <c r="DB154" s="10">
        <v>80</v>
      </c>
      <c r="DC154" s="10">
        <v>80</v>
      </c>
      <c r="DD154" s="10">
        <v>160</v>
      </c>
      <c r="DE154" s="10">
        <v>40</v>
      </c>
      <c r="DF154" s="10">
        <v>160</v>
      </c>
      <c r="DG154" s="10">
        <v>40</v>
      </c>
      <c r="DH154" s="10">
        <v>160</v>
      </c>
      <c r="DI154" s="10">
        <v>80</v>
      </c>
      <c r="DJ154" s="16">
        <v>160</v>
      </c>
      <c r="DK154" s="68" t="s">
        <v>280</v>
      </c>
    </row>
    <row r="155" spans="1:115" ht="24" customHeight="1">
      <c r="A155" s="118" t="s">
        <v>281</v>
      </c>
      <c r="B155" s="48">
        <v>37791</v>
      </c>
      <c r="C155" s="48">
        <v>43382</v>
      </c>
      <c r="D155" s="49">
        <v>15</v>
      </c>
      <c r="E155" s="3" t="s">
        <v>217</v>
      </c>
      <c r="F155" s="54" t="s">
        <v>218</v>
      </c>
      <c r="G155" s="226">
        <v>18.476476811223474</v>
      </c>
      <c r="H155" s="1" t="s">
        <v>219</v>
      </c>
      <c r="I155" s="141" t="s">
        <v>228</v>
      </c>
      <c r="J155" s="223" t="s">
        <v>220</v>
      </c>
      <c r="K155" s="15"/>
      <c r="L155" s="10"/>
      <c r="M155" s="10"/>
      <c r="N155" s="10"/>
      <c r="O155" s="10"/>
      <c r="P155" s="10"/>
      <c r="Q155" s="10"/>
      <c r="R155" s="10"/>
      <c r="S155" s="10"/>
      <c r="T155" s="10"/>
      <c r="U155" s="10"/>
      <c r="V155" s="10"/>
      <c r="W155" s="10"/>
      <c r="X155" s="10"/>
      <c r="Y155" s="10">
        <v>5</v>
      </c>
      <c r="Z155" s="10">
        <v>5</v>
      </c>
      <c r="AA155" s="10">
        <v>5</v>
      </c>
      <c r="AB155" s="10">
        <v>5</v>
      </c>
      <c r="AC155" s="10">
        <v>5</v>
      </c>
      <c r="AD155" s="10">
        <v>5</v>
      </c>
      <c r="AE155" s="10">
        <v>5</v>
      </c>
      <c r="AF155" s="10">
        <v>5</v>
      </c>
      <c r="AG155" s="10">
        <v>5</v>
      </c>
      <c r="AH155" s="10">
        <v>5</v>
      </c>
      <c r="AI155" s="10">
        <v>5</v>
      </c>
      <c r="AJ155" s="10">
        <v>5</v>
      </c>
      <c r="AK155" s="10">
        <v>5</v>
      </c>
      <c r="AL155" s="10">
        <v>5</v>
      </c>
      <c r="AM155" s="10">
        <v>160</v>
      </c>
      <c r="AN155" s="10">
        <v>320</v>
      </c>
      <c r="AO155" s="10">
        <v>160</v>
      </c>
      <c r="AP155" s="16">
        <v>320</v>
      </c>
      <c r="AQ155" s="68" t="s">
        <v>281</v>
      </c>
      <c r="AR155" s="15"/>
      <c r="AS155" s="10"/>
      <c r="AT155" s="10"/>
      <c r="AU155" s="10"/>
      <c r="AV155" s="10"/>
      <c r="AW155" s="10"/>
      <c r="AX155" s="10"/>
      <c r="AY155" s="10"/>
      <c r="AZ155" s="10"/>
      <c r="BA155" s="10"/>
      <c r="BB155" s="10"/>
      <c r="BC155" s="10"/>
      <c r="BD155" s="10"/>
      <c r="BE155" s="10"/>
      <c r="BF155" s="10"/>
      <c r="BG155" s="10"/>
      <c r="BH155" s="10">
        <v>10</v>
      </c>
      <c r="BI155" s="10">
        <v>40</v>
      </c>
      <c r="BJ155" s="10">
        <v>20</v>
      </c>
      <c r="BK155" s="10">
        <v>40</v>
      </c>
      <c r="BL155" s="10">
        <v>80</v>
      </c>
      <c r="BM155" s="10">
        <v>160</v>
      </c>
      <c r="BN155" s="10">
        <v>40</v>
      </c>
      <c r="BO155" s="10">
        <v>80</v>
      </c>
      <c r="BP155" s="10">
        <v>40</v>
      </c>
      <c r="BQ155" s="10">
        <v>40</v>
      </c>
      <c r="BR155" s="10">
        <v>320</v>
      </c>
      <c r="BS155" s="10">
        <v>160</v>
      </c>
      <c r="BT155" s="10">
        <v>160</v>
      </c>
      <c r="BU155" s="10">
        <v>320</v>
      </c>
      <c r="BV155" s="10">
        <v>320</v>
      </c>
      <c r="BW155" s="10">
        <v>640</v>
      </c>
      <c r="BX155" s="10">
        <v>80</v>
      </c>
      <c r="BY155" s="10">
        <v>320</v>
      </c>
      <c r="BZ155" s="10">
        <v>80</v>
      </c>
      <c r="CA155" s="16">
        <v>320</v>
      </c>
      <c r="CB155" s="68" t="s">
        <v>281</v>
      </c>
      <c r="CC155" s="15">
        <v>80</v>
      </c>
      <c r="CD155" s="10">
        <v>160</v>
      </c>
      <c r="CE155" s="10">
        <v>5</v>
      </c>
      <c r="CF155" s="10">
        <v>10</v>
      </c>
      <c r="CG155" s="10">
        <v>10</v>
      </c>
      <c r="CH155" s="16">
        <v>40</v>
      </c>
      <c r="CI155" s="15">
        <v>5</v>
      </c>
      <c r="CJ155" s="10">
        <v>10</v>
      </c>
      <c r="CK155" s="10">
        <v>80</v>
      </c>
      <c r="CL155" s="10">
        <v>160</v>
      </c>
      <c r="CM155" s="10">
        <v>80</v>
      </c>
      <c r="CN155" s="10">
        <v>160</v>
      </c>
      <c r="CO155" s="10">
        <v>40</v>
      </c>
      <c r="CP155" s="10">
        <v>80</v>
      </c>
      <c r="CQ155" s="10">
        <v>40</v>
      </c>
      <c r="CR155" s="10">
        <v>80</v>
      </c>
      <c r="CS155" s="10">
        <v>40</v>
      </c>
      <c r="CT155" s="10">
        <v>320</v>
      </c>
      <c r="CU155" s="10">
        <v>80</v>
      </c>
      <c r="CV155" s="10">
        <v>160</v>
      </c>
      <c r="CW155" s="46">
        <v>40</v>
      </c>
      <c r="CX155" s="16">
        <v>80</v>
      </c>
      <c r="CY155" s="15">
        <v>80</v>
      </c>
      <c r="CZ155" s="10">
        <v>160</v>
      </c>
      <c r="DA155" s="10">
        <v>40</v>
      </c>
      <c r="DB155" s="10">
        <v>80</v>
      </c>
      <c r="DC155" s="10">
        <v>80</v>
      </c>
      <c r="DD155" s="10">
        <v>160</v>
      </c>
      <c r="DE155" s="10">
        <v>40</v>
      </c>
      <c r="DF155" s="10">
        <v>160</v>
      </c>
      <c r="DG155" s="10">
        <v>80</v>
      </c>
      <c r="DH155" s="10">
        <v>160</v>
      </c>
      <c r="DI155" s="10">
        <v>80</v>
      </c>
      <c r="DJ155" s="16">
        <v>160</v>
      </c>
      <c r="DK155" s="68" t="s">
        <v>281</v>
      </c>
    </row>
    <row r="156" spans="1:115" ht="24" customHeight="1">
      <c r="A156" s="118" t="s">
        <v>282</v>
      </c>
      <c r="B156" s="48">
        <v>37753</v>
      </c>
      <c r="C156" s="48">
        <v>43413</v>
      </c>
      <c r="D156" s="49">
        <v>15</v>
      </c>
      <c r="E156" s="5" t="s">
        <v>221</v>
      </c>
      <c r="F156" s="54" t="s">
        <v>218</v>
      </c>
      <c r="G156" s="227">
        <v>19.819692582915518</v>
      </c>
      <c r="H156" s="1" t="s">
        <v>219</v>
      </c>
      <c r="I156" s="141" t="s">
        <v>228</v>
      </c>
      <c r="J156" s="223" t="s">
        <v>220</v>
      </c>
      <c r="K156" s="15"/>
      <c r="L156" s="10"/>
      <c r="M156" s="10"/>
      <c r="N156" s="10"/>
      <c r="O156" s="10"/>
      <c r="P156" s="10"/>
      <c r="Q156" s="10"/>
      <c r="R156" s="10"/>
      <c r="S156" s="10"/>
      <c r="T156" s="10"/>
      <c r="U156" s="10"/>
      <c r="V156" s="10"/>
      <c r="W156" s="10"/>
      <c r="X156" s="10"/>
      <c r="Y156" s="10">
        <v>5</v>
      </c>
      <c r="Z156" s="10">
        <v>5</v>
      </c>
      <c r="AA156" s="10">
        <v>5</v>
      </c>
      <c r="AB156" s="10">
        <v>5</v>
      </c>
      <c r="AC156" s="10">
        <v>5</v>
      </c>
      <c r="AD156" s="10">
        <v>5</v>
      </c>
      <c r="AE156" s="10">
        <v>5</v>
      </c>
      <c r="AF156" s="10">
        <v>10</v>
      </c>
      <c r="AG156" s="10">
        <v>40</v>
      </c>
      <c r="AH156" s="10">
        <v>40</v>
      </c>
      <c r="AI156" s="10">
        <v>40</v>
      </c>
      <c r="AJ156" s="10">
        <v>40</v>
      </c>
      <c r="AK156" s="10">
        <v>20</v>
      </c>
      <c r="AL156" s="10">
        <v>20</v>
      </c>
      <c r="AM156" s="10">
        <v>80</v>
      </c>
      <c r="AN156" s="10">
        <v>160</v>
      </c>
      <c r="AO156" s="10">
        <v>160</v>
      </c>
      <c r="AP156" s="16">
        <v>160</v>
      </c>
      <c r="AQ156" s="68" t="s">
        <v>282</v>
      </c>
      <c r="AR156" s="15"/>
      <c r="AS156" s="10"/>
      <c r="AT156" s="10"/>
      <c r="AU156" s="10"/>
      <c r="AV156" s="10"/>
      <c r="AW156" s="10"/>
      <c r="AX156" s="10"/>
      <c r="AY156" s="10"/>
      <c r="AZ156" s="10"/>
      <c r="BA156" s="10"/>
      <c r="BB156" s="10"/>
      <c r="BC156" s="10"/>
      <c r="BD156" s="10"/>
      <c r="BE156" s="10"/>
      <c r="BF156" s="10"/>
      <c r="BG156" s="10"/>
      <c r="BH156" s="10">
        <v>10</v>
      </c>
      <c r="BI156" s="10">
        <v>20</v>
      </c>
      <c r="BJ156" s="10">
        <v>80</v>
      </c>
      <c r="BK156" s="10">
        <v>160</v>
      </c>
      <c r="BL156" s="10">
        <v>640</v>
      </c>
      <c r="BM156" s="10">
        <v>1280</v>
      </c>
      <c r="BN156" s="10">
        <v>320</v>
      </c>
      <c r="BO156" s="10">
        <v>640</v>
      </c>
      <c r="BP156" s="10">
        <v>80</v>
      </c>
      <c r="BQ156" s="10">
        <v>80</v>
      </c>
      <c r="BR156" s="10">
        <v>320</v>
      </c>
      <c r="BS156" s="10">
        <v>320</v>
      </c>
      <c r="BT156" s="10">
        <v>320</v>
      </c>
      <c r="BU156" s="10">
        <v>320</v>
      </c>
      <c r="BV156" s="10">
        <v>160</v>
      </c>
      <c r="BW156" s="10">
        <v>160</v>
      </c>
      <c r="BX156" s="10">
        <v>160</v>
      </c>
      <c r="BY156" s="10">
        <v>160</v>
      </c>
      <c r="BZ156" s="10">
        <v>160</v>
      </c>
      <c r="CA156" s="16">
        <v>160</v>
      </c>
      <c r="CB156" s="68" t="s">
        <v>282</v>
      </c>
      <c r="CC156" s="15">
        <v>80</v>
      </c>
      <c r="CD156" s="10">
        <v>160</v>
      </c>
      <c r="CE156" s="10">
        <v>5</v>
      </c>
      <c r="CF156" s="10">
        <v>20</v>
      </c>
      <c r="CG156" s="10">
        <v>20</v>
      </c>
      <c r="CH156" s="16">
        <v>40</v>
      </c>
      <c r="CI156" s="15">
        <v>40</v>
      </c>
      <c r="CJ156" s="10">
        <v>80</v>
      </c>
      <c r="CK156" s="10">
        <v>160</v>
      </c>
      <c r="CL156" s="10">
        <v>160</v>
      </c>
      <c r="CM156" s="10">
        <v>80</v>
      </c>
      <c r="CN156" s="10">
        <v>160</v>
      </c>
      <c r="CO156" s="10">
        <v>80</v>
      </c>
      <c r="CP156" s="10">
        <v>160</v>
      </c>
      <c r="CQ156" s="10">
        <v>160</v>
      </c>
      <c r="CR156" s="10">
        <v>160</v>
      </c>
      <c r="CS156" s="10">
        <v>160</v>
      </c>
      <c r="CT156" s="10">
        <v>160</v>
      </c>
      <c r="CU156" s="10">
        <v>160</v>
      </c>
      <c r="CV156" s="10">
        <v>320</v>
      </c>
      <c r="CW156" s="46">
        <v>160</v>
      </c>
      <c r="CX156" s="16">
        <v>160</v>
      </c>
      <c r="CY156" s="15">
        <v>80</v>
      </c>
      <c r="CZ156" s="10">
        <v>160</v>
      </c>
      <c r="DA156" s="10">
        <v>40</v>
      </c>
      <c r="DB156" s="10">
        <v>80</v>
      </c>
      <c r="DC156" s="10">
        <v>80</v>
      </c>
      <c r="DD156" s="10">
        <v>160</v>
      </c>
      <c r="DE156" s="10">
        <v>40</v>
      </c>
      <c r="DF156" s="10">
        <v>160</v>
      </c>
      <c r="DG156" s="10">
        <v>80</v>
      </c>
      <c r="DH156" s="10">
        <v>80</v>
      </c>
      <c r="DI156" s="10">
        <v>80</v>
      </c>
      <c r="DJ156" s="16">
        <v>80</v>
      </c>
      <c r="DK156" s="68" t="s">
        <v>282</v>
      </c>
    </row>
    <row r="157" spans="1:115" ht="24" customHeight="1">
      <c r="A157" s="118" t="s">
        <v>283</v>
      </c>
      <c r="B157" s="48">
        <v>37397</v>
      </c>
      <c r="C157" s="48">
        <v>43348</v>
      </c>
      <c r="D157" s="49">
        <v>16</v>
      </c>
      <c r="E157" s="5" t="s">
        <v>221</v>
      </c>
      <c r="F157" s="54" t="s">
        <v>218</v>
      </c>
      <c r="G157" s="227">
        <v>23.176923252054731</v>
      </c>
      <c r="H157" s="1" t="s">
        <v>219</v>
      </c>
      <c r="I157" s="141" t="s">
        <v>228</v>
      </c>
      <c r="J157" s="223" t="s">
        <v>220</v>
      </c>
      <c r="K157" s="15"/>
      <c r="L157" s="10"/>
      <c r="M157" s="10"/>
      <c r="N157" s="10"/>
      <c r="O157" s="10"/>
      <c r="P157" s="10"/>
      <c r="Q157" s="10"/>
      <c r="R157" s="10"/>
      <c r="S157" s="10"/>
      <c r="T157" s="10"/>
      <c r="U157" s="10"/>
      <c r="V157" s="10"/>
      <c r="W157" s="10"/>
      <c r="X157" s="10"/>
      <c r="Y157" s="10">
        <v>5</v>
      </c>
      <c r="Z157" s="10">
        <v>5</v>
      </c>
      <c r="AA157" s="10">
        <v>5</v>
      </c>
      <c r="AB157" s="10">
        <v>5</v>
      </c>
      <c r="AC157" s="10">
        <v>5</v>
      </c>
      <c r="AD157" s="10">
        <v>5</v>
      </c>
      <c r="AE157" s="10">
        <v>5</v>
      </c>
      <c r="AF157" s="10">
        <v>10</v>
      </c>
      <c r="AG157" s="10">
        <v>10</v>
      </c>
      <c r="AH157" s="10">
        <v>10</v>
      </c>
      <c r="AI157" s="10">
        <v>5</v>
      </c>
      <c r="AJ157" s="10">
        <v>5</v>
      </c>
      <c r="AK157" s="10">
        <v>5</v>
      </c>
      <c r="AL157" s="10">
        <v>5</v>
      </c>
      <c r="AM157" s="10">
        <v>160</v>
      </c>
      <c r="AN157" s="10">
        <v>320</v>
      </c>
      <c r="AO157" s="10">
        <v>80</v>
      </c>
      <c r="AP157" s="16">
        <v>160</v>
      </c>
      <c r="AQ157" s="68" t="s">
        <v>283</v>
      </c>
      <c r="AR157" s="15"/>
      <c r="AS157" s="10"/>
      <c r="AT157" s="10"/>
      <c r="AU157" s="10"/>
      <c r="AV157" s="10"/>
      <c r="AW157" s="10"/>
      <c r="AX157" s="10"/>
      <c r="AY157" s="10"/>
      <c r="AZ157" s="10"/>
      <c r="BA157" s="10"/>
      <c r="BB157" s="10"/>
      <c r="BC157" s="10"/>
      <c r="BD157" s="10"/>
      <c r="BE157" s="10"/>
      <c r="BF157" s="10"/>
      <c r="BG157" s="10"/>
      <c r="BH157" s="10">
        <v>40</v>
      </c>
      <c r="BI157" s="10">
        <v>40</v>
      </c>
      <c r="BJ157" s="10">
        <v>80</v>
      </c>
      <c r="BK157" s="10">
        <v>160</v>
      </c>
      <c r="BL157" s="10">
        <v>320</v>
      </c>
      <c r="BM157" s="10">
        <v>320</v>
      </c>
      <c r="BN157" s="10">
        <v>160</v>
      </c>
      <c r="BO157" s="10">
        <v>160</v>
      </c>
      <c r="BP157" s="10">
        <v>40</v>
      </c>
      <c r="BQ157" s="10">
        <v>40</v>
      </c>
      <c r="BR157" s="10">
        <v>160</v>
      </c>
      <c r="BS157" s="10">
        <v>80</v>
      </c>
      <c r="BT157" s="10">
        <v>160</v>
      </c>
      <c r="BU157" s="10">
        <v>160</v>
      </c>
      <c r="BV157" s="10">
        <v>80</v>
      </c>
      <c r="BW157" s="10">
        <v>80</v>
      </c>
      <c r="BX157" s="10">
        <v>160</v>
      </c>
      <c r="BY157" s="10">
        <v>160</v>
      </c>
      <c r="BZ157" s="10">
        <v>80</v>
      </c>
      <c r="CA157" s="16">
        <v>80</v>
      </c>
      <c r="CB157" s="68" t="s">
        <v>283</v>
      </c>
      <c r="CC157" s="15">
        <v>40</v>
      </c>
      <c r="CD157" s="10">
        <v>80</v>
      </c>
      <c r="CE157" s="10">
        <v>5</v>
      </c>
      <c r="CF157" s="10">
        <v>5</v>
      </c>
      <c r="CG157" s="10">
        <v>5</v>
      </c>
      <c r="CH157" s="16">
        <v>5</v>
      </c>
      <c r="CI157" s="15">
        <v>10</v>
      </c>
      <c r="CJ157" s="10">
        <v>20</v>
      </c>
      <c r="CK157" s="10">
        <v>80</v>
      </c>
      <c r="CL157" s="10">
        <v>160</v>
      </c>
      <c r="CM157" s="10">
        <v>80</v>
      </c>
      <c r="CN157" s="10">
        <v>160</v>
      </c>
      <c r="CO157" s="10">
        <v>80</v>
      </c>
      <c r="CP157" s="10">
        <v>160</v>
      </c>
      <c r="CQ157" s="10">
        <v>160</v>
      </c>
      <c r="CR157" s="10">
        <v>320</v>
      </c>
      <c r="CS157" s="10">
        <v>160</v>
      </c>
      <c r="CT157" s="10">
        <v>40</v>
      </c>
      <c r="CU157" s="10">
        <v>160</v>
      </c>
      <c r="CV157" s="10">
        <v>320</v>
      </c>
      <c r="CW157" s="46">
        <v>160</v>
      </c>
      <c r="CX157" s="16">
        <v>320</v>
      </c>
      <c r="CY157" s="15">
        <v>80</v>
      </c>
      <c r="CZ157" s="10">
        <v>160</v>
      </c>
      <c r="DA157" s="10">
        <v>40</v>
      </c>
      <c r="DB157" s="10">
        <v>80</v>
      </c>
      <c r="DC157" s="10">
        <v>80</v>
      </c>
      <c r="DD157" s="10">
        <v>160</v>
      </c>
      <c r="DE157" s="10">
        <v>40</v>
      </c>
      <c r="DF157" s="10">
        <v>160</v>
      </c>
      <c r="DG157" s="10">
        <v>80</v>
      </c>
      <c r="DH157" s="10">
        <v>160</v>
      </c>
      <c r="DI157" s="10">
        <v>80</v>
      </c>
      <c r="DJ157" s="16">
        <v>160</v>
      </c>
      <c r="DK157" s="68" t="s">
        <v>283</v>
      </c>
    </row>
    <row r="158" spans="1:115" ht="24" customHeight="1">
      <c r="A158" s="118" t="s">
        <v>284</v>
      </c>
      <c r="B158" s="48">
        <v>37371</v>
      </c>
      <c r="C158" s="48">
        <v>43430</v>
      </c>
      <c r="D158" s="49">
        <v>16</v>
      </c>
      <c r="E158" s="3" t="s">
        <v>217</v>
      </c>
      <c r="F158" s="54" t="s">
        <v>218</v>
      </c>
      <c r="G158" s="227">
        <v>22.190756975820683</v>
      </c>
      <c r="H158" s="1" t="s">
        <v>219</v>
      </c>
      <c r="I158" s="141" t="s">
        <v>228</v>
      </c>
      <c r="J158" s="223" t="s">
        <v>220</v>
      </c>
      <c r="K158" s="15"/>
      <c r="L158" s="10"/>
      <c r="M158" s="10"/>
      <c r="N158" s="10"/>
      <c r="O158" s="10"/>
      <c r="P158" s="10"/>
      <c r="Q158" s="10"/>
      <c r="R158" s="10"/>
      <c r="S158" s="10"/>
      <c r="T158" s="10"/>
      <c r="U158" s="10"/>
      <c r="V158" s="10"/>
      <c r="W158" s="10"/>
      <c r="X158" s="10"/>
      <c r="Y158" s="10">
        <v>5</v>
      </c>
      <c r="Z158" s="10">
        <v>10</v>
      </c>
      <c r="AA158" s="10">
        <v>10</v>
      </c>
      <c r="AB158" s="10">
        <v>10</v>
      </c>
      <c r="AC158" s="10">
        <v>5</v>
      </c>
      <c r="AD158" s="10">
        <v>5</v>
      </c>
      <c r="AE158" s="10">
        <v>5</v>
      </c>
      <c r="AF158" s="10">
        <v>5</v>
      </c>
      <c r="AG158" s="10">
        <v>80</v>
      </c>
      <c r="AH158" s="10">
        <v>80</v>
      </c>
      <c r="AI158" s="10">
        <v>80</v>
      </c>
      <c r="AJ158" s="10">
        <v>80</v>
      </c>
      <c r="AK158" s="10">
        <v>40</v>
      </c>
      <c r="AL158" s="10">
        <v>40</v>
      </c>
      <c r="AM158" s="10">
        <v>320</v>
      </c>
      <c r="AN158" s="10">
        <v>320</v>
      </c>
      <c r="AO158" s="10">
        <v>160</v>
      </c>
      <c r="AP158" s="16">
        <v>320</v>
      </c>
      <c r="AQ158" s="68" t="s">
        <v>284</v>
      </c>
      <c r="AR158" s="15"/>
      <c r="AS158" s="10"/>
      <c r="AT158" s="10"/>
      <c r="AU158" s="10"/>
      <c r="AV158" s="10"/>
      <c r="AW158" s="10"/>
      <c r="AX158" s="10"/>
      <c r="AY158" s="10"/>
      <c r="AZ158" s="10"/>
      <c r="BA158" s="10"/>
      <c r="BB158" s="10"/>
      <c r="BC158" s="10"/>
      <c r="BD158" s="10"/>
      <c r="BE158" s="10"/>
      <c r="BF158" s="10"/>
      <c r="BG158" s="10"/>
      <c r="BH158" s="10">
        <v>5</v>
      </c>
      <c r="BI158" s="10">
        <v>20</v>
      </c>
      <c r="BJ158" s="10">
        <v>40</v>
      </c>
      <c r="BK158" s="10">
        <v>160</v>
      </c>
      <c r="BL158" s="10">
        <v>320</v>
      </c>
      <c r="BM158" s="10">
        <v>1280</v>
      </c>
      <c r="BN158" s="10">
        <v>160</v>
      </c>
      <c r="BO158" s="10">
        <v>640</v>
      </c>
      <c r="BP158" s="10">
        <v>40</v>
      </c>
      <c r="BQ158" s="10">
        <v>40</v>
      </c>
      <c r="BR158" s="10">
        <v>160</v>
      </c>
      <c r="BS158" s="10">
        <v>320</v>
      </c>
      <c r="BT158" s="10">
        <v>160</v>
      </c>
      <c r="BU158" s="10">
        <v>640</v>
      </c>
      <c r="BV158" s="10">
        <v>20</v>
      </c>
      <c r="BW158" s="10">
        <v>80</v>
      </c>
      <c r="BX158" s="10">
        <v>40</v>
      </c>
      <c r="BY158" s="10">
        <v>320</v>
      </c>
      <c r="BZ158" s="10">
        <v>40</v>
      </c>
      <c r="CA158" s="16">
        <v>320</v>
      </c>
      <c r="CB158" s="68" t="s">
        <v>284</v>
      </c>
      <c r="CC158" s="15">
        <v>40</v>
      </c>
      <c r="CD158" s="10">
        <v>40</v>
      </c>
      <c r="CE158" s="10">
        <v>5</v>
      </c>
      <c r="CF158" s="10">
        <v>5</v>
      </c>
      <c r="CG158" s="10">
        <v>10</v>
      </c>
      <c r="CH158" s="16">
        <v>10</v>
      </c>
      <c r="CI158" s="15">
        <v>10</v>
      </c>
      <c r="CJ158" s="10">
        <v>40</v>
      </c>
      <c r="CK158" s="10">
        <v>80</v>
      </c>
      <c r="CL158" s="10">
        <v>80</v>
      </c>
      <c r="CM158" s="10">
        <v>40</v>
      </c>
      <c r="CN158" s="10">
        <v>80</v>
      </c>
      <c r="CO158" s="10">
        <v>40</v>
      </c>
      <c r="CP158" s="10">
        <v>80</v>
      </c>
      <c r="CQ158" s="10">
        <v>80</v>
      </c>
      <c r="CR158" s="10">
        <v>160</v>
      </c>
      <c r="CS158" s="10">
        <v>80</v>
      </c>
      <c r="CT158" s="10">
        <v>20</v>
      </c>
      <c r="CU158" s="10">
        <v>160</v>
      </c>
      <c r="CV158" s="10">
        <v>160</v>
      </c>
      <c r="CW158" s="46">
        <v>80</v>
      </c>
      <c r="CX158" s="16">
        <v>160</v>
      </c>
      <c r="CY158" s="15">
        <v>160</v>
      </c>
      <c r="CZ158" s="10">
        <v>160</v>
      </c>
      <c r="DA158" s="10">
        <v>80</v>
      </c>
      <c r="DB158" s="10">
        <v>80</v>
      </c>
      <c r="DC158" s="10">
        <v>160</v>
      </c>
      <c r="DD158" s="10">
        <v>320</v>
      </c>
      <c r="DE158" s="10">
        <v>80</v>
      </c>
      <c r="DF158" s="10">
        <v>160</v>
      </c>
      <c r="DG158" s="10">
        <v>80</v>
      </c>
      <c r="DH158" s="10">
        <v>160</v>
      </c>
      <c r="DI158" s="10">
        <v>160</v>
      </c>
      <c r="DJ158" s="16">
        <v>320</v>
      </c>
      <c r="DK158" s="68" t="s">
        <v>284</v>
      </c>
    </row>
    <row r="159" spans="1:115" ht="24" customHeight="1">
      <c r="A159" s="119" t="s">
        <v>285</v>
      </c>
      <c r="B159" s="43">
        <v>38169</v>
      </c>
      <c r="C159" s="43">
        <v>43430</v>
      </c>
      <c r="D159" s="44">
        <v>14</v>
      </c>
      <c r="E159" s="3" t="s">
        <v>217</v>
      </c>
      <c r="F159" s="54" t="s">
        <v>218</v>
      </c>
      <c r="G159" s="227">
        <v>23.235390790440864</v>
      </c>
      <c r="H159" s="1" t="s">
        <v>219</v>
      </c>
      <c r="I159" s="141" t="s">
        <v>228</v>
      </c>
      <c r="J159" s="223" t="s">
        <v>220</v>
      </c>
      <c r="K159" s="15"/>
      <c r="L159" s="10"/>
      <c r="M159" s="10"/>
      <c r="N159" s="10"/>
      <c r="O159" s="10"/>
      <c r="P159" s="10"/>
      <c r="Q159" s="10"/>
      <c r="R159" s="10"/>
      <c r="S159" s="10"/>
      <c r="T159" s="10"/>
      <c r="U159" s="10"/>
      <c r="V159" s="10"/>
      <c r="W159" s="10"/>
      <c r="X159" s="10"/>
      <c r="Y159" s="10">
        <v>5</v>
      </c>
      <c r="Z159" s="10">
        <v>5</v>
      </c>
      <c r="AA159" s="10">
        <v>10</v>
      </c>
      <c r="AB159" s="10">
        <v>5</v>
      </c>
      <c r="AC159" s="10">
        <v>5</v>
      </c>
      <c r="AD159" s="10">
        <v>5</v>
      </c>
      <c r="AE159" s="10">
        <v>5</v>
      </c>
      <c r="AF159" s="10">
        <v>5</v>
      </c>
      <c r="AG159" s="10">
        <v>20</v>
      </c>
      <c r="AH159" s="10">
        <v>20</v>
      </c>
      <c r="AI159" s="10">
        <v>40</v>
      </c>
      <c r="AJ159" s="10">
        <v>40</v>
      </c>
      <c r="AK159" s="10">
        <v>10</v>
      </c>
      <c r="AL159" s="10">
        <v>10</v>
      </c>
      <c r="AM159" s="10">
        <v>160</v>
      </c>
      <c r="AN159" s="10">
        <v>320</v>
      </c>
      <c r="AO159" s="10">
        <v>160</v>
      </c>
      <c r="AP159" s="16">
        <v>320</v>
      </c>
      <c r="AQ159" s="45" t="s">
        <v>285</v>
      </c>
      <c r="AR159" s="15"/>
      <c r="AS159" s="10"/>
      <c r="AT159" s="10"/>
      <c r="AU159" s="10"/>
      <c r="AV159" s="10"/>
      <c r="AW159" s="10"/>
      <c r="AX159" s="10"/>
      <c r="AY159" s="10"/>
      <c r="AZ159" s="10"/>
      <c r="BA159" s="10"/>
      <c r="BB159" s="10"/>
      <c r="BC159" s="10"/>
      <c r="BD159" s="10"/>
      <c r="BE159" s="10"/>
      <c r="BF159" s="10"/>
      <c r="BG159" s="10"/>
      <c r="BH159" s="10">
        <v>20</v>
      </c>
      <c r="BI159" s="10">
        <v>80</v>
      </c>
      <c r="BJ159" s="10">
        <v>160</v>
      </c>
      <c r="BK159" s="10">
        <v>160</v>
      </c>
      <c r="BL159" s="10">
        <v>640</v>
      </c>
      <c r="BM159" s="10">
        <v>1280</v>
      </c>
      <c r="BN159" s="10">
        <v>320</v>
      </c>
      <c r="BO159" s="10">
        <v>320</v>
      </c>
      <c r="BP159" s="10">
        <v>80</v>
      </c>
      <c r="BQ159" s="10">
        <v>160</v>
      </c>
      <c r="BR159" s="10">
        <v>320</v>
      </c>
      <c r="BS159" s="10">
        <v>320</v>
      </c>
      <c r="BT159" s="10">
        <v>320</v>
      </c>
      <c r="BU159" s="10">
        <v>320</v>
      </c>
      <c r="BV159" s="10">
        <v>160</v>
      </c>
      <c r="BW159" s="10">
        <v>160</v>
      </c>
      <c r="BX159" s="10">
        <v>160</v>
      </c>
      <c r="BY159" s="10">
        <v>160</v>
      </c>
      <c r="BZ159" s="10">
        <v>160</v>
      </c>
      <c r="CA159" s="16">
        <v>160</v>
      </c>
      <c r="CB159" s="45" t="s">
        <v>285</v>
      </c>
      <c r="CC159" s="15">
        <v>40</v>
      </c>
      <c r="CD159" s="10">
        <v>80</v>
      </c>
      <c r="CE159" s="10">
        <v>10</v>
      </c>
      <c r="CF159" s="10">
        <v>10</v>
      </c>
      <c r="CG159" s="10">
        <v>10</v>
      </c>
      <c r="CH159" s="16">
        <v>20</v>
      </c>
      <c r="CI159" s="15">
        <v>10</v>
      </c>
      <c r="CJ159" s="10">
        <v>40</v>
      </c>
      <c r="CK159" s="10">
        <v>40</v>
      </c>
      <c r="CL159" s="10">
        <v>80</v>
      </c>
      <c r="CM159" s="10">
        <v>40</v>
      </c>
      <c r="CN159" s="10">
        <v>80</v>
      </c>
      <c r="CO159" s="10">
        <v>40</v>
      </c>
      <c r="CP159" s="10">
        <v>80</v>
      </c>
      <c r="CQ159" s="10">
        <v>80</v>
      </c>
      <c r="CR159" s="10">
        <v>160</v>
      </c>
      <c r="CS159" s="10">
        <v>80</v>
      </c>
      <c r="CT159" s="10">
        <v>80</v>
      </c>
      <c r="CU159" s="10">
        <v>80</v>
      </c>
      <c r="CV159" s="10">
        <v>160</v>
      </c>
      <c r="CW159" s="46">
        <v>80</v>
      </c>
      <c r="CX159" s="16">
        <v>160</v>
      </c>
      <c r="CY159" s="15">
        <v>160</v>
      </c>
      <c r="CZ159" s="10">
        <v>160</v>
      </c>
      <c r="DA159" s="10">
        <v>80</v>
      </c>
      <c r="DB159" s="10">
        <v>80</v>
      </c>
      <c r="DC159" s="10">
        <v>160</v>
      </c>
      <c r="DD159" s="10">
        <v>320</v>
      </c>
      <c r="DE159" s="10">
        <v>80</v>
      </c>
      <c r="DF159" s="10">
        <v>160</v>
      </c>
      <c r="DG159" s="10">
        <v>80</v>
      </c>
      <c r="DH159" s="10">
        <v>160</v>
      </c>
      <c r="DI159" s="10">
        <v>160</v>
      </c>
      <c r="DJ159" s="16">
        <v>320</v>
      </c>
      <c r="DK159" s="45" t="s">
        <v>285</v>
      </c>
    </row>
    <row r="160" spans="1:115" ht="24" customHeight="1">
      <c r="A160" s="119" t="s">
        <v>286</v>
      </c>
      <c r="B160" s="43">
        <v>38489</v>
      </c>
      <c r="C160" s="43">
        <v>43414</v>
      </c>
      <c r="D160" s="44">
        <v>13</v>
      </c>
      <c r="E160" s="5" t="s">
        <v>221</v>
      </c>
      <c r="F160" s="54" t="s">
        <v>218</v>
      </c>
      <c r="G160" s="227">
        <v>26.803088871082771</v>
      </c>
      <c r="H160" s="1" t="s">
        <v>219</v>
      </c>
      <c r="I160" s="141" t="s">
        <v>228</v>
      </c>
      <c r="J160" s="223" t="s">
        <v>220</v>
      </c>
      <c r="K160" s="15"/>
      <c r="L160" s="10"/>
      <c r="M160" s="10"/>
      <c r="N160" s="10"/>
      <c r="O160" s="10"/>
      <c r="P160" s="10"/>
      <c r="Q160" s="10"/>
      <c r="R160" s="10"/>
      <c r="S160" s="10"/>
      <c r="T160" s="10"/>
      <c r="U160" s="10"/>
      <c r="V160" s="10"/>
      <c r="W160" s="10"/>
      <c r="X160" s="10"/>
      <c r="Y160" s="10">
        <v>5</v>
      </c>
      <c r="Z160" s="10">
        <v>5</v>
      </c>
      <c r="AA160" s="10">
        <v>5</v>
      </c>
      <c r="AB160" s="10">
        <v>5</v>
      </c>
      <c r="AC160" s="10">
        <v>5</v>
      </c>
      <c r="AD160" s="10">
        <v>5</v>
      </c>
      <c r="AE160" s="10">
        <v>5</v>
      </c>
      <c r="AF160" s="10">
        <v>5</v>
      </c>
      <c r="AG160" s="10">
        <v>10</v>
      </c>
      <c r="AH160" s="10">
        <v>20</v>
      </c>
      <c r="AI160" s="10">
        <v>20</v>
      </c>
      <c r="AJ160" s="10">
        <v>20</v>
      </c>
      <c r="AK160" s="10">
        <v>20</v>
      </c>
      <c r="AL160" s="10">
        <v>20</v>
      </c>
      <c r="AM160" s="10">
        <v>80</v>
      </c>
      <c r="AN160" s="10">
        <v>160</v>
      </c>
      <c r="AO160" s="10">
        <v>80</v>
      </c>
      <c r="AP160" s="16">
        <v>320</v>
      </c>
      <c r="AQ160" s="45" t="s">
        <v>286</v>
      </c>
      <c r="AR160" s="15"/>
      <c r="AS160" s="10"/>
      <c r="AT160" s="10"/>
      <c r="AU160" s="10"/>
      <c r="AV160" s="10"/>
      <c r="AW160" s="10"/>
      <c r="AX160" s="10"/>
      <c r="AY160" s="10"/>
      <c r="AZ160" s="10"/>
      <c r="BA160" s="10"/>
      <c r="BB160" s="10"/>
      <c r="BC160" s="10"/>
      <c r="BD160" s="10"/>
      <c r="BE160" s="10"/>
      <c r="BF160" s="10"/>
      <c r="BG160" s="10"/>
      <c r="BH160" s="10">
        <v>5</v>
      </c>
      <c r="BI160" s="10">
        <v>5</v>
      </c>
      <c r="BJ160" s="10">
        <v>80</v>
      </c>
      <c r="BK160" s="10">
        <v>160</v>
      </c>
      <c r="BL160" s="10">
        <v>640</v>
      </c>
      <c r="BM160" s="10">
        <v>1280</v>
      </c>
      <c r="BN160" s="10">
        <v>320</v>
      </c>
      <c r="BO160" s="10">
        <v>640</v>
      </c>
      <c r="BP160" s="10">
        <v>80</v>
      </c>
      <c r="BQ160" s="10">
        <v>80</v>
      </c>
      <c r="BR160" s="10">
        <v>320</v>
      </c>
      <c r="BS160" s="10">
        <v>320</v>
      </c>
      <c r="BT160" s="10">
        <v>320</v>
      </c>
      <c r="BU160" s="10">
        <v>320</v>
      </c>
      <c r="BV160" s="10">
        <v>80</v>
      </c>
      <c r="BW160" s="10">
        <v>160</v>
      </c>
      <c r="BX160" s="10">
        <v>160</v>
      </c>
      <c r="BY160" s="10">
        <v>320</v>
      </c>
      <c r="BZ160" s="10">
        <v>160</v>
      </c>
      <c r="CA160" s="16">
        <v>320</v>
      </c>
      <c r="CB160" s="45" t="s">
        <v>286</v>
      </c>
      <c r="CC160" s="15">
        <v>5</v>
      </c>
      <c r="CD160" s="10">
        <v>5</v>
      </c>
      <c r="CE160" s="10">
        <v>5</v>
      </c>
      <c r="CF160" s="10">
        <v>5</v>
      </c>
      <c r="CG160" s="10">
        <v>5</v>
      </c>
      <c r="CH160" s="16">
        <v>5</v>
      </c>
      <c r="CI160" s="15">
        <v>5</v>
      </c>
      <c r="CJ160" s="10">
        <v>20</v>
      </c>
      <c r="CK160" s="10">
        <v>10</v>
      </c>
      <c r="CL160" s="10">
        <v>40</v>
      </c>
      <c r="CM160" s="10">
        <v>10</v>
      </c>
      <c r="CN160" s="10">
        <v>40</v>
      </c>
      <c r="CO160" s="10">
        <v>10</v>
      </c>
      <c r="CP160" s="10">
        <v>40</v>
      </c>
      <c r="CQ160" s="10">
        <v>20</v>
      </c>
      <c r="CR160" s="10">
        <v>80</v>
      </c>
      <c r="CS160" s="10">
        <v>20</v>
      </c>
      <c r="CT160" s="10">
        <v>320</v>
      </c>
      <c r="CU160" s="10">
        <v>20</v>
      </c>
      <c r="CV160" s="10">
        <v>80</v>
      </c>
      <c r="CW160" s="46">
        <v>20</v>
      </c>
      <c r="CX160" s="16">
        <v>80</v>
      </c>
      <c r="CY160" s="15">
        <v>10</v>
      </c>
      <c r="CZ160" s="10">
        <v>20</v>
      </c>
      <c r="DA160" s="10">
        <v>5</v>
      </c>
      <c r="DB160" s="10">
        <v>5</v>
      </c>
      <c r="DC160" s="10">
        <v>5</v>
      </c>
      <c r="DD160" s="10">
        <v>20</v>
      </c>
      <c r="DE160" s="10">
        <v>5</v>
      </c>
      <c r="DF160" s="10">
        <v>10</v>
      </c>
      <c r="DG160" s="10">
        <v>40</v>
      </c>
      <c r="DH160" s="10">
        <v>80</v>
      </c>
      <c r="DI160" s="10">
        <v>5</v>
      </c>
      <c r="DJ160" s="16">
        <v>20</v>
      </c>
      <c r="DK160" s="45" t="s">
        <v>286</v>
      </c>
    </row>
    <row r="161" spans="1:115" ht="24" customHeight="1">
      <c r="A161" s="119" t="s">
        <v>287</v>
      </c>
      <c r="B161" s="43">
        <v>38161</v>
      </c>
      <c r="C161" s="43">
        <v>43347</v>
      </c>
      <c r="D161" s="44">
        <v>14</v>
      </c>
      <c r="E161" s="5" t="s">
        <v>221</v>
      </c>
      <c r="F161" s="54" t="s">
        <v>218</v>
      </c>
      <c r="G161" s="227">
        <v>25.349453473287888</v>
      </c>
      <c r="H161" s="1" t="s">
        <v>219</v>
      </c>
      <c r="I161" s="141" t="s">
        <v>228</v>
      </c>
      <c r="J161" s="222" t="s">
        <v>228</v>
      </c>
      <c r="K161" s="15"/>
      <c r="L161" s="10"/>
      <c r="M161" s="10"/>
      <c r="N161" s="10"/>
      <c r="O161" s="10"/>
      <c r="P161" s="10"/>
      <c r="Q161" s="10"/>
      <c r="R161" s="10"/>
      <c r="S161" s="10"/>
      <c r="T161" s="10"/>
      <c r="U161" s="10"/>
      <c r="V161" s="10"/>
      <c r="W161" s="10"/>
      <c r="X161" s="10"/>
      <c r="Y161" s="10">
        <v>5</v>
      </c>
      <c r="Z161" s="10">
        <v>5</v>
      </c>
      <c r="AA161" s="10">
        <v>5</v>
      </c>
      <c r="AB161" s="10">
        <v>5</v>
      </c>
      <c r="AC161" s="10">
        <v>5</v>
      </c>
      <c r="AD161" s="10">
        <v>5</v>
      </c>
      <c r="AE161" s="10">
        <v>5</v>
      </c>
      <c r="AF161" s="10">
        <v>5</v>
      </c>
      <c r="AG161" s="10">
        <v>5</v>
      </c>
      <c r="AH161" s="10">
        <v>5</v>
      </c>
      <c r="AI161" s="10">
        <v>5</v>
      </c>
      <c r="AJ161" s="10">
        <v>5</v>
      </c>
      <c r="AK161" s="10">
        <v>5</v>
      </c>
      <c r="AL161" s="10">
        <v>5</v>
      </c>
      <c r="AM161" s="10">
        <v>10</v>
      </c>
      <c r="AN161" s="10">
        <v>320</v>
      </c>
      <c r="AO161" s="10">
        <v>20</v>
      </c>
      <c r="AP161" s="16">
        <v>640</v>
      </c>
      <c r="AQ161" s="45" t="s">
        <v>287</v>
      </c>
      <c r="AR161" s="15"/>
      <c r="AS161" s="10"/>
      <c r="AT161" s="10"/>
      <c r="AU161" s="10"/>
      <c r="AV161" s="10"/>
      <c r="AW161" s="10"/>
      <c r="AX161" s="10"/>
      <c r="AY161" s="10"/>
      <c r="AZ161" s="10"/>
      <c r="BA161" s="10"/>
      <c r="BB161" s="10"/>
      <c r="BC161" s="10"/>
      <c r="BD161" s="10"/>
      <c r="BE161" s="10"/>
      <c r="BF161" s="10"/>
      <c r="BG161" s="10"/>
      <c r="BH161" s="10">
        <v>10</v>
      </c>
      <c r="BI161" s="10">
        <v>20</v>
      </c>
      <c r="BJ161" s="10">
        <v>160</v>
      </c>
      <c r="BK161" s="10">
        <v>320</v>
      </c>
      <c r="BL161" s="10">
        <v>1280</v>
      </c>
      <c r="BM161" s="10">
        <v>1280</v>
      </c>
      <c r="BN161" s="10">
        <v>640</v>
      </c>
      <c r="BO161" s="10">
        <v>640</v>
      </c>
      <c r="BP161" s="10">
        <v>320</v>
      </c>
      <c r="BQ161" s="10">
        <v>320</v>
      </c>
      <c r="BR161" s="10">
        <v>1280</v>
      </c>
      <c r="BS161" s="10">
        <v>640</v>
      </c>
      <c r="BT161" s="10">
        <v>1280</v>
      </c>
      <c r="BU161" s="10">
        <v>1280</v>
      </c>
      <c r="BV161" s="10">
        <v>160</v>
      </c>
      <c r="BW161" s="10">
        <v>160</v>
      </c>
      <c r="BX161" s="10">
        <v>640</v>
      </c>
      <c r="BY161" s="10">
        <v>640</v>
      </c>
      <c r="BZ161" s="10">
        <v>320</v>
      </c>
      <c r="CA161" s="16">
        <v>320</v>
      </c>
      <c r="CB161" s="45" t="s">
        <v>287</v>
      </c>
      <c r="CC161" s="15">
        <v>5</v>
      </c>
      <c r="CD161" s="10">
        <v>5</v>
      </c>
      <c r="CE161" s="10">
        <v>5</v>
      </c>
      <c r="CF161" s="10">
        <v>40</v>
      </c>
      <c r="CG161" s="10">
        <v>5</v>
      </c>
      <c r="CH161" s="16">
        <v>40</v>
      </c>
      <c r="CI161" s="15">
        <v>5</v>
      </c>
      <c r="CJ161" s="10">
        <v>10</v>
      </c>
      <c r="CK161" s="10">
        <v>5</v>
      </c>
      <c r="CL161" s="10">
        <v>10</v>
      </c>
      <c r="CM161" s="10">
        <v>5</v>
      </c>
      <c r="CN161" s="10">
        <v>20</v>
      </c>
      <c r="CO161" s="10">
        <v>5</v>
      </c>
      <c r="CP161" s="10">
        <v>20</v>
      </c>
      <c r="CQ161" s="10">
        <v>5</v>
      </c>
      <c r="CR161" s="10">
        <v>40</v>
      </c>
      <c r="CS161" s="10">
        <v>5</v>
      </c>
      <c r="CT161" s="10">
        <v>160</v>
      </c>
      <c r="CU161" s="10">
        <v>5</v>
      </c>
      <c r="CV161" s="10">
        <v>40</v>
      </c>
      <c r="CW161" s="46">
        <v>5</v>
      </c>
      <c r="CX161" s="16">
        <v>40</v>
      </c>
      <c r="CY161" s="15">
        <v>5</v>
      </c>
      <c r="CZ161" s="10">
        <v>40</v>
      </c>
      <c r="DA161" s="10">
        <v>5</v>
      </c>
      <c r="DB161" s="10">
        <v>20</v>
      </c>
      <c r="DC161" s="10">
        <v>5</v>
      </c>
      <c r="DD161" s="10">
        <v>40</v>
      </c>
      <c r="DE161" s="10">
        <v>5</v>
      </c>
      <c r="DF161" s="10">
        <v>20</v>
      </c>
      <c r="DG161" s="10">
        <v>5</v>
      </c>
      <c r="DH161" s="10">
        <v>320</v>
      </c>
      <c r="DI161" s="10">
        <v>5</v>
      </c>
      <c r="DJ161" s="16">
        <v>80</v>
      </c>
      <c r="DK161" s="45" t="s">
        <v>287</v>
      </c>
    </row>
    <row r="162" spans="1:115" ht="24" customHeight="1">
      <c r="A162" s="118" t="s">
        <v>288</v>
      </c>
      <c r="B162" s="48">
        <v>36783</v>
      </c>
      <c r="C162" s="48">
        <v>43347</v>
      </c>
      <c r="D162" s="49">
        <v>17</v>
      </c>
      <c r="E162" s="5" t="s">
        <v>221</v>
      </c>
      <c r="F162" s="54" t="s">
        <v>218</v>
      </c>
      <c r="G162" s="227">
        <v>21.590234839890126</v>
      </c>
      <c r="H162" s="1" t="s">
        <v>219</v>
      </c>
      <c r="I162" s="141" t="s">
        <v>228</v>
      </c>
      <c r="J162" s="222" t="s">
        <v>228</v>
      </c>
      <c r="K162" s="15"/>
      <c r="L162" s="10"/>
      <c r="M162" s="10"/>
      <c r="N162" s="10"/>
      <c r="O162" s="10"/>
      <c r="P162" s="10"/>
      <c r="Q162" s="10"/>
      <c r="R162" s="10"/>
      <c r="S162" s="10"/>
      <c r="T162" s="10"/>
      <c r="U162" s="10"/>
      <c r="V162" s="10"/>
      <c r="W162" s="10"/>
      <c r="X162" s="10"/>
      <c r="Y162" s="10">
        <v>5</v>
      </c>
      <c r="Z162" s="10">
        <v>5</v>
      </c>
      <c r="AA162" s="10">
        <v>5</v>
      </c>
      <c r="AB162" s="10">
        <v>5</v>
      </c>
      <c r="AC162" s="10">
        <v>5</v>
      </c>
      <c r="AD162" s="10">
        <v>5</v>
      </c>
      <c r="AE162" s="10">
        <v>5</v>
      </c>
      <c r="AF162" s="10">
        <v>5</v>
      </c>
      <c r="AG162" s="10">
        <v>5</v>
      </c>
      <c r="AH162" s="10">
        <v>5</v>
      </c>
      <c r="AI162" s="10">
        <v>5</v>
      </c>
      <c r="AJ162" s="10">
        <v>5</v>
      </c>
      <c r="AK162" s="10">
        <v>5</v>
      </c>
      <c r="AL162" s="10">
        <v>5</v>
      </c>
      <c r="AM162" s="10">
        <v>20</v>
      </c>
      <c r="AN162" s="10">
        <v>640</v>
      </c>
      <c r="AO162" s="10">
        <v>20</v>
      </c>
      <c r="AP162" s="16">
        <v>640</v>
      </c>
      <c r="AQ162" s="68" t="s">
        <v>288</v>
      </c>
      <c r="AR162" s="15"/>
      <c r="AS162" s="10"/>
      <c r="AT162" s="10"/>
      <c r="AU162" s="10"/>
      <c r="AV162" s="10"/>
      <c r="AW162" s="10"/>
      <c r="AX162" s="10"/>
      <c r="AY162" s="10"/>
      <c r="AZ162" s="10"/>
      <c r="BA162" s="10"/>
      <c r="BB162" s="10"/>
      <c r="BC162" s="10"/>
      <c r="BD162" s="10"/>
      <c r="BE162" s="10"/>
      <c r="BF162" s="10"/>
      <c r="BG162" s="10"/>
      <c r="BH162" s="10">
        <v>5</v>
      </c>
      <c r="BI162" s="10">
        <v>20</v>
      </c>
      <c r="BJ162" s="10">
        <v>40</v>
      </c>
      <c r="BK162" s="10">
        <v>80</v>
      </c>
      <c r="BL162" s="10">
        <v>320</v>
      </c>
      <c r="BM162" s="10">
        <v>640</v>
      </c>
      <c r="BN162" s="10">
        <v>80</v>
      </c>
      <c r="BO162" s="10">
        <v>160</v>
      </c>
      <c r="BP162" s="10">
        <v>80</v>
      </c>
      <c r="BQ162" s="10">
        <v>80</v>
      </c>
      <c r="BR162" s="10">
        <v>320</v>
      </c>
      <c r="BS162" s="10">
        <v>320</v>
      </c>
      <c r="BT162" s="10">
        <v>320</v>
      </c>
      <c r="BU162" s="10">
        <v>640</v>
      </c>
      <c r="BV162" s="10">
        <v>160</v>
      </c>
      <c r="BW162" s="10">
        <v>320</v>
      </c>
      <c r="BX162" s="10">
        <v>160</v>
      </c>
      <c r="BY162" s="10">
        <v>320</v>
      </c>
      <c r="BZ162" s="10">
        <v>80</v>
      </c>
      <c r="CA162" s="16">
        <v>320</v>
      </c>
      <c r="CB162" s="68" t="s">
        <v>288</v>
      </c>
      <c r="CC162" s="15">
        <v>5</v>
      </c>
      <c r="CD162" s="10">
        <v>5</v>
      </c>
      <c r="CE162" s="10">
        <v>5</v>
      </c>
      <c r="CF162" s="10">
        <v>40</v>
      </c>
      <c r="CG162" s="10">
        <v>5</v>
      </c>
      <c r="CH162" s="16">
        <v>10</v>
      </c>
      <c r="CI162" s="15">
        <v>5</v>
      </c>
      <c r="CJ162" s="10">
        <v>40</v>
      </c>
      <c r="CK162" s="10">
        <v>5</v>
      </c>
      <c r="CL162" s="10">
        <v>40</v>
      </c>
      <c r="CM162" s="10">
        <v>5</v>
      </c>
      <c r="CN162" s="10">
        <v>40</v>
      </c>
      <c r="CO162" s="10">
        <v>5</v>
      </c>
      <c r="CP162" s="10">
        <v>40</v>
      </c>
      <c r="CQ162" s="10">
        <v>5</v>
      </c>
      <c r="CR162" s="10">
        <v>80</v>
      </c>
      <c r="CS162" s="10">
        <v>5</v>
      </c>
      <c r="CT162" s="10">
        <v>320</v>
      </c>
      <c r="CU162" s="10">
        <v>5</v>
      </c>
      <c r="CV162" s="10">
        <v>80</v>
      </c>
      <c r="CW162" s="46">
        <v>5</v>
      </c>
      <c r="CX162" s="16">
        <v>80</v>
      </c>
      <c r="CY162" s="15">
        <v>10</v>
      </c>
      <c r="CZ162" s="10">
        <v>80</v>
      </c>
      <c r="DA162" s="10">
        <v>5</v>
      </c>
      <c r="DB162" s="10">
        <v>20</v>
      </c>
      <c r="DC162" s="10">
        <v>5</v>
      </c>
      <c r="DD162" s="10">
        <v>80</v>
      </c>
      <c r="DE162" s="10">
        <v>5</v>
      </c>
      <c r="DF162" s="10">
        <v>40</v>
      </c>
      <c r="DG162" s="10">
        <v>40</v>
      </c>
      <c r="DH162" s="10">
        <v>320</v>
      </c>
      <c r="DI162" s="10">
        <v>5</v>
      </c>
      <c r="DJ162" s="16">
        <v>80</v>
      </c>
      <c r="DK162" s="68" t="s">
        <v>288</v>
      </c>
    </row>
    <row r="163" spans="1:115" ht="24" customHeight="1">
      <c r="A163" s="119" t="s">
        <v>289</v>
      </c>
      <c r="B163" s="43">
        <v>38208</v>
      </c>
      <c r="C163" s="43">
        <v>43355</v>
      </c>
      <c r="D163" s="44">
        <v>14</v>
      </c>
      <c r="E163" s="3" t="s">
        <v>217</v>
      </c>
      <c r="F163" s="54" t="s">
        <v>218</v>
      </c>
      <c r="G163" s="227">
        <v>18.763523446145715</v>
      </c>
      <c r="H163" s="1" t="s">
        <v>219</v>
      </c>
      <c r="I163" s="141" t="s">
        <v>228</v>
      </c>
      <c r="J163" s="222" t="s">
        <v>228</v>
      </c>
      <c r="K163" s="15"/>
      <c r="L163" s="10"/>
      <c r="M163" s="10"/>
      <c r="N163" s="10"/>
      <c r="O163" s="10"/>
      <c r="P163" s="10"/>
      <c r="Q163" s="10"/>
      <c r="R163" s="10"/>
      <c r="S163" s="10"/>
      <c r="T163" s="10"/>
      <c r="U163" s="10"/>
      <c r="V163" s="10"/>
      <c r="W163" s="10"/>
      <c r="X163" s="10"/>
      <c r="Y163" s="10">
        <v>5</v>
      </c>
      <c r="Z163" s="10">
        <v>5</v>
      </c>
      <c r="AA163" s="10">
        <v>5</v>
      </c>
      <c r="AB163" s="10">
        <v>5</v>
      </c>
      <c r="AC163" s="10">
        <v>5</v>
      </c>
      <c r="AD163" s="10">
        <v>5</v>
      </c>
      <c r="AE163" s="10">
        <v>5</v>
      </c>
      <c r="AF163" s="10">
        <v>5</v>
      </c>
      <c r="AG163" s="10">
        <v>5</v>
      </c>
      <c r="AH163" s="10">
        <v>5</v>
      </c>
      <c r="AI163" s="10">
        <v>5</v>
      </c>
      <c r="AJ163" s="10">
        <v>5</v>
      </c>
      <c r="AK163" s="10">
        <v>5</v>
      </c>
      <c r="AL163" s="10">
        <v>5</v>
      </c>
      <c r="AM163" s="10">
        <v>40</v>
      </c>
      <c r="AN163" s="10">
        <v>1280</v>
      </c>
      <c r="AO163" s="10">
        <v>40</v>
      </c>
      <c r="AP163" s="16">
        <v>1280</v>
      </c>
      <c r="AQ163" s="45" t="s">
        <v>289</v>
      </c>
      <c r="AR163" s="15"/>
      <c r="AS163" s="10"/>
      <c r="AT163" s="10"/>
      <c r="AU163" s="10"/>
      <c r="AV163" s="10"/>
      <c r="AW163" s="10"/>
      <c r="AX163" s="10"/>
      <c r="AY163" s="10"/>
      <c r="AZ163" s="10"/>
      <c r="BA163" s="10"/>
      <c r="BB163" s="10"/>
      <c r="BC163" s="10"/>
      <c r="BD163" s="10"/>
      <c r="BE163" s="10"/>
      <c r="BF163" s="10"/>
      <c r="BG163" s="10"/>
      <c r="BH163" s="10">
        <v>5</v>
      </c>
      <c r="BI163" s="10">
        <v>5</v>
      </c>
      <c r="BJ163" s="10">
        <v>5</v>
      </c>
      <c r="BK163" s="10">
        <v>10</v>
      </c>
      <c r="BL163" s="10">
        <v>640</v>
      </c>
      <c r="BM163" s="10">
        <v>640</v>
      </c>
      <c r="BN163" s="10">
        <v>5</v>
      </c>
      <c r="BO163" s="10">
        <v>80</v>
      </c>
      <c r="BP163" s="10">
        <v>10</v>
      </c>
      <c r="BQ163" s="10">
        <v>20</v>
      </c>
      <c r="BR163" s="10">
        <v>320</v>
      </c>
      <c r="BS163" s="10">
        <v>2560</v>
      </c>
      <c r="BT163" s="10">
        <v>80</v>
      </c>
      <c r="BU163" s="10">
        <v>1280</v>
      </c>
      <c r="BV163" s="10">
        <v>80</v>
      </c>
      <c r="BW163" s="10">
        <v>2560</v>
      </c>
      <c r="BX163" s="10">
        <v>80</v>
      </c>
      <c r="BY163" s="10">
        <v>1280</v>
      </c>
      <c r="BZ163" s="10">
        <v>80</v>
      </c>
      <c r="CA163" s="16">
        <v>1280</v>
      </c>
      <c r="CB163" s="45" t="s">
        <v>289</v>
      </c>
      <c r="CC163" s="15">
        <v>5</v>
      </c>
      <c r="CD163" s="10">
        <v>160</v>
      </c>
      <c r="CE163" s="10">
        <v>5</v>
      </c>
      <c r="CF163" s="10">
        <v>5</v>
      </c>
      <c r="CG163" s="10">
        <v>5</v>
      </c>
      <c r="CH163" s="16">
        <v>20</v>
      </c>
      <c r="CI163" s="15">
        <v>5</v>
      </c>
      <c r="CJ163" s="10">
        <v>40</v>
      </c>
      <c r="CK163" s="10">
        <v>5</v>
      </c>
      <c r="CL163" s="10">
        <v>320</v>
      </c>
      <c r="CM163" s="10">
        <v>5</v>
      </c>
      <c r="CN163" s="10">
        <v>640</v>
      </c>
      <c r="CO163" s="10">
        <v>5</v>
      </c>
      <c r="CP163" s="10">
        <v>320</v>
      </c>
      <c r="CQ163" s="10">
        <v>5</v>
      </c>
      <c r="CR163" s="10">
        <v>640</v>
      </c>
      <c r="CS163" s="10">
        <v>10</v>
      </c>
      <c r="CT163" s="10">
        <v>320</v>
      </c>
      <c r="CU163" s="10">
        <v>10</v>
      </c>
      <c r="CV163" s="10">
        <v>640</v>
      </c>
      <c r="CW163" s="46">
        <v>10</v>
      </c>
      <c r="CX163" s="16">
        <v>640</v>
      </c>
      <c r="CY163" s="15">
        <v>5</v>
      </c>
      <c r="CZ163" s="10">
        <v>80</v>
      </c>
      <c r="DA163" s="10">
        <v>5</v>
      </c>
      <c r="DB163" s="10">
        <v>40</v>
      </c>
      <c r="DC163" s="10">
        <v>5</v>
      </c>
      <c r="DD163" s="10">
        <v>160</v>
      </c>
      <c r="DE163" s="10">
        <v>5</v>
      </c>
      <c r="DF163" s="10">
        <v>80</v>
      </c>
      <c r="DG163" s="10">
        <v>5</v>
      </c>
      <c r="DH163" s="10">
        <v>160</v>
      </c>
      <c r="DI163" s="10">
        <v>5</v>
      </c>
      <c r="DJ163" s="16">
        <v>160</v>
      </c>
      <c r="DK163" s="45" t="s">
        <v>289</v>
      </c>
    </row>
    <row r="164" spans="1:115" ht="24" customHeight="1">
      <c r="A164" s="118" t="s">
        <v>290</v>
      </c>
      <c r="B164" s="48">
        <v>37424</v>
      </c>
      <c r="C164" s="48">
        <v>43355</v>
      </c>
      <c r="D164" s="49">
        <v>16</v>
      </c>
      <c r="E164" s="5" t="s">
        <v>221</v>
      </c>
      <c r="F164" s="54" t="s">
        <v>218</v>
      </c>
      <c r="G164" s="227">
        <v>16.072660862425721</v>
      </c>
      <c r="H164" s="1" t="s">
        <v>219</v>
      </c>
      <c r="I164" s="141" t="s">
        <v>228</v>
      </c>
      <c r="J164" s="222" t="s">
        <v>228</v>
      </c>
      <c r="K164" s="15"/>
      <c r="L164" s="10"/>
      <c r="M164" s="10"/>
      <c r="N164" s="10"/>
      <c r="O164" s="10"/>
      <c r="P164" s="10"/>
      <c r="Q164" s="10"/>
      <c r="R164" s="10"/>
      <c r="S164" s="10"/>
      <c r="T164" s="10"/>
      <c r="U164" s="10"/>
      <c r="V164" s="10"/>
      <c r="W164" s="10"/>
      <c r="X164" s="10"/>
      <c r="Y164" s="10">
        <v>5</v>
      </c>
      <c r="Z164" s="10">
        <v>5</v>
      </c>
      <c r="AA164" s="10">
        <v>5</v>
      </c>
      <c r="AB164" s="10">
        <v>5</v>
      </c>
      <c r="AC164" s="10">
        <v>5</v>
      </c>
      <c r="AD164" s="10">
        <v>5</v>
      </c>
      <c r="AE164" s="10">
        <v>5</v>
      </c>
      <c r="AF164" s="10">
        <v>5</v>
      </c>
      <c r="AG164" s="10">
        <v>5</v>
      </c>
      <c r="AH164" s="10">
        <v>5</v>
      </c>
      <c r="AI164" s="10">
        <v>5</v>
      </c>
      <c r="AJ164" s="10">
        <v>5</v>
      </c>
      <c r="AK164" s="10">
        <v>5</v>
      </c>
      <c r="AL164" s="10">
        <v>5</v>
      </c>
      <c r="AM164" s="10">
        <v>10</v>
      </c>
      <c r="AN164" s="10">
        <v>320</v>
      </c>
      <c r="AO164" s="10">
        <v>5</v>
      </c>
      <c r="AP164" s="16">
        <v>320</v>
      </c>
      <c r="AQ164" s="68" t="s">
        <v>290</v>
      </c>
      <c r="AR164" s="15"/>
      <c r="AS164" s="10"/>
      <c r="AT164" s="10"/>
      <c r="AU164" s="10"/>
      <c r="AV164" s="10"/>
      <c r="AW164" s="10"/>
      <c r="AX164" s="10"/>
      <c r="AY164" s="10"/>
      <c r="AZ164" s="10"/>
      <c r="BA164" s="10"/>
      <c r="BB164" s="10"/>
      <c r="BC164" s="10"/>
      <c r="BD164" s="10"/>
      <c r="BE164" s="10"/>
      <c r="BF164" s="10"/>
      <c r="BG164" s="10"/>
      <c r="BH164" s="10">
        <v>10</v>
      </c>
      <c r="BI164" s="10">
        <v>20</v>
      </c>
      <c r="BJ164" s="10">
        <v>80</v>
      </c>
      <c r="BK164" s="10">
        <v>80</v>
      </c>
      <c r="BL164" s="10">
        <v>320</v>
      </c>
      <c r="BM164" s="10">
        <v>640</v>
      </c>
      <c r="BN164" s="10">
        <v>160</v>
      </c>
      <c r="BO164" s="10">
        <v>320</v>
      </c>
      <c r="BP164" s="10">
        <v>20</v>
      </c>
      <c r="BQ164" s="10">
        <v>40</v>
      </c>
      <c r="BR164" s="10">
        <v>160</v>
      </c>
      <c r="BS164" s="10">
        <v>80</v>
      </c>
      <c r="BT164" s="10">
        <v>80</v>
      </c>
      <c r="BU164" s="10">
        <v>160</v>
      </c>
      <c r="BV164" s="10">
        <v>10</v>
      </c>
      <c r="BW164" s="10">
        <v>20</v>
      </c>
      <c r="BX164" s="10">
        <v>20</v>
      </c>
      <c r="BY164" s="10">
        <v>40</v>
      </c>
      <c r="BZ164" s="10">
        <v>20</v>
      </c>
      <c r="CA164" s="16">
        <v>40</v>
      </c>
      <c r="CB164" s="68" t="s">
        <v>290</v>
      </c>
      <c r="CC164" s="15">
        <v>5</v>
      </c>
      <c r="CD164" s="10">
        <v>10</v>
      </c>
      <c r="CE164" s="10">
        <v>5</v>
      </c>
      <c r="CF164" s="10">
        <v>5</v>
      </c>
      <c r="CG164" s="10">
        <v>5</v>
      </c>
      <c r="CH164" s="16">
        <v>5</v>
      </c>
      <c r="CI164" s="15">
        <v>5</v>
      </c>
      <c r="CJ164" s="10">
        <v>20</v>
      </c>
      <c r="CK164" s="10">
        <v>5</v>
      </c>
      <c r="CL164" s="10">
        <v>40</v>
      </c>
      <c r="CM164" s="10">
        <v>5</v>
      </c>
      <c r="CN164" s="10">
        <v>80</v>
      </c>
      <c r="CO164" s="10">
        <v>5</v>
      </c>
      <c r="CP164" s="10">
        <v>80</v>
      </c>
      <c r="CQ164" s="10">
        <v>5</v>
      </c>
      <c r="CR164" s="10">
        <v>160</v>
      </c>
      <c r="CS164" s="10">
        <v>5</v>
      </c>
      <c r="CT164" s="10">
        <v>80</v>
      </c>
      <c r="CU164" s="10">
        <v>5</v>
      </c>
      <c r="CV164" s="10">
        <v>160</v>
      </c>
      <c r="CW164" s="46">
        <v>5</v>
      </c>
      <c r="CX164" s="16">
        <v>160</v>
      </c>
      <c r="CY164" s="15">
        <v>10</v>
      </c>
      <c r="CZ164" s="10">
        <v>160</v>
      </c>
      <c r="DA164" s="10">
        <v>5</v>
      </c>
      <c r="DB164" s="10">
        <v>80</v>
      </c>
      <c r="DC164" s="10">
        <v>5</v>
      </c>
      <c r="DD164" s="10">
        <v>160</v>
      </c>
      <c r="DE164" s="10">
        <v>5</v>
      </c>
      <c r="DF164" s="10">
        <v>160</v>
      </c>
      <c r="DG164" s="10">
        <v>5</v>
      </c>
      <c r="DH164" s="10">
        <v>80</v>
      </c>
      <c r="DI164" s="10">
        <v>5</v>
      </c>
      <c r="DJ164" s="16">
        <v>160</v>
      </c>
      <c r="DK164" s="68" t="s">
        <v>290</v>
      </c>
    </row>
    <row r="165" spans="1:115" ht="24" customHeight="1">
      <c r="A165" s="119" t="s">
        <v>291</v>
      </c>
      <c r="B165" s="43">
        <v>38683</v>
      </c>
      <c r="C165" s="43">
        <v>43358</v>
      </c>
      <c r="D165" s="44">
        <v>12</v>
      </c>
      <c r="E165" s="5" t="s">
        <v>221</v>
      </c>
      <c r="F165" s="13" t="s">
        <v>224</v>
      </c>
      <c r="G165" s="227">
        <v>16.697871138470997</v>
      </c>
      <c r="H165" s="1" t="s">
        <v>219</v>
      </c>
      <c r="I165" s="141" t="s">
        <v>228</v>
      </c>
      <c r="J165" s="222" t="s">
        <v>228</v>
      </c>
      <c r="K165" s="15"/>
      <c r="L165" s="10"/>
      <c r="M165" s="10"/>
      <c r="N165" s="10"/>
      <c r="O165" s="10"/>
      <c r="P165" s="10"/>
      <c r="Q165" s="10"/>
      <c r="R165" s="10"/>
      <c r="S165" s="10"/>
      <c r="T165" s="10"/>
      <c r="U165" s="10"/>
      <c r="V165" s="10"/>
      <c r="W165" s="10"/>
      <c r="X165" s="10"/>
      <c r="Y165" s="10">
        <v>5</v>
      </c>
      <c r="Z165" s="10">
        <v>5</v>
      </c>
      <c r="AA165" s="10">
        <v>5</v>
      </c>
      <c r="AB165" s="10">
        <v>5</v>
      </c>
      <c r="AC165" s="10">
        <v>5</v>
      </c>
      <c r="AD165" s="10">
        <v>5</v>
      </c>
      <c r="AE165" s="10">
        <v>5</v>
      </c>
      <c r="AF165" s="10">
        <v>5</v>
      </c>
      <c r="AG165" s="10">
        <v>20</v>
      </c>
      <c r="AH165" s="10">
        <v>20</v>
      </c>
      <c r="AI165" s="10">
        <v>10</v>
      </c>
      <c r="AJ165" s="10">
        <v>20</v>
      </c>
      <c r="AK165" s="10">
        <v>10</v>
      </c>
      <c r="AL165" s="10">
        <v>10</v>
      </c>
      <c r="AM165" s="10">
        <v>40</v>
      </c>
      <c r="AN165" s="10">
        <v>80</v>
      </c>
      <c r="AO165" s="10">
        <v>40</v>
      </c>
      <c r="AP165" s="16">
        <v>40</v>
      </c>
      <c r="AQ165" s="45" t="s">
        <v>291</v>
      </c>
      <c r="AR165" s="15"/>
      <c r="AS165" s="10"/>
      <c r="AT165" s="10"/>
      <c r="AU165" s="10"/>
      <c r="AV165" s="10"/>
      <c r="AW165" s="10"/>
      <c r="AX165" s="10"/>
      <c r="AY165" s="10"/>
      <c r="AZ165" s="10"/>
      <c r="BA165" s="10"/>
      <c r="BB165" s="10"/>
      <c r="BC165" s="10"/>
      <c r="BD165" s="10"/>
      <c r="BE165" s="10"/>
      <c r="BF165" s="10"/>
      <c r="BG165" s="10"/>
      <c r="BH165" s="10">
        <v>5</v>
      </c>
      <c r="BI165" s="10">
        <v>5</v>
      </c>
      <c r="BJ165" s="10">
        <v>20</v>
      </c>
      <c r="BK165" s="10">
        <v>40</v>
      </c>
      <c r="BL165" s="10">
        <v>160</v>
      </c>
      <c r="BM165" s="10">
        <v>320</v>
      </c>
      <c r="BN165" s="10">
        <v>40</v>
      </c>
      <c r="BO165" s="10">
        <v>40</v>
      </c>
      <c r="BP165" s="10">
        <v>40</v>
      </c>
      <c r="BQ165" s="10">
        <v>40</v>
      </c>
      <c r="BR165" s="10">
        <v>80</v>
      </c>
      <c r="BS165" s="10">
        <v>160</v>
      </c>
      <c r="BT165" s="10">
        <v>160</v>
      </c>
      <c r="BU165" s="10">
        <v>160</v>
      </c>
      <c r="BV165" s="10">
        <v>160</v>
      </c>
      <c r="BW165" s="10">
        <v>160</v>
      </c>
      <c r="BX165" s="10">
        <v>80</v>
      </c>
      <c r="BY165" s="10">
        <v>80</v>
      </c>
      <c r="BZ165" s="10">
        <v>80</v>
      </c>
      <c r="CA165" s="16">
        <v>80</v>
      </c>
      <c r="CB165" s="45" t="s">
        <v>291</v>
      </c>
      <c r="CC165" s="15">
        <v>20</v>
      </c>
      <c r="CD165" s="10">
        <v>20</v>
      </c>
      <c r="CE165" s="10">
        <v>5</v>
      </c>
      <c r="CF165" s="10">
        <v>5</v>
      </c>
      <c r="CG165" s="10">
        <v>10</v>
      </c>
      <c r="CH165" s="16">
        <v>20</v>
      </c>
      <c r="CI165" s="15">
        <v>10</v>
      </c>
      <c r="CJ165" s="10">
        <v>80</v>
      </c>
      <c r="CK165" s="10">
        <v>40</v>
      </c>
      <c r="CL165" s="10">
        <v>80</v>
      </c>
      <c r="CM165" s="10">
        <v>40</v>
      </c>
      <c r="CN165" s="10">
        <v>80</v>
      </c>
      <c r="CO165" s="10">
        <v>40</v>
      </c>
      <c r="CP165" s="10">
        <v>80</v>
      </c>
      <c r="CQ165" s="10">
        <v>40</v>
      </c>
      <c r="CR165" s="10">
        <v>40</v>
      </c>
      <c r="CS165" s="10">
        <v>40</v>
      </c>
      <c r="CT165" s="10">
        <v>320</v>
      </c>
      <c r="CU165" s="10">
        <v>80</v>
      </c>
      <c r="CV165" s="10">
        <v>80</v>
      </c>
      <c r="CW165" s="46">
        <v>40</v>
      </c>
      <c r="CX165" s="16">
        <v>40</v>
      </c>
      <c r="CY165" s="15">
        <v>80</v>
      </c>
      <c r="CZ165" s="10">
        <v>160</v>
      </c>
      <c r="DA165" s="10">
        <v>40</v>
      </c>
      <c r="DB165" s="10">
        <v>80</v>
      </c>
      <c r="DC165" s="10">
        <v>80</v>
      </c>
      <c r="DD165" s="10">
        <v>160</v>
      </c>
      <c r="DE165" s="10">
        <v>40</v>
      </c>
      <c r="DF165" s="10">
        <v>160</v>
      </c>
      <c r="DG165" s="10">
        <v>80</v>
      </c>
      <c r="DH165" s="10">
        <v>160</v>
      </c>
      <c r="DI165" s="10">
        <v>80</v>
      </c>
      <c r="DJ165" s="16">
        <v>160</v>
      </c>
      <c r="DK165" s="45" t="s">
        <v>291</v>
      </c>
    </row>
    <row r="166" spans="1:115" ht="24" customHeight="1">
      <c r="A166" s="118" t="s">
        <v>292</v>
      </c>
      <c r="B166" s="48">
        <v>37354</v>
      </c>
      <c r="C166" s="48">
        <v>43358</v>
      </c>
      <c r="D166" s="49">
        <v>16</v>
      </c>
      <c r="E166" s="5" t="s">
        <v>221</v>
      </c>
      <c r="F166" s="54" t="s">
        <v>218</v>
      </c>
      <c r="G166" s="227">
        <v>22.363723458778349</v>
      </c>
      <c r="H166" s="1" t="s">
        <v>219</v>
      </c>
      <c r="I166" s="141" t="s">
        <v>228</v>
      </c>
      <c r="J166" s="222" t="s">
        <v>228</v>
      </c>
      <c r="K166" s="15"/>
      <c r="L166" s="10"/>
      <c r="M166" s="10"/>
      <c r="N166" s="10"/>
      <c r="O166" s="10"/>
      <c r="P166" s="10"/>
      <c r="Q166" s="10"/>
      <c r="R166" s="10"/>
      <c r="S166" s="10"/>
      <c r="T166" s="10"/>
      <c r="U166" s="10"/>
      <c r="V166" s="10"/>
      <c r="W166" s="10"/>
      <c r="X166" s="10"/>
      <c r="Y166" s="10">
        <v>5</v>
      </c>
      <c r="Z166" s="10">
        <v>5</v>
      </c>
      <c r="AA166" s="10">
        <v>5</v>
      </c>
      <c r="AB166" s="10">
        <v>5</v>
      </c>
      <c r="AC166" s="10">
        <v>5</v>
      </c>
      <c r="AD166" s="10">
        <v>5</v>
      </c>
      <c r="AE166" s="10">
        <v>5</v>
      </c>
      <c r="AF166" s="10">
        <v>5</v>
      </c>
      <c r="AG166" s="10">
        <v>5</v>
      </c>
      <c r="AH166" s="10">
        <v>5</v>
      </c>
      <c r="AI166" s="10">
        <v>5</v>
      </c>
      <c r="AJ166" s="10">
        <v>5</v>
      </c>
      <c r="AK166" s="10">
        <v>5</v>
      </c>
      <c r="AL166" s="10">
        <v>5</v>
      </c>
      <c r="AM166" s="10">
        <v>40</v>
      </c>
      <c r="AN166" s="10">
        <v>40</v>
      </c>
      <c r="AO166" s="10">
        <v>40</v>
      </c>
      <c r="AP166" s="16">
        <v>80</v>
      </c>
      <c r="AQ166" s="68" t="s">
        <v>292</v>
      </c>
      <c r="AR166" s="15"/>
      <c r="AS166" s="10"/>
      <c r="AT166" s="10"/>
      <c r="AU166" s="10"/>
      <c r="AV166" s="10"/>
      <c r="AW166" s="10"/>
      <c r="AX166" s="10"/>
      <c r="AY166" s="10"/>
      <c r="AZ166" s="10"/>
      <c r="BA166" s="10"/>
      <c r="BB166" s="10"/>
      <c r="BC166" s="10"/>
      <c r="BD166" s="10"/>
      <c r="BE166" s="10"/>
      <c r="BF166" s="10"/>
      <c r="BG166" s="10"/>
      <c r="BH166" s="10">
        <v>20</v>
      </c>
      <c r="BI166" s="10">
        <v>10</v>
      </c>
      <c r="BJ166" s="10">
        <v>160</v>
      </c>
      <c r="BK166" s="10">
        <v>160</v>
      </c>
      <c r="BL166" s="10">
        <v>640</v>
      </c>
      <c r="BM166" s="10">
        <v>1280</v>
      </c>
      <c r="BN166" s="10">
        <v>160</v>
      </c>
      <c r="BO166" s="10">
        <v>320</v>
      </c>
      <c r="BP166" s="10">
        <v>80</v>
      </c>
      <c r="BQ166" s="10">
        <v>80</v>
      </c>
      <c r="BR166" s="10">
        <v>160</v>
      </c>
      <c r="BS166" s="10">
        <v>160</v>
      </c>
      <c r="BT166" s="10">
        <v>160</v>
      </c>
      <c r="BU166" s="10">
        <v>320</v>
      </c>
      <c r="BV166" s="10">
        <v>160</v>
      </c>
      <c r="BW166" s="10">
        <v>160</v>
      </c>
      <c r="BX166" s="10">
        <v>160</v>
      </c>
      <c r="BY166" s="10">
        <v>160</v>
      </c>
      <c r="BZ166" s="10">
        <v>160</v>
      </c>
      <c r="CA166" s="16">
        <v>160</v>
      </c>
      <c r="CB166" s="68" t="s">
        <v>292</v>
      </c>
      <c r="CC166" s="15">
        <v>5</v>
      </c>
      <c r="CD166" s="10">
        <v>10</v>
      </c>
      <c r="CE166" s="10">
        <v>5</v>
      </c>
      <c r="CF166" s="10">
        <v>5</v>
      </c>
      <c r="CG166" s="10">
        <v>5</v>
      </c>
      <c r="CH166" s="16">
        <v>5</v>
      </c>
      <c r="CI166" s="15">
        <v>10</v>
      </c>
      <c r="CJ166" s="10">
        <v>10</v>
      </c>
      <c r="CK166" s="10">
        <v>10</v>
      </c>
      <c r="CL166" s="10">
        <v>20</v>
      </c>
      <c r="CM166" s="10">
        <v>10</v>
      </c>
      <c r="CN166" s="10">
        <v>20</v>
      </c>
      <c r="CO166" s="10">
        <v>10</v>
      </c>
      <c r="CP166" s="10">
        <v>20</v>
      </c>
      <c r="CQ166" s="10">
        <v>10</v>
      </c>
      <c r="CR166" s="10">
        <v>20</v>
      </c>
      <c r="CS166" s="10">
        <v>10</v>
      </c>
      <c r="CT166" s="10">
        <v>320</v>
      </c>
      <c r="CU166" s="10">
        <v>10</v>
      </c>
      <c r="CV166" s="10">
        <v>40</v>
      </c>
      <c r="CW166" s="46">
        <v>10</v>
      </c>
      <c r="CX166" s="16">
        <v>20</v>
      </c>
      <c r="CY166" s="15">
        <v>20</v>
      </c>
      <c r="CZ166" s="10">
        <v>40</v>
      </c>
      <c r="DA166" s="10">
        <v>10</v>
      </c>
      <c r="DB166" s="10">
        <v>10</v>
      </c>
      <c r="DC166" s="10">
        <v>20</v>
      </c>
      <c r="DD166" s="10">
        <v>20</v>
      </c>
      <c r="DE166" s="10">
        <v>10</v>
      </c>
      <c r="DF166" s="10">
        <v>20</v>
      </c>
      <c r="DG166" s="10">
        <v>20</v>
      </c>
      <c r="DH166" s="10">
        <v>40</v>
      </c>
      <c r="DI166" s="10">
        <v>20</v>
      </c>
      <c r="DJ166" s="16">
        <v>20</v>
      </c>
      <c r="DK166" s="68" t="s">
        <v>292</v>
      </c>
    </row>
    <row r="167" spans="1:115" ht="24" customHeight="1">
      <c r="A167" s="119" t="s">
        <v>293</v>
      </c>
      <c r="B167" s="43">
        <v>38283</v>
      </c>
      <c r="C167" s="43">
        <v>43354</v>
      </c>
      <c r="D167" s="44">
        <v>13</v>
      </c>
      <c r="E167" s="5" t="s">
        <v>221</v>
      </c>
      <c r="F167" s="54" t="s">
        <v>218</v>
      </c>
      <c r="G167" s="227">
        <v>19.260055540625277</v>
      </c>
      <c r="H167" s="1" t="s">
        <v>219</v>
      </c>
      <c r="I167" s="141" t="s">
        <v>228</v>
      </c>
      <c r="J167" s="222" t="s">
        <v>228</v>
      </c>
      <c r="K167" s="15"/>
      <c r="L167" s="10"/>
      <c r="M167" s="10"/>
      <c r="N167" s="10"/>
      <c r="O167" s="10"/>
      <c r="P167" s="10"/>
      <c r="Q167" s="10"/>
      <c r="R167" s="10"/>
      <c r="S167" s="10"/>
      <c r="T167" s="10"/>
      <c r="U167" s="10"/>
      <c r="V167" s="10"/>
      <c r="W167" s="10"/>
      <c r="X167" s="10"/>
      <c r="Y167" s="10">
        <v>5</v>
      </c>
      <c r="Z167" s="10">
        <v>5</v>
      </c>
      <c r="AA167" s="10">
        <v>5</v>
      </c>
      <c r="AB167" s="10">
        <v>5</v>
      </c>
      <c r="AC167" s="10">
        <v>5</v>
      </c>
      <c r="AD167" s="10">
        <v>5</v>
      </c>
      <c r="AE167" s="10">
        <v>5</v>
      </c>
      <c r="AF167" s="10">
        <v>5</v>
      </c>
      <c r="AG167" s="10">
        <v>5</v>
      </c>
      <c r="AH167" s="10">
        <v>5</v>
      </c>
      <c r="AI167" s="10">
        <v>5</v>
      </c>
      <c r="AJ167" s="10">
        <v>80</v>
      </c>
      <c r="AK167" s="10">
        <v>5</v>
      </c>
      <c r="AL167" s="10">
        <v>5</v>
      </c>
      <c r="AM167" s="10">
        <v>160</v>
      </c>
      <c r="AN167" s="10">
        <v>160</v>
      </c>
      <c r="AO167" s="10">
        <v>80</v>
      </c>
      <c r="AP167" s="16">
        <v>160</v>
      </c>
      <c r="AQ167" s="45" t="s">
        <v>293</v>
      </c>
      <c r="AR167" s="15"/>
      <c r="AS167" s="10"/>
      <c r="AT167" s="10"/>
      <c r="AU167" s="10"/>
      <c r="AV167" s="10"/>
      <c r="AW167" s="10"/>
      <c r="AX167" s="10"/>
      <c r="AY167" s="10"/>
      <c r="AZ167" s="10"/>
      <c r="BA167" s="10"/>
      <c r="BB167" s="10"/>
      <c r="BC167" s="10"/>
      <c r="BD167" s="10"/>
      <c r="BE167" s="10"/>
      <c r="BF167" s="10"/>
      <c r="BG167" s="10"/>
      <c r="BH167" s="10">
        <v>80</v>
      </c>
      <c r="BI167" s="10">
        <v>40</v>
      </c>
      <c r="BJ167" s="10">
        <v>320</v>
      </c>
      <c r="BK167" s="10">
        <v>320</v>
      </c>
      <c r="BL167" s="10">
        <v>640</v>
      </c>
      <c r="BM167" s="10">
        <v>1280</v>
      </c>
      <c r="BN167" s="10">
        <v>160</v>
      </c>
      <c r="BO167" s="10">
        <v>320</v>
      </c>
      <c r="BP167" s="10">
        <v>160</v>
      </c>
      <c r="BQ167" s="10">
        <v>160</v>
      </c>
      <c r="BR167" s="10">
        <v>320</v>
      </c>
      <c r="BS167" s="10">
        <v>320</v>
      </c>
      <c r="BT167" s="10">
        <v>640</v>
      </c>
      <c r="BU167" s="10">
        <v>320</v>
      </c>
      <c r="BV167" s="10">
        <v>160</v>
      </c>
      <c r="BW167" s="10">
        <v>160</v>
      </c>
      <c r="BX167" s="10">
        <v>320</v>
      </c>
      <c r="BY167" s="10">
        <v>320</v>
      </c>
      <c r="BZ167" s="10">
        <v>80</v>
      </c>
      <c r="CA167" s="16">
        <v>160</v>
      </c>
      <c r="CB167" s="45" t="s">
        <v>293</v>
      </c>
      <c r="CC167" s="15">
        <v>40</v>
      </c>
      <c r="CD167" s="10">
        <v>40</v>
      </c>
      <c r="CE167" s="10">
        <v>5</v>
      </c>
      <c r="CF167" s="10">
        <v>5</v>
      </c>
      <c r="CG167" s="10">
        <v>10</v>
      </c>
      <c r="CH167" s="16">
        <v>5</v>
      </c>
      <c r="CI167" s="15">
        <v>5</v>
      </c>
      <c r="CJ167" s="10">
        <v>20</v>
      </c>
      <c r="CK167" s="10">
        <v>40</v>
      </c>
      <c r="CL167" s="10">
        <v>40</v>
      </c>
      <c r="CM167" s="10">
        <v>20</v>
      </c>
      <c r="CN167" s="10">
        <v>80</v>
      </c>
      <c r="CO167" s="10">
        <v>20</v>
      </c>
      <c r="CP167" s="10">
        <v>80</v>
      </c>
      <c r="CQ167" s="10">
        <v>40</v>
      </c>
      <c r="CR167" s="10">
        <v>80</v>
      </c>
      <c r="CS167" s="10">
        <v>40</v>
      </c>
      <c r="CT167" s="10">
        <v>80</v>
      </c>
      <c r="CU167" s="10">
        <v>40</v>
      </c>
      <c r="CV167" s="10">
        <v>160</v>
      </c>
      <c r="CW167" s="46">
        <v>40</v>
      </c>
      <c r="CX167" s="16">
        <v>80</v>
      </c>
      <c r="CY167" s="15">
        <v>160</v>
      </c>
      <c r="CZ167" s="10">
        <v>160</v>
      </c>
      <c r="DA167" s="10">
        <v>40</v>
      </c>
      <c r="DB167" s="10">
        <v>40</v>
      </c>
      <c r="DC167" s="10">
        <v>160</v>
      </c>
      <c r="DD167" s="10">
        <v>160</v>
      </c>
      <c r="DE167" s="10">
        <v>40</v>
      </c>
      <c r="DF167" s="10">
        <v>80</v>
      </c>
      <c r="DG167" s="10">
        <v>80</v>
      </c>
      <c r="DH167" s="10">
        <v>160</v>
      </c>
      <c r="DI167" s="10">
        <v>160</v>
      </c>
      <c r="DJ167" s="16">
        <v>160</v>
      </c>
      <c r="DK167" s="45" t="s">
        <v>293</v>
      </c>
    </row>
    <row r="168" spans="1:115" ht="24" customHeight="1">
      <c r="A168" s="118" t="s">
        <v>294</v>
      </c>
      <c r="B168" s="48">
        <v>37068</v>
      </c>
      <c r="C168" s="48">
        <v>43374</v>
      </c>
      <c r="D168" s="49">
        <v>17</v>
      </c>
      <c r="E168" s="3" t="s">
        <v>217</v>
      </c>
      <c r="F168" s="54" t="s">
        <v>218</v>
      </c>
      <c r="G168" s="227">
        <v>19.631171921475314</v>
      </c>
      <c r="H168" s="1" t="s">
        <v>219</v>
      </c>
      <c r="I168" s="141" t="s">
        <v>228</v>
      </c>
      <c r="J168" s="222" t="s">
        <v>228</v>
      </c>
      <c r="K168" s="15"/>
      <c r="L168" s="10"/>
      <c r="M168" s="10"/>
      <c r="N168" s="10"/>
      <c r="O168" s="10"/>
      <c r="P168" s="10"/>
      <c r="Q168" s="10"/>
      <c r="R168" s="10"/>
      <c r="S168" s="10"/>
      <c r="T168" s="10"/>
      <c r="U168" s="10"/>
      <c r="V168" s="10"/>
      <c r="W168" s="10"/>
      <c r="X168" s="10"/>
      <c r="Y168" s="10">
        <v>5</v>
      </c>
      <c r="Z168" s="10">
        <v>5</v>
      </c>
      <c r="AA168" s="10">
        <v>10</v>
      </c>
      <c r="AB168" s="10">
        <v>10</v>
      </c>
      <c r="AC168" s="10">
        <v>5</v>
      </c>
      <c r="AD168" s="10">
        <v>5</v>
      </c>
      <c r="AE168" s="10">
        <v>40</v>
      </c>
      <c r="AF168" s="10">
        <v>40</v>
      </c>
      <c r="AG168" s="10">
        <v>160</v>
      </c>
      <c r="AH168" s="10">
        <v>160</v>
      </c>
      <c r="AI168" s="10">
        <v>80</v>
      </c>
      <c r="AJ168" s="10">
        <v>40</v>
      </c>
      <c r="AK168" s="10">
        <v>80</v>
      </c>
      <c r="AL168" s="10">
        <v>80</v>
      </c>
      <c r="AM168" s="10">
        <v>40</v>
      </c>
      <c r="AN168" s="10">
        <v>640</v>
      </c>
      <c r="AO168" s="10">
        <v>40</v>
      </c>
      <c r="AP168" s="16">
        <v>640</v>
      </c>
      <c r="AQ168" s="68" t="s">
        <v>294</v>
      </c>
      <c r="AR168" s="15"/>
      <c r="AS168" s="10"/>
      <c r="AT168" s="10"/>
      <c r="AU168" s="10"/>
      <c r="AV168" s="10"/>
      <c r="AW168" s="10"/>
      <c r="AX168" s="10"/>
      <c r="AY168" s="10"/>
      <c r="AZ168" s="10"/>
      <c r="BA168" s="10"/>
      <c r="BB168" s="10"/>
      <c r="BC168" s="10"/>
      <c r="BD168" s="10"/>
      <c r="BE168" s="10"/>
      <c r="BF168" s="10"/>
      <c r="BG168" s="10"/>
      <c r="BH168" s="10">
        <v>40</v>
      </c>
      <c r="BI168" s="10">
        <v>640</v>
      </c>
      <c r="BJ168" s="10">
        <v>40</v>
      </c>
      <c r="BK168" s="10">
        <v>80</v>
      </c>
      <c r="BL168" s="10">
        <v>80</v>
      </c>
      <c r="BM168" s="10">
        <v>640</v>
      </c>
      <c r="BN168" s="10">
        <v>40</v>
      </c>
      <c r="BO168" s="10">
        <v>160</v>
      </c>
      <c r="BP168" s="10">
        <v>40</v>
      </c>
      <c r="BQ168" s="10">
        <v>320</v>
      </c>
      <c r="BR168" s="10">
        <v>80</v>
      </c>
      <c r="BS168" s="10">
        <v>640</v>
      </c>
      <c r="BT168" s="10">
        <v>160</v>
      </c>
      <c r="BU168" s="10">
        <v>1280</v>
      </c>
      <c r="BV168" s="10">
        <v>80</v>
      </c>
      <c r="BW168" s="10">
        <v>640</v>
      </c>
      <c r="BX168" s="10">
        <v>80</v>
      </c>
      <c r="BY168" s="10">
        <v>640</v>
      </c>
      <c r="BZ168" s="10">
        <v>80</v>
      </c>
      <c r="CA168" s="16">
        <v>640</v>
      </c>
      <c r="CB168" s="68" t="s">
        <v>294</v>
      </c>
      <c r="CC168" s="15">
        <v>5</v>
      </c>
      <c r="CD168" s="10">
        <v>320</v>
      </c>
      <c r="CE168" s="10">
        <v>10</v>
      </c>
      <c r="CF168" s="10">
        <v>80</v>
      </c>
      <c r="CG168" s="10">
        <v>5</v>
      </c>
      <c r="CH168" s="16">
        <v>320</v>
      </c>
      <c r="CI168" s="15">
        <v>5</v>
      </c>
      <c r="CJ168" s="10">
        <v>40</v>
      </c>
      <c r="CK168" s="10">
        <v>10</v>
      </c>
      <c r="CL168" s="10">
        <v>640</v>
      </c>
      <c r="CM168" s="10">
        <v>10</v>
      </c>
      <c r="CN168" s="10">
        <v>320</v>
      </c>
      <c r="CO168" s="10">
        <v>10</v>
      </c>
      <c r="CP168" s="10">
        <v>320</v>
      </c>
      <c r="CQ168" s="10">
        <v>10</v>
      </c>
      <c r="CR168" s="10">
        <v>320</v>
      </c>
      <c r="CS168" s="10">
        <v>5</v>
      </c>
      <c r="CT168" s="10">
        <v>320</v>
      </c>
      <c r="CU168" s="10">
        <v>20</v>
      </c>
      <c r="CV168" s="10">
        <v>640</v>
      </c>
      <c r="CW168" s="46">
        <v>10</v>
      </c>
      <c r="CX168" s="16">
        <v>320</v>
      </c>
      <c r="CY168" s="15">
        <v>20</v>
      </c>
      <c r="CZ168" s="10">
        <v>320</v>
      </c>
      <c r="DA168" s="10">
        <v>5</v>
      </c>
      <c r="DB168" s="10">
        <v>160</v>
      </c>
      <c r="DC168" s="10">
        <v>20</v>
      </c>
      <c r="DD168" s="10">
        <v>640</v>
      </c>
      <c r="DE168" s="10">
        <v>10</v>
      </c>
      <c r="DF168" s="10">
        <v>320</v>
      </c>
      <c r="DG168" s="10">
        <v>10</v>
      </c>
      <c r="DH168" s="10">
        <v>640</v>
      </c>
      <c r="DI168" s="10">
        <v>20</v>
      </c>
      <c r="DJ168" s="16">
        <v>320</v>
      </c>
      <c r="DK168" s="68" t="s">
        <v>294</v>
      </c>
    </row>
    <row r="169" spans="1:115" ht="24" customHeight="1">
      <c r="A169" s="118" t="s">
        <v>295</v>
      </c>
      <c r="B169" s="48">
        <v>37623</v>
      </c>
      <c r="C169" s="48">
        <v>43358</v>
      </c>
      <c r="D169" s="49">
        <v>15</v>
      </c>
      <c r="E169" s="5" t="s">
        <v>221</v>
      </c>
      <c r="F169" s="54" t="s">
        <v>218</v>
      </c>
      <c r="G169" s="227">
        <v>28.918440286351156</v>
      </c>
      <c r="H169" s="1" t="s">
        <v>219</v>
      </c>
      <c r="I169" s="141" t="s">
        <v>228</v>
      </c>
      <c r="J169" s="222" t="s">
        <v>228</v>
      </c>
      <c r="K169" s="15"/>
      <c r="L169" s="10"/>
      <c r="M169" s="10"/>
      <c r="N169" s="10"/>
      <c r="O169" s="10"/>
      <c r="P169" s="10"/>
      <c r="Q169" s="10"/>
      <c r="R169" s="10"/>
      <c r="S169" s="10"/>
      <c r="T169" s="10"/>
      <c r="U169" s="10"/>
      <c r="V169" s="10"/>
      <c r="W169" s="10"/>
      <c r="X169" s="10"/>
      <c r="Y169" s="10">
        <v>5</v>
      </c>
      <c r="Z169" s="10">
        <v>5</v>
      </c>
      <c r="AA169" s="10">
        <v>20</v>
      </c>
      <c r="AB169" s="10">
        <v>20</v>
      </c>
      <c r="AC169" s="10">
        <v>5</v>
      </c>
      <c r="AD169" s="10">
        <v>10</v>
      </c>
      <c r="AE169" s="10">
        <v>20</v>
      </c>
      <c r="AF169" s="10">
        <v>40</v>
      </c>
      <c r="AG169" s="10">
        <v>80</v>
      </c>
      <c r="AH169" s="10">
        <v>80</v>
      </c>
      <c r="AI169" s="10">
        <v>40</v>
      </c>
      <c r="AJ169" s="10">
        <v>40</v>
      </c>
      <c r="AK169" s="10">
        <v>20</v>
      </c>
      <c r="AL169" s="10">
        <v>40</v>
      </c>
      <c r="AM169" s="10">
        <v>40</v>
      </c>
      <c r="AN169" s="10">
        <v>1280</v>
      </c>
      <c r="AO169" s="10">
        <v>40</v>
      </c>
      <c r="AP169" s="16">
        <v>1280</v>
      </c>
      <c r="AQ169" s="68" t="s">
        <v>295</v>
      </c>
      <c r="AR169" s="15"/>
      <c r="AS169" s="10"/>
      <c r="AT169" s="10"/>
      <c r="AU169" s="10"/>
      <c r="AV169" s="10"/>
      <c r="AW169" s="10"/>
      <c r="AX169" s="10"/>
      <c r="AY169" s="10"/>
      <c r="AZ169" s="10"/>
      <c r="BA169" s="10"/>
      <c r="BB169" s="10"/>
      <c r="BC169" s="10"/>
      <c r="BD169" s="10"/>
      <c r="BE169" s="10"/>
      <c r="BF169" s="10"/>
      <c r="BG169" s="10"/>
      <c r="BH169" s="10">
        <v>5</v>
      </c>
      <c r="BI169" s="10">
        <v>5</v>
      </c>
      <c r="BJ169" s="10">
        <v>80</v>
      </c>
      <c r="BK169" s="10">
        <v>320</v>
      </c>
      <c r="BL169" s="10">
        <v>320</v>
      </c>
      <c r="BM169" s="10">
        <v>2560</v>
      </c>
      <c r="BN169" s="10">
        <v>320</v>
      </c>
      <c r="BO169" s="10">
        <v>1280</v>
      </c>
      <c r="BP169" s="10">
        <v>80</v>
      </c>
      <c r="BQ169" s="10">
        <v>640</v>
      </c>
      <c r="BR169" s="10">
        <v>320</v>
      </c>
      <c r="BS169" s="10">
        <v>640</v>
      </c>
      <c r="BT169" s="10">
        <v>320</v>
      </c>
      <c r="BU169" s="10">
        <v>2560</v>
      </c>
      <c r="BV169" s="10">
        <v>160</v>
      </c>
      <c r="BW169" s="10">
        <v>1280</v>
      </c>
      <c r="BX169" s="10">
        <v>80</v>
      </c>
      <c r="BY169" s="10">
        <v>1280</v>
      </c>
      <c r="BZ169" s="10">
        <v>80</v>
      </c>
      <c r="CA169" s="16">
        <v>640</v>
      </c>
      <c r="CB169" s="68" t="s">
        <v>295</v>
      </c>
      <c r="CC169" s="15">
        <v>5</v>
      </c>
      <c r="CD169" s="10">
        <v>40</v>
      </c>
      <c r="CE169" s="10">
        <v>5</v>
      </c>
      <c r="CF169" s="10">
        <v>80</v>
      </c>
      <c r="CG169" s="10">
        <v>5</v>
      </c>
      <c r="CH169" s="16">
        <v>80</v>
      </c>
      <c r="CI169" s="15">
        <v>10</v>
      </c>
      <c r="CJ169" s="10">
        <v>80</v>
      </c>
      <c r="CK169" s="10">
        <v>20</v>
      </c>
      <c r="CL169" s="10">
        <v>160</v>
      </c>
      <c r="CM169" s="10">
        <v>40</v>
      </c>
      <c r="CN169" s="10">
        <v>160</v>
      </c>
      <c r="CO169" s="10">
        <v>40</v>
      </c>
      <c r="CP169" s="10">
        <v>160</v>
      </c>
      <c r="CQ169" s="10">
        <v>80</v>
      </c>
      <c r="CR169" s="10">
        <v>320</v>
      </c>
      <c r="CS169" s="10">
        <v>80</v>
      </c>
      <c r="CT169" s="10">
        <v>40</v>
      </c>
      <c r="CU169" s="10">
        <v>80</v>
      </c>
      <c r="CV169" s="10">
        <v>320</v>
      </c>
      <c r="CW169" s="46">
        <v>80</v>
      </c>
      <c r="CX169" s="16">
        <v>160</v>
      </c>
      <c r="CY169" s="15">
        <v>20</v>
      </c>
      <c r="CZ169" s="10">
        <v>160</v>
      </c>
      <c r="DA169" s="10">
        <v>5</v>
      </c>
      <c r="DB169" s="10">
        <v>80</v>
      </c>
      <c r="DC169" s="10">
        <v>5</v>
      </c>
      <c r="DD169" s="10">
        <v>320</v>
      </c>
      <c r="DE169" s="10">
        <v>5</v>
      </c>
      <c r="DF169" s="10">
        <v>160</v>
      </c>
      <c r="DG169" s="10">
        <v>20</v>
      </c>
      <c r="DH169" s="10">
        <v>640</v>
      </c>
      <c r="DI169" s="10">
        <v>5</v>
      </c>
      <c r="DJ169" s="16">
        <v>160</v>
      </c>
      <c r="DK169" s="68" t="s">
        <v>295</v>
      </c>
    </row>
    <row r="170" spans="1:115" ht="24" customHeight="1">
      <c r="A170" s="119" t="s">
        <v>296</v>
      </c>
      <c r="B170" s="43">
        <v>38755</v>
      </c>
      <c r="C170" s="43">
        <v>43358</v>
      </c>
      <c r="D170" s="44">
        <v>12</v>
      </c>
      <c r="E170" s="3" t="s">
        <v>217</v>
      </c>
      <c r="F170" s="54" t="s">
        <v>218</v>
      </c>
      <c r="G170" s="227">
        <v>17.452743681273169</v>
      </c>
      <c r="H170" s="1" t="s">
        <v>219</v>
      </c>
      <c r="I170" s="141" t="s">
        <v>228</v>
      </c>
      <c r="J170" s="222" t="s">
        <v>228</v>
      </c>
      <c r="K170" s="15"/>
      <c r="L170" s="10"/>
      <c r="M170" s="10"/>
      <c r="N170" s="10"/>
      <c r="O170" s="10"/>
      <c r="P170" s="10"/>
      <c r="Q170" s="10"/>
      <c r="R170" s="10"/>
      <c r="S170" s="10"/>
      <c r="T170" s="10"/>
      <c r="U170" s="10"/>
      <c r="V170" s="10"/>
      <c r="W170" s="10"/>
      <c r="X170" s="10"/>
      <c r="Y170" s="10">
        <v>5</v>
      </c>
      <c r="Z170" s="10">
        <v>5</v>
      </c>
      <c r="AA170" s="10">
        <v>5</v>
      </c>
      <c r="AB170" s="10">
        <v>5</v>
      </c>
      <c r="AC170" s="10">
        <v>5</v>
      </c>
      <c r="AD170" s="10">
        <v>5</v>
      </c>
      <c r="AE170" s="10">
        <v>5</v>
      </c>
      <c r="AF170" s="10">
        <v>5</v>
      </c>
      <c r="AG170" s="10">
        <v>5</v>
      </c>
      <c r="AH170" s="10">
        <v>5</v>
      </c>
      <c r="AI170" s="10">
        <v>5</v>
      </c>
      <c r="AJ170" s="10">
        <v>5</v>
      </c>
      <c r="AK170" s="10">
        <v>5</v>
      </c>
      <c r="AL170" s="10">
        <v>5</v>
      </c>
      <c r="AM170" s="10">
        <v>40</v>
      </c>
      <c r="AN170" s="10">
        <v>640</v>
      </c>
      <c r="AO170" s="10">
        <v>40</v>
      </c>
      <c r="AP170" s="16">
        <v>1280</v>
      </c>
      <c r="AQ170" s="45" t="s">
        <v>296</v>
      </c>
      <c r="AR170" s="15"/>
      <c r="AS170" s="10"/>
      <c r="AT170" s="10"/>
      <c r="AU170" s="10"/>
      <c r="AV170" s="10"/>
      <c r="AW170" s="10"/>
      <c r="AX170" s="10"/>
      <c r="AY170" s="10"/>
      <c r="AZ170" s="10"/>
      <c r="BA170" s="10"/>
      <c r="BB170" s="10"/>
      <c r="BC170" s="10"/>
      <c r="BD170" s="10"/>
      <c r="BE170" s="10"/>
      <c r="BF170" s="10"/>
      <c r="BG170" s="10"/>
      <c r="BH170" s="10">
        <v>5</v>
      </c>
      <c r="BI170" s="10">
        <v>5</v>
      </c>
      <c r="BJ170" s="10">
        <v>10</v>
      </c>
      <c r="BK170" s="10">
        <v>320</v>
      </c>
      <c r="BL170" s="10">
        <v>80</v>
      </c>
      <c r="BM170" s="10">
        <v>1280</v>
      </c>
      <c r="BN170" s="10">
        <v>40</v>
      </c>
      <c r="BO170" s="10">
        <v>640</v>
      </c>
      <c r="BP170" s="10">
        <v>5</v>
      </c>
      <c r="BQ170" s="10">
        <v>160</v>
      </c>
      <c r="BR170" s="10">
        <v>20</v>
      </c>
      <c r="BS170" s="10">
        <v>320</v>
      </c>
      <c r="BT170" s="10">
        <v>20</v>
      </c>
      <c r="BU170" s="10">
        <v>640</v>
      </c>
      <c r="BV170" s="10">
        <v>5</v>
      </c>
      <c r="BW170" s="10">
        <v>160</v>
      </c>
      <c r="BX170" s="10">
        <v>5</v>
      </c>
      <c r="BY170" s="10">
        <v>320</v>
      </c>
      <c r="BZ170" s="10">
        <v>5</v>
      </c>
      <c r="CA170" s="16">
        <v>320</v>
      </c>
      <c r="CB170" s="45" t="s">
        <v>296</v>
      </c>
      <c r="CC170" s="15">
        <v>5</v>
      </c>
      <c r="CD170" s="10">
        <v>80</v>
      </c>
      <c r="CE170" s="10">
        <v>5</v>
      </c>
      <c r="CF170" s="10">
        <v>10</v>
      </c>
      <c r="CG170" s="10">
        <v>5</v>
      </c>
      <c r="CH170" s="16">
        <v>5</v>
      </c>
      <c r="CI170" s="15">
        <v>5</v>
      </c>
      <c r="CJ170" s="10">
        <v>40</v>
      </c>
      <c r="CK170" s="10">
        <v>5</v>
      </c>
      <c r="CL170" s="10">
        <v>80</v>
      </c>
      <c r="CM170" s="10">
        <v>5</v>
      </c>
      <c r="CN170" s="10">
        <v>160</v>
      </c>
      <c r="CO170" s="10">
        <v>5</v>
      </c>
      <c r="CP170" s="10">
        <v>160</v>
      </c>
      <c r="CQ170" s="10">
        <v>5</v>
      </c>
      <c r="CR170" s="10">
        <v>320</v>
      </c>
      <c r="CS170" s="10">
        <v>5</v>
      </c>
      <c r="CT170" s="10">
        <v>80</v>
      </c>
      <c r="CU170" s="10">
        <v>5</v>
      </c>
      <c r="CV170" s="10">
        <v>320</v>
      </c>
      <c r="CW170" s="46">
        <v>5</v>
      </c>
      <c r="CX170" s="16">
        <v>320</v>
      </c>
      <c r="CY170" s="15">
        <v>10</v>
      </c>
      <c r="CZ170" s="10">
        <v>80</v>
      </c>
      <c r="DA170" s="10">
        <v>5</v>
      </c>
      <c r="DB170" s="10">
        <v>40</v>
      </c>
      <c r="DC170" s="10">
        <v>5</v>
      </c>
      <c r="DD170" s="10">
        <v>160</v>
      </c>
      <c r="DE170" s="10">
        <v>5</v>
      </c>
      <c r="DF170" s="10">
        <v>80</v>
      </c>
      <c r="DG170" s="10">
        <v>5</v>
      </c>
      <c r="DH170" s="10">
        <v>160</v>
      </c>
      <c r="DI170" s="10">
        <v>5</v>
      </c>
      <c r="DJ170" s="16">
        <v>80</v>
      </c>
      <c r="DK170" s="45" t="s">
        <v>296</v>
      </c>
    </row>
    <row r="171" spans="1:115" ht="24" customHeight="1">
      <c r="A171" s="118" t="s">
        <v>297</v>
      </c>
      <c r="B171" s="48">
        <v>37499</v>
      </c>
      <c r="C171" s="48">
        <v>43362</v>
      </c>
      <c r="D171" s="49">
        <v>16</v>
      </c>
      <c r="E171" s="3" t="s">
        <v>217</v>
      </c>
      <c r="F171" s="54" t="s">
        <v>218</v>
      </c>
      <c r="G171" s="227">
        <v>20.835496082195665</v>
      </c>
      <c r="H171" s="1" t="s">
        <v>219</v>
      </c>
      <c r="I171" s="141" t="s">
        <v>228</v>
      </c>
      <c r="J171" s="222" t="s">
        <v>228</v>
      </c>
      <c r="K171" s="15"/>
      <c r="L171" s="10"/>
      <c r="M171" s="10"/>
      <c r="N171" s="10"/>
      <c r="O171" s="10"/>
      <c r="P171" s="10"/>
      <c r="Q171" s="10"/>
      <c r="R171" s="10"/>
      <c r="S171" s="10"/>
      <c r="T171" s="10"/>
      <c r="U171" s="10"/>
      <c r="V171" s="10"/>
      <c r="W171" s="10"/>
      <c r="X171" s="10"/>
      <c r="Y171" s="10">
        <v>5</v>
      </c>
      <c r="Z171" s="10">
        <v>5</v>
      </c>
      <c r="AA171" s="10">
        <v>5</v>
      </c>
      <c r="AB171" s="10">
        <v>5</v>
      </c>
      <c r="AC171" s="10">
        <v>5</v>
      </c>
      <c r="AD171" s="10">
        <v>5</v>
      </c>
      <c r="AE171" s="10">
        <v>5</v>
      </c>
      <c r="AF171" s="10">
        <v>5</v>
      </c>
      <c r="AG171" s="10">
        <v>5</v>
      </c>
      <c r="AH171" s="10">
        <v>5</v>
      </c>
      <c r="AI171" s="10">
        <v>5</v>
      </c>
      <c r="AJ171" s="10">
        <v>20</v>
      </c>
      <c r="AK171" s="10">
        <v>5</v>
      </c>
      <c r="AL171" s="10">
        <v>5</v>
      </c>
      <c r="AM171" s="10">
        <v>40</v>
      </c>
      <c r="AN171" s="10">
        <v>160</v>
      </c>
      <c r="AO171" s="10">
        <v>40</v>
      </c>
      <c r="AP171" s="16">
        <v>160</v>
      </c>
      <c r="AQ171" s="68" t="s">
        <v>297</v>
      </c>
      <c r="AR171" s="15"/>
      <c r="AS171" s="10"/>
      <c r="AT171" s="10"/>
      <c r="AU171" s="10"/>
      <c r="AV171" s="10"/>
      <c r="AW171" s="10"/>
      <c r="AX171" s="10"/>
      <c r="AY171" s="10"/>
      <c r="AZ171" s="10"/>
      <c r="BA171" s="10"/>
      <c r="BB171" s="10"/>
      <c r="BC171" s="10"/>
      <c r="BD171" s="10"/>
      <c r="BE171" s="10"/>
      <c r="BF171" s="10"/>
      <c r="BG171" s="10"/>
      <c r="BH171" s="10">
        <v>5</v>
      </c>
      <c r="BI171" s="10">
        <v>5</v>
      </c>
      <c r="BJ171" s="10">
        <v>20</v>
      </c>
      <c r="BK171" s="10">
        <v>640</v>
      </c>
      <c r="BL171" s="10">
        <v>160</v>
      </c>
      <c r="BM171" s="10">
        <v>2560</v>
      </c>
      <c r="BN171" s="10">
        <v>160</v>
      </c>
      <c r="BO171" s="10">
        <v>640</v>
      </c>
      <c r="BP171" s="10">
        <v>40</v>
      </c>
      <c r="BQ171" s="10">
        <v>320</v>
      </c>
      <c r="BR171" s="10">
        <v>640</v>
      </c>
      <c r="BS171" s="10">
        <v>1280</v>
      </c>
      <c r="BT171" s="10">
        <v>320</v>
      </c>
      <c r="BU171" s="10">
        <v>2560</v>
      </c>
      <c r="BV171" s="10">
        <v>80</v>
      </c>
      <c r="BW171" s="10">
        <v>640</v>
      </c>
      <c r="BX171" s="10">
        <v>40</v>
      </c>
      <c r="BY171" s="10">
        <v>640</v>
      </c>
      <c r="BZ171" s="10">
        <v>40</v>
      </c>
      <c r="CA171" s="16">
        <v>640</v>
      </c>
      <c r="CB171" s="68" t="s">
        <v>297</v>
      </c>
      <c r="CC171" s="15">
        <v>40</v>
      </c>
      <c r="CD171" s="10">
        <v>160</v>
      </c>
      <c r="CE171" s="10">
        <v>5</v>
      </c>
      <c r="CF171" s="10">
        <v>10</v>
      </c>
      <c r="CG171" s="10">
        <v>10</v>
      </c>
      <c r="CH171" s="16">
        <v>40</v>
      </c>
      <c r="CI171" s="15">
        <v>5</v>
      </c>
      <c r="CJ171" s="10">
        <v>40</v>
      </c>
      <c r="CK171" s="10">
        <v>40</v>
      </c>
      <c r="CL171" s="10">
        <v>160</v>
      </c>
      <c r="CM171" s="10">
        <v>40</v>
      </c>
      <c r="CN171" s="10">
        <v>320</v>
      </c>
      <c r="CO171" s="10">
        <v>20</v>
      </c>
      <c r="CP171" s="10">
        <v>160</v>
      </c>
      <c r="CQ171" s="10">
        <v>40</v>
      </c>
      <c r="CR171" s="10">
        <v>320</v>
      </c>
      <c r="CS171" s="10">
        <v>20</v>
      </c>
      <c r="CT171" s="10">
        <v>160</v>
      </c>
      <c r="CU171" s="10">
        <v>80</v>
      </c>
      <c r="CV171" s="10">
        <v>640</v>
      </c>
      <c r="CW171" s="46">
        <v>40</v>
      </c>
      <c r="CX171" s="16">
        <v>640</v>
      </c>
      <c r="CY171" s="15">
        <v>20</v>
      </c>
      <c r="CZ171" s="10">
        <v>80</v>
      </c>
      <c r="DA171" s="10">
        <v>10</v>
      </c>
      <c r="DB171" s="10">
        <v>40</v>
      </c>
      <c r="DC171" s="10">
        <v>20</v>
      </c>
      <c r="DD171" s="10">
        <v>80</v>
      </c>
      <c r="DE171" s="10">
        <v>20</v>
      </c>
      <c r="DF171" s="10">
        <v>80</v>
      </c>
      <c r="DG171" s="10">
        <v>20</v>
      </c>
      <c r="DH171" s="10">
        <v>80</v>
      </c>
      <c r="DI171" s="10">
        <v>80</v>
      </c>
      <c r="DJ171" s="16">
        <v>80</v>
      </c>
      <c r="DK171" s="68" t="s">
        <v>297</v>
      </c>
    </row>
    <row r="172" spans="1:115" ht="24" customHeight="1">
      <c r="A172" s="118" t="s">
        <v>298</v>
      </c>
      <c r="B172" s="48">
        <v>36879</v>
      </c>
      <c r="C172" s="48">
        <v>43365</v>
      </c>
      <c r="D172" s="49">
        <v>17</v>
      </c>
      <c r="E172" s="5" t="s">
        <v>221</v>
      </c>
      <c r="F172" s="54" t="s">
        <v>218</v>
      </c>
      <c r="G172" s="227">
        <v>23.880301228695995</v>
      </c>
      <c r="H172" s="1" t="s">
        <v>219</v>
      </c>
      <c r="I172" s="141" t="s">
        <v>228</v>
      </c>
      <c r="J172" s="222" t="s">
        <v>228</v>
      </c>
      <c r="K172" s="15"/>
      <c r="L172" s="10"/>
      <c r="M172" s="10"/>
      <c r="N172" s="10"/>
      <c r="O172" s="10"/>
      <c r="P172" s="10"/>
      <c r="Q172" s="10"/>
      <c r="R172" s="10"/>
      <c r="S172" s="10"/>
      <c r="T172" s="10"/>
      <c r="U172" s="10"/>
      <c r="V172" s="10"/>
      <c r="W172" s="10"/>
      <c r="X172" s="10"/>
      <c r="Y172" s="10">
        <v>5</v>
      </c>
      <c r="Z172" s="10">
        <v>5</v>
      </c>
      <c r="AA172" s="10">
        <v>5</v>
      </c>
      <c r="AB172" s="10">
        <v>5</v>
      </c>
      <c r="AC172" s="10">
        <v>5</v>
      </c>
      <c r="AD172" s="10">
        <v>5</v>
      </c>
      <c r="AE172" s="10">
        <v>5</v>
      </c>
      <c r="AF172" s="10">
        <v>5</v>
      </c>
      <c r="AG172" s="10">
        <v>5</v>
      </c>
      <c r="AH172" s="10">
        <v>5</v>
      </c>
      <c r="AI172" s="10">
        <v>5</v>
      </c>
      <c r="AJ172" s="10">
        <v>5</v>
      </c>
      <c r="AK172" s="10">
        <v>5</v>
      </c>
      <c r="AL172" s="10">
        <v>5</v>
      </c>
      <c r="AM172" s="10">
        <v>160</v>
      </c>
      <c r="AN172" s="10">
        <v>320</v>
      </c>
      <c r="AO172" s="10">
        <v>320</v>
      </c>
      <c r="AP172" s="16">
        <v>320</v>
      </c>
      <c r="AQ172" s="68" t="s">
        <v>298</v>
      </c>
      <c r="AR172" s="15"/>
      <c r="AS172" s="10"/>
      <c r="AT172" s="10"/>
      <c r="AU172" s="10"/>
      <c r="AV172" s="10"/>
      <c r="AW172" s="10"/>
      <c r="AX172" s="10"/>
      <c r="AY172" s="10"/>
      <c r="AZ172" s="10"/>
      <c r="BA172" s="10"/>
      <c r="BB172" s="10"/>
      <c r="BC172" s="10"/>
      <c r="BD172" s="10"/>
      <c r="BE172" s="10"/>
      <c r="BF172" s="10"/>
      <c r="BG172" s="10"/>
      <c r="BH172" s="10">
        <v>160</v>
      </c>
      <c r="BI172" s="10">
        <v>320</v>
      </c>
      <c r="BJ172" s="10">
        <v>320</v>
      </c>
      <c r="BK172" s="10">
        <v>320</v>
      </c>
      <c r="BL172" s="10">
        <v>1280</v>
      </c>
      <c r="BM172" s="10">
        <v>2560</v>
      </c>
      <c r="BN172" s="10">
        <v>640</v>
      </c>
      <c r="BO172" s="10">
        <v>640</v>
      </c>
      <c r="BP172" s="10">
        <v>320</v>
      </c>
      <c r="BQ172" s="10">
        <v>160</v>
      </c>
      <c r="BR172" s="10">
        <v>320</v>
      </c>
      <c r="BS172" s="10">
        <v>640</v>
      </c>
      <c r="BT172" s="10">
        <v>640</v>
      </c>
      <c r="BU172" s="10">
        <v>640</v>
      </c>
      <c r="BV172" s="10">
        <v>320</v>
      </c>
      <c r="BW172" s="10">
        <v>320</v>
      </c>
      <c r="BX172" s="10">
        <v>320</v>
      </c>
      <c r="BY172" s="10">
        <v>320</v>
      </c>
      <c r="BZ172" s="10">
        <v>320</v>
      </c>
      <c r="CA172" s="16">
        <v>320</v>
      </c>
      <c r="CB172" s="68" t="s">
        <v>298</v>
      </c>
      <c r="CC172" s="15">
        <v>20</v>
      </c>
      <c r="CD172" s="10">
        <v>40</v>
      </c>
      <c r="CE172" s="10">
        <v>5</v>
      </c>
      <c r="CF172" s="10">
        <v>5</v>
      </c>
      <c r="CG172" s="10">
        <v>5</v>
      </c>
      <c r="CH172" s="16">
        <v>5</v>
      </c>
      <c r="CI172" s="15">
        <v>10</v>
      </c>
      <c r="CJ172" s="10">
        <v>20</v>
      </c>
      <c r="CK172" s="10">
        <v>20</v>
      </c>
      <c r="CL172" s="10">
        <v>40</v>
      </c>
      <c r="CM172" s="10">
        <v>20</v>
      </c>
      <c r="CN172" s="10">
        <v>80</v>
      </c>
      <c r="CO172" s="10">
        <v>40</v>
      </c>
      <c r="CP172" s="10">
        <v>80</v>
      </c>
      <c r="CQ172" s="10">
        <v>80</v>
      </c>
      <c r="CR172" s="10">
        <v>160</v>
      </c>
      <c r="CS172" s="10">
        <v>80</v>
      </c>
      <c r="CT172" s="10">
        <v>160</v>
      </c>
      <c r="CU172" s="10">
        <v>80</v>
      </c>
      <c r="CV172" s="10">
        <v>160</v>
      </c>
      <c r="CW172" s="46">
        <v>160</v>
      </c>
      <c r="CX172" s="16">
        <v>160</v>
      </c>
      <c r="CY172" s="15">
        <v>80</v>
      </c>
      <c r="CZ172" s="10">
        <v>320</v>
      </c>
      <c r="DA172" s="10">
        <v>40</v>
      </c>
      <c r="DB172" s="10">
        <v>160</v>
      </c>
      <c r="DC172" s="10">
        <v>80</v>
      </c>
      <c r="DD172" s="10">
        <v>160</v>
      </c>
      <c r="DE172" s="10">
        <v>40</v>
      </c>
      <c r="DF172" s="10">
        <v>320</v>
      </c>
      <c r="DG172" s="10">
        <v>80</v>
      </c>
      <c r="DH172" s="10">
        <v>320</v>
      </c>
      <c r="DI172" s="10">
        <v>160</v>
      </c>
      <c r="DJ172" s="16">
        <v>320</v>
      </c>
      <c r="DK172" s="68" t="s">
        <v>298</v>
      </c>
    </row>
    <row r="173" spans="1:115" ht="24" customHeight="1">
      <c r="A173" s="119" t="s">
        <v>299</v>
      </c>
      <c r="B173" s="43">
        <v>38835</v>
      </c>
      <c r="C173" s="43">
        <v>43361</v>
      </c>
      <c r="D173" s="44">
        <v>12</v>
      </c>
      <c r="E173" s="5" t="s">
        <v>221</v>
      </c>
      <c r="F173" s="54" t="s">
        <v>218</v>
      </c>
      <c r="G173" s="227">
        <v>17.283264407674874</v>
      </c>
      <c r="H173" s="1" t="s">
        <v>219</v>
      </c>
      <c r="I173" s="141" t="s">
        <v>228</v>
      </c>
      <c r="J173" s="222" t="s">
        <v>228</v>
      </c>
      <c r="K173" s="15"/>
      <c r="L173" s="10"/>
      <c r="M173" s="10"/>
      <c r="N173" s="10"/>
      <c r="O173" s="10"/>
      <c r="P173" s="10"/>
      <c r="Q173" s="10"/>
      <c r="R173" s="10"/>
      <c r="S173" s="10"/>
      <c r="T173" s="10"/>
      <c r="U173" s="10"/>
      <c r="V173" s="10"/>
      <c r="W173" s="10"/>
      <c r="X173" s="10"/>
      <c r="Y173" s="10">
        <v>5</v>
      </c>
      <c r="Z173" s="10">
        <v>5</v>
      </c>
      <c r="AA173" s="10">
        <v>5</v>
      </c>
      <c r="AB173" s="10">
        <v>5</v>
      </c>
      <c r="AC173" s="10">
        <v>5</v>
      </c>
      <c r="AD173" s="10">
        <v>5</v>
      </c>
      <c r="AE173" s="10">
        <v>5</v>
      </c>
      <c r="AF173" s="10">
        <v>5</v>
      </c>
      <c r="AG173" s="10">
        <v>5</v>
      </c>
      <c r="AH173" s="10">
        <v>5</v>
      </c>
      <c r="AI173" s="10">
        <v>5</v>
      </c>
      <c r="AJ173" s="10">
        <v>5</v>
      </c>
      <c r="AK173" s="10">
        <v>5</v>
      </c>
      <c r="AL173" s="10">
        <v>5</v>
      </c>
      <c r="AM173" s="10">
        <v>5</v>
      </c>
      <c r="AN173" s="10">
        <v>160</v>
      </c>
      <c r="AO173" s="10">
        <v>5</v>
      </c>
      <c r="AP173" s="16">
        <v>320</v>
      </c>
      <c r="AQ173" s="45" t="s">
        <v>299</v>
      </c>
      <c r="AR173" s="15"/>
      <c r="AS173" s="10"/>
      <c r="AT173" s="10"/>
      <c r="AU173" s="10"/>
      <c r="AV173" s="10"/>
      <c r="AW173" s="10"/>
      <c r="AX173" s="10"/>
      <c r="AY173" s="10"/>
      <c r="AZ173" s="10"/>
      <c r="BA173" s="10"/>
      <c r="BB173" s="10"/>
      <c r="BC173" s="10"/>
      <c r="BD173" s="10"/>
      <c r="BE173" s="10"/>
      <c r="BF173" s="10"/>
      <c r="BG173" s="10"/>
      <c r="BH173" s="10">
        <v>5</v>
      </c>
      <c r="BI173" s="10">
        <v>5</v>
      </c>
      <c r="BJ173" s="10">
        <v>10</v>
      </c>
      <c r="BK173" s="10">
        <v>20</v>
      </c>
      <c r="BL173" s="10">
        <v>80</v>
      </c>
      <c r="BM173" s="10">
        <v>160</v>
      </c>
      <c r="BN173" s="10">
        <v>80</v>
      </c>
      <c r="BO173" s="10">
        <v>80</v>
      </c>
      <c r="BP173" s="10">
        <v>80</v>
      </c>
      <c r="BQ173" s="10">
        <v>80</v>
      </c>
      <c r="BR173" s="10">
        <v>160</v>
      </c>
      <c r="BS173" s="10">
        <v>320</v>
      </c>
      <c r="BT173" s="10">
        <v>160</v>
      </c>
      <c r="BU173" s="10">
        <v>320</v>
      </c>
      <c r="BV173" s="10">
        <v>160</v>
      </c>
      <c r="BW173" s="10">
        <v>160</v>
      </c>
      <c r="BX173" s="10">
        <v>160</v>
      </c>
      <c r="BY173" s="10">
        <v>160</v>
      </c>
      <c r="BZ173" s="10">
        <v>160</v>
      </c>
      <c r="CA173" s="16">
        <v>160</v>
      </c>
      <c r="CB173" s="45" t="s">
        <v>299</v>
      </c>
      <c r="CC173" s="15">
        <v>5</v>
      </c>
      <c r="CD173" s="10">
        <v>10</v>
      </c>
      <c r="CE173" s="10">
        <v>5</v>
      </c>
      <c r="CF173" s="10">
        <v>5</v>
      </c>
      <c r="CG173" s="10">
        <v>5</v>
      </c>
      <c r="CH173" s="16">
        <v>5</v>
      </c>
      <c r="CI173" s="15">
        <v>5</v>
      </c>
      <c r="CJ173" s="10">
        <v>80</v>
      </c>
      <c r="CK173" s="10">
        <v>5</v>
      </c>
      <c r="CL173" s="10">
        <v>160</v>
      </c>
      <c r="CM173" s="10">
        <v>5</v>
      </c>
      <c r="CN173" s="10">
        <v>640</v>
      </c>
      <c r="CO173" s="10">
        <v>5</v>
      </c>
      <c r="CP173" s="10">
        <v>320</v>
      </c>
      <c r="CQ173" s="10">
        <v>5</v>
      </c>
      <c r="CR173" s="10">
        <v>640</v>
      </c>
      <c r="CS173" s="10">
        <v>5</v>
      </c>
      <c r="CT173" s="10">
        <v>40</v>
      </c>
      <c r="CU173" s="10">
        <v>5</v>
      </c>
      <c r="CV173" s="10">
        <v>640</v>
      </c>
      <c r="CW173" s="46">
        <v>5</v>
      </c>
      <c r="CX173" s="16">
        <v>640</v>
      </c>
      <c r="CY173" s="15">
        <v>10</v>
      </c>
      <c r="CZ173" s="10">
        <v>40</v>
      </c>
      <c r="DA173" s="10">
        <v>5</v>
      </c>
      <c r="DB173" s="10">
        <v>10</v>
      </c>
      <c r="DC173" s="10">
        <v>10</v>
      </c>
      <c r="DD173" s="10">
        <v>20</v>
      </c>
      <c r="DE173" s="10">
        <v>10</v>
      </c>
      <c r="DF173" s="10">
        <v>20</v>
      </c>
      <c r="DG173" s="10">
        <v>5</v>
      </c>
      <c r="DH173" s="10">
        <v>40</v>
      </c>
      <c r="DI173" s="10">
        <v>10</v>
      </c>
      <c r="DJ173" s="16">
        <v>20</v>
      </c>
      <c r="DK173" s="45" t="s">
        <v>299</v>
      </c>
    </row>
    <row r="174" spans="1:115" ht="24" customHeight="1">
      <c r="A174" s="119" t="s">
        <v>300</v>
      </c>
      <c r="B174" s="43">
        <v>38563</v>
      </c>
      <c r="C174" s="43">
        <v>43362</v>
      </c>
      <c r="D174" s="44">
        <v>13</v>
      </c>
      <c r="E174" s="5" t="s">
        <v>221</v>
      </c>
      <c r="F174" s="54" t="s">
        <v>218</v>
      </c>
      <c r="G174" s="227">
        <v>28.85226661450438</v>
      </c>
      <c r="H174" s="1" t="s">
        <v>219</v>
      </c>
      <c r="I174" s="141" t="s">
        <v>228</v>
      </c>
      <c r="J174" s="222" t="s">
        <v>228</v>
      </c>
      <c r="K174" s="15"/>
      <c r="L174" s="10"/>
      <c r="M174" s="10"/>
      <c r="N174" s="10"/>
      <c r="O174" s="10"/>
      <c r="P174" s="10"/>
      <c r="Q174" s="10"/>
      <c r="R174" s="10"/>
      <c r="S174" s="10"/>
      <c r="T174" s="10"/>
      <c r="U174" s="10"/>
      <c r="V174" s="10"/>
      <c r="W174" s="10"/>
      <c r="X174" s="10"/>
      <c r="Y174" s="10">
        <v>5</v>
      </c>
      <c r="Z174" s="10">
        <v>5</v>
      </c>
      <c r="AA174" s="10">
        <v>5</v>
      </c>
      <c r="AB174" s="10">
        <v>5</v>
      </c>
      <c r="AC174" s="10">
        <v>5</v>
      </c>
      <c r="AD174" s="10">
        <v>5</v>
      </c>
      <c r="AE174" s="10">
        <v>20</v>
      </c>
      <c r="AF174" s="10">
        <v>40</v>
      </c>
      <c r="AG174" s="10">
        <v>320</v>
      </c>
      <c r="AH174" s="10">
        <v>320</v>
      </c>
      <c r="AI174" s="10">
        <v>160</v>
      </c>
      <c r="AJ174" s="10">
        <v>160</v>
      </c>
      <c r="AK174" s="10">
        <v>160</v>
      </c>
      <c r="AL174" s="10">
        <v>160</v>
      </c>
      <c r="AM174" s="10">
        <v>40</v>
      </c>
      <c r="AN174" s="10">
        <v>1280</v>
      </c>
      <c r="AO174" s="10">
        <v>80</v>
      </c>
      <c r="AP174" s="16">
        <v>1280</v>
      </c>
      <c r="AQ174" s="45" t="s">
        <v>300</v>
      </c>
      <c r="AR174" s="15"/>
      <c r="AS174" s="10"/>
      <c r="AT174" s="10"/>
      <c r="AU174" s="10"/>
      <c r="AV174" s="10"/>
      <c r="AW174" s="10"/>
      <c r="AX174" s="10"/>
      <c r="AY174" s="10"/>
      <c r="AZ174" s="10"/>
      <c r="BA174" s="10"/>
      <c r="BB174" s="10"/>
      <c r="BC174" s="10"/>
      <c r="BD174" s="10"/>
      <c r="BE174" s="10"/>
      <c r="BF174" s="10"/>
      <c r="BG174" s="10"/>
      <c r="BH174" s="10">
        <v>5</v>
      </c>
      <c r="BI174" s="10">
        <v>5</v>
      </c>
      <c r="BJ174" s="10">
        <v>10</v>
      </c>
      <c r="BK174" s="10">
        <v>20</v>
      </c>
      <c r="BL174" s="10">
        <v>80</v>
      </c>
      <c r="BM174" s="10">
        <v>160</v>
      </c>
      <c r="BN174" s="10">
        <v>40</v>
      </c>
      <c r="BO174" s="10">
        <v>80</v>
      </c>
      <c r="BP174" s="10">
        <v>20</v>
      </c>
      <c r="BQ174" s="10">
        <v>20</v>
      </c>
      <c r="BR174" s="10">
        <v>40</v>
      </c>
      <c r="BS174" s="10">
        <v>160</v>
      </c>
      <c r="BT174" s="10">
        <v>80</v>
      </c>
      <c r="BU174" s="10">
        <v>160</v>
      </c>
      <c r="BV174" s="10">
        <v>40</v>
      </c>
      <c r="BW174" s="10">
        <v>80</v>
      </c>
      <c r="BX174" s="10">
        <v>40</v>
      </c>
      <c r="BY174" s="10">
        <v>80</v>
      </c>
      <c r="BZ174" s="10">
        <v>40</v>
      </c>
      <c r="CA174" s="16">
        <v>80</v>
      </c>
      <c r="CB174" s="45" t="s">
        <v>300</v>
      </c>
      <c r="CC174" s="15">
        <v>5</v>
      </c>
      <c r="CD174" s="10">
        <v>160</v>
      </c>
      <c r="CE174" s="10">
        <v>5</v>
      </c>
      <c r="CF174" s="10">
        <v>10</v>
      </c>
      <c r="CG174" s="10">
        <v>5</v>
      </c>
      <c r="CH174" s="16">
        <v>5</v>
      </c>
      <c r="CI174" s="15">
        <v>5</v>
      </c>
      <c r="CJ174" s="10">
        <v>40</v>
      </c>
      <c r="CK174" s="10">
        <v>5</v>
      </c>
      <c r="CL174" s="10">
        <v>160</v>
      </c>
      <c r="CM174" s="10">
        <v>5</v>
      </c>
      <c r="CN174" s="10">
        <v>160</v>
      </c>
      <c r="CO174" s="10">
        <v>5</v>
      </c>
      <c r="CP174" s="10">
        <v>160</v>
      </c>
      <c r="CQ174" s="10">
        <v>5</v>
      </c>
      <c r="CR174" s="10">
        <v>640</v>
      </c>
      <c r="CS174" s="10">
        <v>5</v>
      </c>
      <c r="CT174" s="10">
        <v>640</v>
      </c>
      <c r="CU174" s="10">
        <v>5</v>
      </c>
      <c r="CV174" s="10">
        <v>320</v>
      </c>
      <c r="CW174" s="46">
        <v>5</v>
      </c>
      <c r="CX174" s="16">
        <v>640</v>
      </c>
      <c r="CY174" s="15">
        <v>10</v>
      </c>
      <c r="CZ174" s="10">
        <v>160</v>
      </c>
      <c r="DA174" s="10">
        <v>5</v>
      </c>
      <c r="DB174" s="10">
        <v>80</v>
      </c>
      <c r="DC174" s="10">
        <v>5</v>
      </c>
      <c r="DD174" s="10">
        <v>5</v>
      </c>
      <c r="DE174" s="10">
        <v>5</v>
      </c>
      <c r="DF174" s="10">
        <v>160</v>
      </c>
      <c r="DG174" s="10">
        <v>10</v>
      </c>
      <c r="DH174" s="10">
        <v>160</v>
      </c>
      <c r="DI174" s="10">
        <v>5</v>
      </c>
      <c r="DJ174" s="16">
        <v>320</v>
      </c>
      <c r="DK174" s="45" t="s">
        <v>300</v>
      </c>
    </row>
    <row r="175" spans="1:115" ht="24" customHeight="1">
      <c r="A175" s="118" t="s">
        <v>301</v>
      </c>
      <c r="B175" s="48">
        <v>37189</v>
      </c>
      <c r="C175" s="48">
        <v>43365</v>
      </c>
      <c r="D175" s="49">
        <v>16</v>
      </c>
      <c r="E175" s="3" t="s">
        <v>217</v>
      </c>
      <c r="F175" s="54" t="s">
        <v>218</v>
      </c>
      <c r="G175" s="227">
        <v>20.010816657652789</v>
      </c>
      <c r="H175" s="1" t="s">
        <v>219</v>
      </c>
      <c r="I175" s="141" t="s">
        <v>228</v>
      </c>
      <c r="J175" s="222" t="s">
        <v>228</v>
      </c>
      <c r="K175" s="15"/>
      <c r="L175" s="10"/>
      <c r="M175" s="10"/>
      <c r="N175" s="10"/>
      <c r="O175" s="10"/>
      <c r="P175" s="10"/>
      <c r="Q175" s="10"/>
      <c r="R175" s="10"/>
      <c r="S175" s="10"/>
      <c r="T175" s="10"/>
      <c r="U175" s="10"/>
      <c r="V175" s="10"/>
      <c r="W175" s="10"/>
      <c r="X175" s="10"/>
      <c r="Y175" s="10">
        <v>5</v>
      </c>
      <c r="Z175" s="10">
        <v>5</v>
      </c>
      <c r="AA175" s="10">
        <v>10</v>
      </c>
      <c r="AB175" s="10">
        <v>5</v>
      </c>
      <c r="AC175" s="10">
        <v>5</v>
      </c>
      <c r="AD175" s="10">
        <v>5</v>
      </c>
      <c r="AE175" s="10">
        <v>20</v>
      </c>
      <c r="AF175" s="10">
        <v>20</v>
      </c>
      <c r="AG175" s="10">
        <v>40</v>
      </c>
      <c r="AH175" s="10">
        <v>40</v>
      </c>
      <c r="AI175" s="10">
        <v>40</v>
      </c>
      <c r="AJ175" s="10">
        <v>20</v>
      </c>
      <c r="AK175" s="10">
        <v>20</v>
      </c>
      <c r="AL175" s="10">
        <v>20</v>
      </c>
      <c r="AM175" s="10">
        <v>80</v>
      </c>
      <c r="AN175" s="10">
        <v>160</v>
      </c>
      <c r="AO175" s="10">
        <v>80</v>
      </c>
      <c r="AP175" s="16">
        <v>80</v>
      </c>
      <c r="AQ175" s="68" t="s">
        <v>301</v>
      </c>
      <c r="AR175" s="15"/>
      <c r="AS175" s="10"/>
      <c r="AT175" s="10"/>
      <c r="AU175" s="10"/>
      <c r="AV175" s="10"/>
      <c r="AW175" s="10"/>
      <c r="AX175" s="10"/>
      <c r="AY175" s="10"/>
      <c r="AZ175" s="10"/>
      <c r="BA175" s="10"/>
      <c r="BB175" s="10"/>
      <c r="BC175" s="10"/>
      <c r="BD175" s="10"/>
      <c r="BE175" s="10"/>
      <c r="BF175" s="10"/>
      <c r="BG175" s="10"/>
      <c r="BH175" s="10">
        <v>10</v>
      </c>
      <c r="BI175" s="10">
        <v>20</v>
      </c>
      <c r="BJ175" s="10">
        <v>160</v>
      </c>
      <c r="BK175" s="10">
        <v>160</v>
      </c>
      <c r="BL175" s="10">
        <v>640</v>
      </c>
      <c r="BM175" s="10">
        <v>1280</v>
      </c>
      <c r="BN175" s="10">
        <v>640</v>
      </c>
      <c r="BO175" s="10">
        <v>320</v>
      </c>
      <c r="BP175" s="10">
        <v>160</v>
      </c>
      <c r="BQ175" s="10">
        <v>160</v>
      </c>
      <c r="BR175" s="10">
        <v>160</v>
      </c>
      <c r="BS175" s="10">
        <v>160</v>
      </c>
      <c r="BT175" s="10">
        <v>640</v>
      </c>
      <c r="BU175" s="10">
        <v>320</v>
      </c>
      <c r="BV175" s="10">
        <v>320</v>
      </c>
      <c r="BW175" s="10">
        <v>320</v>
      </c>
      <c r="BX175" s="10">
        <v>320</v>
      </c>
      <c r="BY175" s="10">
        <v>320</v>
      </c>
      <c r="BZ175" s="10">
        <v>320</v>
      </c>
      <c r="CA175" s="16">
        <v>320</v>
      </c>
      <c r="CB175" s="68" t="s">
        <v>301</v>
      </c>
      <c r="CC175" s="15">
        <v>40</v>
      </c>
      <c r="CD175" s="10">
        <v>40</v>
      </c>
      <c r="CE175" s="10">
        <v>5</v>
      </c>
      <c r="CF175" s="10">
        <v>5</v>
      </c>
      <c r="CG175" s="10">
        <v>10</v>
      </c>
      <c r="CH175" s="16">
        <v>10</v>
      </c>
      <c r="CI175" s="15">
        <v>20</v>
      </c>
      <c r="CJ175" s="10">
        <v>40</v>
      </c>
      <c r="CK175" s="10">
        <v>40</v>
      </c>
      <c r="CL175" s="10">
        <v>80</v>
      </c>
      <c r="CM175" s="10">
        <v>40</v>
      </c>
      <c r="CN175" s="10">
        <v>80</v>
      </c>
      <c r="CO175" s="10">
        <v>20</v>
      </c>
      <c r="CP175" s="10">
        <v>40</v>
      </c>
      <c r="CQ175" s="10">
        <v>40</v>
      </c>
      <c r="CR175" s="10">
        <v>80</v>
      </c>
      <c r="CS175" s="10">
        <v>40</v>
      </c>
      <c r="CT175" s="10">
        <v>80</v>
      </c>
      <c r="CU175" s="10">
        <v>80</v>
      </c>
      <c r="CV175" s="10">
        <v>80</v>
      </c>
      <c r="CW175" s="46">
        <v>40</v>
      </c>
      <c r="CX175" s="16">
        <v>40</v>
      </c>
      <c r="CY175" s="15">
        <v>40</v>
      </c>
      <c r="CZ175" s="10">
        <v>80</v>
      </c>
      <c r="DA175" s="10">
        <v>20</v>
      </c>
      <c r="DB175" s="10">
        <v>40</v>
      </c>
      <c r="DC175" s="10">
        <v>40</v>
      </c>
      <c r="DD175" s="10">
        <v>160</v>
      </c>
      <c r="DE175" s="10">
        <v>20</v>
      </c>
      <c r="DF175" s="10">
        <v>80</v>
      </c>
      <c r="DG175" s="10">
        <v>40</v>
      </c>
      <c r="DH175" s="10">
        <v>80</v>
      </c>
      <c r="DI175" s="10">
        <v>80</v>
      </c>
      <c r="DJ175" s="16">
        <v>80</v>
      </c>
      <c r="DK175" s="68" t="s">
        <v>301</v>
      </c>
    </row>
    <row r="176" spans="1:115" ht="24" customHeight="1">
      <c r="A176" s="119" t="s">
        <v>302</v>
      </c>
      <c r="B176" s="43">
        <v>37911</v>
      </c>
      <c r="C176" s="43">
        <v>43365</v>
      </c>
      <c r="D176" s="44">
        <v>14</v>
      </c>
      <c r="E176" s="5" t="s">
        <v>221</v>
      </c>
      <c r="F176" s="54" t="s">
        <v>218</v>
      </c>
      <c r="G176" s="227">
        <v>21.980340484971794</v>
      </c>
      <c r="H176" s="1" t="s">
        <v>219</v>
      </c>
      <c r="I176" s="141" t="s">
        <v>228</v>
      </c>
      <c r="J176" s="222" t="s">
        <v>228</v>
      </c>
      <c r="K176" s="15"/>
      <c r="L176" s="10"/>
      <c r="M176" s="10"/>
      <c r="N176" s="10"/>
      <c r="O176" s="10"/>
      <c r="P176" s="10"/>
      <c r="Q176" s="10"/>
      <c r="R176" s="10"/>
      <c r="S176" s="10"/>
      <c r="T176" s="10"/>
      <c r="U176" s="10"/>
      <c r="V176" s="10"/>
      <c r="W176" s="10"/>
      <c r="X176" s="10"/>
      <c r="Y176" s="10">
        <v>5</v>
      </c>
      <c r="Z176" s="10">
        <v>5</v>
      </c>
      <c r="AA176" s="10">
        <v>5</v>
      </c>
      <c r="AB176" s="10">
        <v>5</v>
      </c>
      <c r="AC176" s="10">
        <v>5</v>
      </c>
      <c r="AD176" s="10">
        <v>5</v>
      </c>
      <c r="AE176" s="10">
        <v>20</v>
      </c>
      <c r="AF176" s="10">
        <v>20</v>
      </c>
      <c r="AG176" s="10">
        <v>20</v>
      </c>
      <c r="AH176" s="10">
        <v>20</v>
      </c>
      <c r="AI176" s="10">
        <v>5</v>
      </c>
      <c r="AJ176" s="10">
        <v>5</v>
      </c>
      <c r="AK176" s="10">
        <v>5</v>
      </c>
      <c r="AL176" s="10">
        <v>5</v>
      </c>
      <c r="AM176" s="10">
        <v>640</v>
      </c>
      <c r="AN176" s="10">
        <v>640</v>
      </c>
      <c r="AO176" s="10">
        <v>320</v>
      </c>
      <c r="AP176" s="16">
        <v>640</v>
      </c>
      <c r="AQ176" s="45" t="s">
        <v>302</v>
      </c>
      <c r="AR176" s="15"/>
      <c r="AS176" s="10"/>
      <c r="AT176" s="10"/>
      <c r="AU176" s="10"/>
      <c r="AV176" s="10"/>
      <c r="AW176" s="10"/>
      <c r="AX176" s="10"/>
      <c r="AY176" s="10"/>
      <c r="AZ176" s="10"/>
      <c r="BA176" s="10"/>
      <c r="BB176" s="10"/>
      <c r="BC176" s="10"/>
      <c r="BD176" s="10"/>
      <c r="BE176" s="10"/>
      <c r="BF176" s="10"/>
      <c r="BG176" s="10"/>
      <c r="BH176" s="10">
        <v>5</v>
      </c>
      <c r="BI176" s="10">
        <v>5</v>
      </c>
      <c r="BJ176" s="10">
        <v>80</v>
      </c>
      <c r="BK176" s="10">
        <v>160</v>
      </c>
      <c r="BL176" s="10">
        <v>320</v>
      </c>
      <c r="BM176" s="10">
        <v>640</v>
      </c>
      <c r="BN176" s="10">
        <v>320</v>
      </c>
      <c r="BO176" s="10">
        <v>320</v>
      </c>
      <c r="BP176" s="10">
        <v>80</v>
      </c>
      <c r="BQ176" s="10">
        <v>80</v>
      </c>
      <c r="BR176" s="10">
        <v>320</v>
      </c>
      <c r="BS176" s="10">
        <v>320</v>
      </c>
      <c r="BT176" s="10">
        <v>320</v>
      </c>
      <c r="BU176" s="10">
        <v>640</v>
      </c>
      <c r="BV176" s="10">
        <v>320</v>
      </c>
      <c r="BW176" s="10">
        <v>320</v>
      </c>
      <c r="BX176" s="10">
        <v>160</v>
      </c>
      <c r="BY176" s="10">
        <v>320</v>
      </c>
      <c r="BZ176" s="10">
        <v>160</v>
      </c>
      <c r="CA176" s="16">
        <v>160</v>
      </c>
      <c r="CB176" s="45" t="s">
        <v>302</v>
      </c>
      <c r="CC176" s="15">
        <v>40</v>
      </c>
      <c r="CD176" s="10">
        <v>80</v>
      </c>
      <c r="CE176" s="10">
        <v>5</v>
      </c>
      <c r="CF176" s="10">
        <v>20</v>
      </c>
      <c r="CG176" s="10">
        <v>20</v>
      </c>
      <c r="CH176" s="16">
        <v>20</v>
      </c>
      <c r="CI176" s="15">
        <v>80</v>
      </c>
      <c r="CJ176" s="10">
        <v>160</v>
      </c>
      <c r="CK176" s="10">
        <v>80</v>
      </c>
      <c r="CL176" s="10">
        <v>320</v>
      </c>
      <c r="CM176" s="10">
        <v>80</v>
      </c>
      <c r="CN176" s="10">
        <v>160</v>
      </c>
      <c r="CO176" s="10">
        <v>80</v>
      </c>
      <c r="CP176" s="10">
        <v>160</v>
      </c>
      <c r="CQ176" s="10">
        <v>160</v>
      </c>
      <c r="CR176" s="10">
        <v>320</v>
      </c>
      <c r="CS176" s="10">
        <v>160</v>
      </c>
      <c r="CT176" s="10">
        <v>80</v>
      </c>
      <c r="CU176" s="10">
        <v>160</v>
      </c>
      <c r="CV176" s="10">
        <v>320</v>
      </c>
      <c r="CW176" s="46">
        <v>160</v>
      </c>
      <c r="CX176" s="16">
        <v>320</v>
      </c>
      <c r="CY176" s="15">
        <v>80</v>
      </c>
      <c r="CZ176" s="10">
        <v>160</v>
      </c>
      <c r="DA176" s="10">
        <v>40</v>
      </c>
      <c r="DB176" s="10">
        <v>80</v>
      </c>
      <c r="DC176" s="10">
        <v>80</v>
      </c>
      <c r="DD176" s="10">
        <v>160</v>
      </c>
      <c r="DE176" s="10">
        <v>40</v>
      </c>
      <c r="DF176" s="10">
        <v>160</v>
      </c>
      <c r="DG176" s="10">
        <v>80</v>
      </c>
      <c r="DH176" s="10">
        <v>320</v>
      </c>
      <c r="DI176" s="10">
        <v>80</v>
      </c>
      <c r="DJ176" s="16">
        <v>320</v>
      </c>
      <c r="DK176" s="45" t="s">
        <v>302</v>
      </c>
    </row>
    <row r="177" spans="1:115" ht="24" customHeight="1">
      <c r="A177" s="119" t="s">
        <v>303</v>
      </c>
      <c r="B177" s="43">
        <v>38184</v>
      </c>
      <c r="C177" s="43">
        <v>43361</v>
      </c>
      <c r="D177" s="44">
        <v>14</v>
      </c>
      <c r="E177" s="5" t="s">
        <v>221</v>
      </c>
      <c r="F177" s="54" t="s">
        <v>218</v>
      </c>
      <c r="G177" s="227">
        <v>25.229824694192065</v>
      </c>
      <c r="H177" s="1" t="s">
        <v>219</v>
      </c>
      <c r="I177" s="141" t="s">
        <v>228</v>
      </c>
      <c r="J177" s="222" t="s">
        <v>228</v>
      </c>
      <c r="K177" s="15"/>
      <c r="L177" s="10"/>
      <c r="M177" s="10"/>
      <c r="N177" s="10"/>
      <c r="O177" s="10"/>
      <c r="P177" s="10"/>
      <c r="Q177" s="10"/>
      <c r="R177" s="10"/>
      <c r="S177" s="10"/>
      <c r="T177" s="10"/>
      <c r="U177" s="10"/>
      <c r="V177" s="10"/>
      <c r="W177" s="10"/>
      <c r="X177" s="10"/>
      <c r="Y177" s="10">
        <v>5</v>
      </c>
      <c r="Z177" s="10">
        <v>5</v>
      </c>
      <c r="AA177" s="10">
        <v>5</v>
      </c>
      <c r="AB177" s="10">
        <v>5</v>
      </c>
      <c r="AC177" s="10">
        <v>5</v>
      </c>
      <c r="AD177" s="10">
        <v>5</v>
      </c>
      <c r="AE177" s="10">
        <v>10</v>
      </c>
      <c r="AF177" s="10">
        <v>10</v>
      </c>
      <c r="AG177" s="10">
        <v>10</v>
      </c>
      <c r="AH177" s="10">
        <v>10</v>
      </c>
      <c r="AI177" s="10">
        <v>5</v>
      </c>
      <c r="AJ177" s="10">
        <v>5</v>
      </c>
      <c r="AK177" s="10">
        <v>5</v>
      </c>
      <c r="AL177" s="10">
        <v>5</v>
      </c>
      <c r="AM177" s="10">
        <v>320</v>
      </c>
      <c r="AN177" s="10">
        <v>320</v>
      </c>
      <c r="AO177" s="10">
        <v>320</v>
      </c>
      <c r="AP177" s="16">
        <v>320</v>
      </c>
      <c r="AQ177" s="45" t="s">
        <v>303</v>
      </c>
      <c r="AR177" s="15"/>
      <c r="AS177" s="10"/>
      <c r="AT177" s="10"/>
      <c r="AU177" s="10"/>
      <c r="AV177" s="10"/>
      <c r="AW177" s="10"/>
      <c r="AX177" s="10"/>
      <c r="AY177" s="10"/>
      <c r="AZ177" s="10"/>
      <c r="BA177" s="10"/>
      <c r="BB177" s="10"/>
      <c r="BC177" s="10"/>
      <c r="BD177" s="10"/>
      <c r="BE177" s="10"/>
      <c r="BF177" s="10"/>
      <c r="BG177" s="10"/>
      <c r="BH177" s="10">
        <v>5</v>
      </c>
      <c r="BI177" s="10">
        <v>5</v>
      </c>
      <c r="BJ177" s="10">
        <v>20</v>
      </c>
      <c r="BK177" s="10">
        <v>40</v>
      </c>
      <c r="BL177" s="10">
        <v>320</v>
      </c>
      <c r="BM177" s="10">
        <v>640</v>
      </c>
      <c r="BN177" s="10">
        <v>320</v>
      </c>
      <c r="BO177" s="10">
        <v>80</v>
      </c>
      <c r="BP177" s="10">
        <v>80</v>
      </c>
      <c r="BQ177" s="10">
        <v>80</v>
      </c>
      <c r="BR177" s="10">
        <v>160</v>
      </c>
      <c r="BS177" s="10">
        <v>320</v>
      </c>
      <c r="BT177" s="10">
        <v>320</v>
      </c>
      <c r="BU177" s="10">
        <v>640</v>
      </c>
      <c r="BV177" s="10">
        <v>320</v>
      </c>
      <c r="BW177" s="10">
        <v>320</v>
      </c>
      <c r="BX177" s="10">
        <v>320</v>
      </c>
      <c r="BY177" s="10">
        <v>320</v>
      </c>
      <c r="BZ177" s="10">
        <v>160</v>
      </c>
      <c r="CA177" s="16">
        <v>160</v>
      </c>
      <c r="CB177" s="45" t="s">
        <v>303</v>
      </c>
      <c r="CC177" s="15">
        <v>10</v>
      </c>
      <c r="CD177" s="10">
        <v>20</v>
      </c>
      <c r="CE177" s="10">
        <v>5</v>
      </c>
      <c r="CF177" s="10">
        <v>5</v>
      </c>
      <c r="CG177" s="10">
        <v>5</v>
      </c>
      <c r="CH177" s="16">
        <v>5</v>
      </c>
      <c r="CI177" s="15">
        <v>10</v>
      </c>
      <c r="CJ177" s="10">
        <v>20</v>
      </c>
      <c r="CK177" s="10">
        <v>20</v>
      </c>
      <c r="CL177" s="10">
        <v>40</v>
      </c>
      <c r="CM177" s="10">
        <v>20</v>
      </c>
      <c r="CN177" s="10">
        <v>40</v>
      </c>
      <c r="CO177" s="10">
        <v>20</v>
      </c>
      <c r="CP177" s="10">
        <v>40</v>
      </c>
      <c r="CQ177" s="10">
        <v>40</v>
      </c>
      <c r="CR177" s="10">
        <v>40</v>
      </c>
      <c r="CS177" s="10">
        <v>40</v>
      </c>
      <c r="CT177" s="10">
        <v>80</v>
      </c>
      <c r="CU177" s="10">
        <v>40</v>
      </c>
      <c r="CV177" s="10">
        <v>40</v>
      </c>
      <c r="CW177" s="46">
        <v>40</v>
      </c>
      <c r="CX177" s="16">
        <v>40</v>
      </c>
      <c r="CY177" s="15">
        <v>80</v>
      </c>
      <c r="CZ177" s="10">
        <v>80</v>
      </c>
      <c r="DA177" s="10">
        <v>20</v>
      </c>
      <c r="DB177" s="10">
        <v>40</v>
      </c>
      <c r="DC177" s="10">
        <v>80</v>
      </c>
      <c r="DD177" s="10">
        <v>320</v>
      </c>
      <c r="DE177" s="10">
        <v>20</v>
      </c>
      <c r="DF177" s="10">
        <v>80</v>
      </c>
      <c r="DG177" s="10">
        <v>40</v>
      </c>
      <c r="DH177" s="10">
        <v>80</v>
      </c>
      <c r="DI177" s="10">
        <v>40</v>
      </c>
      <c r="DJ177" s="16">
        <v>40</v>
      </c>
      <c r="DK177" s="45" t="s">
        <v>303</v>
      </c>
    </row>
    <row r="178" spans="1:115" ht="24" customHeight="1">
      <c r="A178" s="118" t="s">
        <v>304</v>
      </c>
      <c r="B178" s="48">
        <v>36865</v>
      </c>
      <c r="C178" s="48">
        <v>43364</v>
      </c>
      <c r="D178" s="49">
        <v>17</v>
      </c>
      <c r="E178" s="3" t="s">
        <v>217</v>
      </c>
      <c r="F178" s="54" t="s">
        <v>218</v>
      </c>
      <c r="G178" s="227">
        <v>18.791400670725512</v>
      </c>
      <c r="H178" s="1" t="s">
        <v>219</v>
      </c>
      <c r="I178" s="141" t="s">
        <v>228</v>
      </c>
      <c r="J178" s="222" t="s">
        <v>228</v>
      </c>
      <c r="K178" s="15"/>
      <c r="L178" s="10"/>
      <c r="M178" s="10"/>
      <c r="N178" s="10"/>
      <c r="O178" s="10"/>
      <c r="P178" s="10"/>
      <c r="Q178" s="10"/>
      <c r="R178" s="10"/>
      <c r="S178" s="10"/>
      <c r="T178" s="10"/>
      <c r="U178" s="10"/>
      <c r="V178" s="10"/>
      <c r="W178" s="10"/>
      <c r="X178" s="10"/>
      <c r="Y178" s="10">
        <v>5</v>
      </c>
      <c r="Z178" s="10">
        <v>5</v>
      </c>
      <c r="AA178" s="10">
        <v>5</v>
      </c>
      <c r="AB178" s="10">
        <v>5</v>
      </c>
      <c r="AC178" s="10">
        <v>5</v>
      </c>
      <c r="AD178" s="10">
        <v>5</v>
      </c>
      <c r="AE178" s="10">
        <v>5</v>
      </c>
      <c r="AF178" s="10">
        <v>5</v>
      </c>
      <c r="AG178" s="10">
        <v>20</v>
      </c>
      <c r="AH178" s="10">
        <v>20</v>
      </c>
      <c r="AI178" s="10">
        <v>20</v>
      </c>
      <c r="AJ178" s="10">
        <v>20</v>
      </c>
      <c r="AK178" s="10">
        <v>10</v>
      </c>
      <c r="AL178" s="10">
        <v>20</v>
      </c>
      <c r="AM178" s="10">
        <v>160</v>
      </c>
      <c r="AN178" s="10">
        <v>160</v>
      </c>
      <c r="AO178" s="10">
        <v>160</v>
      </c>
      <c r="AP178" s="16">
        <v>320</v>
      </c>
      <c r="AQ178" s="68" t="s">
        <v>304</v>
      </c>
      <c r="AR178" s="15"/>
      <c r="AS178" s="10"/>
      <c r="AT178" s="10"/>
      <c r="AU178" s="10"/>
      <c r="AV178" s="10"/>
      <c r="AW178" s="10"/>
      <c r="AX178" s="10"/>
      <c r="AY178" s="10"/>
      <c r="AZ178" s="10"/>
      <c r="BA178" s="10"/>
      <c r="BB178" s="10"/>
      <c r="BC178" s="10"/>
      <c r="BD178" s="10"/>
      <c r="BE178" s="10"/>
      <c r="BF178" s="10"/>
      <c r="BG178" s="10"/>
      <c r="BH178" s="10">
        <v>80</v>
      </c>
      <c r="BI178" s="10">
        <v>80</v>
      </c>
      <c r="BJ178" s="10">
        <v>80</v>
      </c>
      <c r="BK178" s="10">
        <v>80</v>
      </c>
      <c r="BL178" s="10">
        <v>320</v>
      </c>
      <c r="BM178" s="10">
        <v>320</v>
      </c>
      <c r="BN178" s="10">
        <v>160</v>
      </c>
      <c r="BO178" s="10">
        <v>160</v>
      </c>
      <c r="BP178" s="10">
        <v>40</v>
      </c>
      <c r="BQ178" s="10">
        <v>40</v>
      </c>
      <c r="BR178" s="10">
        <v>80</v>
      </c>
      <c r="BS178" s="10">
        <v>80</v>
      </c>
      <c r="BT178" s="10">
        <v>160</v>
      </c>
      <c r="BU178" s="10">
        <v>160</v>
      </c>
      <c r="BV178" s="10">
        <v>5</v>
      </c>
      <c r="BW178" s="10">
        <v>5</v>
      </c>
      <c r="BX178" s="10">
        <v>80</v>
      </c>
      <c r="BY178" s="10">
        <v>160</v>
      </c>
      <c r="BZ178" s="10">
        <v>80</v>
      </c>
      <c r="CA178" s="16">
        <v>80</v>
      </c>
      <c r="CB178" s="68" t="s">
        <v>304</v>
      </c>
      <c r="CC178" s="15">
        <v>5</v>
      </c>
      <c r="CD178" s="10">
        <v>40</v>
      </c>
      <c r="CE178" s="10">
        <v>5</v>
      </c>
      <c r="CF178" s="10">
        <v>20</v>
      </c>
      <c r="CG178" s="10">
        <v>5</v>
      </c>
      <c r="CH178" s="16">
        <v>20</v>
      </c>
      <c r="CI178" s="15">
        <v>5</v>
      </c>
      <c r="CJ178" s="10">
        <v>10</v>
      </c>
      <c r="CK178" s="10">
        <v>10</v>
      </c>
      <c r="CL178" s="10">
        <v>40</v>
      </c>
      <c r="CM178" s="10">
        <v>10</v>
      </c>
      <c r="CN178" s="10">
        <v>80</v>
      </c>
      <c r="CO178" s="10">
        <v>10</v>
      </c>
      <c r="CP178" s="10">
        <v>80</v>
      </c>
      <c r="CQ178" s="10">
        <v>10</v>
      </c>
      <c r="CR178" s="10">
        <v>160</v>
      </c>
      <c r="CS178" s="10">
        <v>20</v>
      </c>
      <c r="CT178" s="10">
        <v>20</v>
      </c>
      <c r="CU178" s="10">
        <v>20</v>
      </c>
      <c r="CV178" s="10">
        <v>160</v>
      </c>
      <c r="CW178" s="46">
        <v>5</v>
      </c>
      <c r="CX178" s="16">
        <v>80</v>
      </c>
      <c r="CY178" s="15">
        <v>20</v>
      </c>
      <c r="CZ178" s="10">
        <v>80</v>
      </c>
      <c r="DA178" s="10">
        <v>5</v>
      </c>
      <c r="DB178" s="10">
        <v>40</v>
      </c>
      <c r="DC178" s="10">
        <v>10</v>
      </c>
      <c r="DD178" s="10">
        <v>80</v>
      </c>
      <c r="DE178" s="10">
        <v>10</v>
      </c>
      <c r="DF178" s="10">
        <v>80</v>
      </c>
      <c r="DG178" s="10">
        <v>160</v>
      </c>
      <c r="DH178" s="10">
        <v>320</v>
      </c>
      <c r="DI178" s="10">
        <v>5</v>
      </c>
      <c r="DJ178" s="16">
        <v>160</v>
      </c>
      <c r="DK178" s="68" t="s">
        <v>304</v>
      </c>
    </row>
    <row r="179" spans="1:115" ht="24" customHeight="1">
      <c r="A179" s="118" t="s">
        <v>305</v>
      </c>
      <c r="B179" s="48">
        <v>37823</v>
      </c>
      <c r="C179" s="48">
        <v>43364</v>
      </c>
      <c r="D179" s="49">
        <v>15</v>
      </c>
      <c r="E179" s="3" t="s">
        <v>217</v>
      </c>
      <c r="F179" s="54" t="s">
        <v>218</v>
      </c>
      <c r="G179" s="227">
        <v>20.42229623385218</v>
      </c>
      <c r="H179" s="1" t="s">
        <v>219</v>
      </c>
      <c r="I179" s="141" t="s">
        <v>228</v>
      </c>
      <c r="J179" s="222" t="s">
        <v>228</v>
      </c>
      <c r="K179" s="15"/>
      <c r="L179" s="10"/>
      <c r="M179" s="10"/>
      <c r="N179" s="10"/>
      <c r="O179" s="10"/>
      <c r="P179" s="10"/>
      <c r="Q179" s="10"/>
      <c r="R179" s="10"/>
      <c r="S179" s="10"/>
      <c r="T179" s="10"/>
      <c r="U179" s="10"/>
      <c r="V179" s="10"/>
      <c r="W179" s="10"/>
      <c r="X179" s="10"/>
      <c r="Y179" s="10">
        <v>5</v>
      </c>
      <c r="Z179" s="10">
        <v>5</v>
      </c>
      <c r="AA179" s="10">
        <v>5</v>
      </c>
      <c r="AB179" s="10">
        <v>5</v>
      </c>
      <c r="AC179" s="10">
        <v>5</v>
      </c>
      <c r="AD179" s="10">
        <v>5</v>
      </c>
      <c r="AE179" s="10">
        <v>5</v>
      </c>
      <c r="AF179" s="10">
        <v>10</v>
      </c>
      <c r="AG179" s="10">
        <v>10</v>
      </c>
      <c r="AH179" s="10">
        <v>10</v>
      </c>
      <c r="AI179" s="10">
        <v>5</v>
      </c>
      <c r="AJ179" s="10">
        <v>10</v>
      </c>
      <c r="AK179" s="10">
        <v>5</v>
      </c>
      <c r="AL179" s="10">
        <v>5</v>
      </c>
      <c r="AM179" s="10">
        <v>160</v>
      </c>
      <c r="AN179" s="10">
        <v>320</v>
      </c>
      <c r="AO179" s="10">
        <v>160</v>
      </c>
      <c r="AP179" s="16">
        <v>320</v>
      </c>
      <c r="AQ179" s="68" t="s">
        <v>305</v>
      </c>
      <c r="AR179" s="15"/>
      <c r="AS179" s="10"/>
      <c r="AT179" s="10"/>
      <c r="AU179" s="10"/>
      <c r="AV179" s="10"/>
      <c r="AW179" s="10"/>
      <c r="AX179" s="10"/>
      <c r="AY179" s="10"/>
      <c r="AZ179" s="10"/>
      <c r="BA179" s="10"/>
      <c r="BB179" s="10"/>
      <c r="BC179" s="10"/>
      <c r="BD179" s="10"/>
      <c r="BE179" s="10"/>
      <c r="BF179" s="10"/>
      <c r="BG179" s="10"/>
      <c r="BH179" s="10">
        <v>5</v>
      </c>
      <c r="BI179" s="10">
        <v>5</v>
      </c>
      <c r="BJ179" s="10">
        <v>40</v>
      </c>
      <c r="BK179" s="10">
        <v>80</v>
      </c>
      <c r="BL179" s="10">
        <v>320</v>
      </c>
      <c r="BM179" s="10">
        <v>640</v>
      </c>
      <c r="BN179" s="10">
        <v>160</v>
      </c>
      <c r="BO179" s="10">
        <v>320</v>
      </c>
      <c r="BP179" s="10">
        <v>40</v>
      </c>
      <c r="BQ179" s="10">
        <v>40</v>
      </c>
      <c r="BR179" s="10">
        <v>80</v>
      </c>
      <c r="BS179" s="10">
        <v>320</v>
      </c>
      <c r="BT179" s="10">
        <v>160</v>
      </c>
      <c r="BU179" s="10">
        <v>320</v>
      </c>
      <c r="BV179" s="10">
        <v>40</v>
      </c>
      <c r="BW179" s="10">
        <v>40</v>
      </c>
      <c r="BX179" s="10">
        <v>40</v>
      </c>
      <c r="BY179" s="10">
        <v>80</v>
      </c>
      <c r="BZ179" s="10">
        <v>40</v>
      </c>
      <c r="CA179" s="16">
        <v>40</v>
      </c>
      <c r="CB179" s="68" t="s">
        <v>305</v>
      </c>
      <c r="CC179" s="15">
        <v>10</v>
      </c>
      <c r="CD179" s="10">
        <v>40</v>
      </c>
      <c r="CE179" s="10">
        <v>5</v>
      </c>
      <c r="CF179" s="10">
        <v>5</v>
      </c>
      <c r="CG179" s="10">
        <v>5</v>
      </c>
      <c r="CH179" s="16">
        <v>20</v>
      </c>
      <c r="CI179" s="15">
        <v>20</v>
      </c>
      <c r="CJ179" s="10">
        <v>40</v>
      </c>
      <c r="CK179" s="10">
        <v>40</v>
      </c>
      <c r="CL179" s="10">
        <v>80</v>
      </c>
      <c r="CM179" s="10">
        <v>80</v>
      </c>
      <c r="CN179" s="10">
        <v>160</v>
      </c>
      <c r="CO179" s="10">
        <v>80</v>
      </c>
      <c r="CP179" s="10">
        <v>160</v>
      </c>
      <c r="CQ179" s="10">
        <v>320</v>
      </c>
      <c r="CR179" s="10">
        <v>320</v>
      </c>
      <c r="CS179" s="10">
        <v>160</v>
      </c>
      <c r="CT179" s="10">
        <v>160</v>
      </c>
      <c r="CU179" s="10">
        <v>320</v>
      </c>
      <c r="CV179" s="10">
        <v>320</v>
      </c>
      <c r="CW179" s="46">
        <v>160</v>
      </c>
      <c r="CX179" s="16">
        <v>320</v>
      </c>
      <c r="CY179" s="15">
        <v>20</v>
      </c>
      <c r="CZ179" s="10">
        <v>40</v>
      </c>
      <c r="DA179" s="10">
        <v>5</v>
      </c>
      <c r="DB179" s="10">
        <v>40</v>
      </c>
      <c r="DC179" s="10">
        <v>20</v>
      </c>
      <c r="DD179" s="10">
        <v>80</v>
      </c>
      <c r="DE179" s="10">
        <v>10</v>
      </c>
      <c r="DF179" s="10">
        <v>80</v>
      </c>
      <c r="DG179" s="10">
        <v>40</v>
      </c>
      <c r="DH179" s="10">
        <v>80</v>
      </c>
      <c r="DI179" s="10">
        <v>5</v>
      </c>
      <c r="DJ179" s="16">
        <v>40</v>
      </c>
      <c r="DK179" s="68" t="s">
        <v>305</v>
      </c>
    </row>
    <row r="180" spans="1:115" ht="24" customHeight="1">
      <c r="A180" s="118" t="s">
        <v>306</v>
      </c>
      <c r="B180" s="48">
        <v>37325</v>
      </c>
      <c r="C180" s="48">
        <v>43368</v>
      </c>
      <c r="D180" s="49">
        <v>16</v>
      </c>
      <c r="E180" s="3" t="s">
        <v>217</v>
      </c>
      <c r="F180" s="54" t="s">
        <v>218</v>
      </c>
      <c r="G180" s="227">
        <v>24.463709615766867</v>
      </c>
      <c r="H180" s="1" t="s">
        <v>219</v>
      </c>
      <c r="I180" s="141" t="s">
        <v>228</v>
      </c>
      <c r="J180" s="222" t="s">
        <v>228</v>
      </c>
      <c r="K180" s="15"/>
      <c r="L180" s="10"/>
      <c r="M180" s="10"/>
      <c r="N180" s="10"/>
      <c r="O180" s="10"/>
      <c r="P180" s="10"/>
      <c r="Q180" s="10"/>
      <c r="R180" s="10"/>
      <c r="S180" s="10"/>
      <c r="T180" s="10"/>
      <c r="U180" s="10"/>
      <c r="V180" s="10"/>
      <c r="W180" s="10"/>
      <c r="X180" s="10"/>
      <c r="Y180" s="10">
        <v>5</v>
      </c>
      <c r="Z180" s="10">
        <v>5</v>
      </c>
      <c r="AA180" s="10">
        <v>5</v>
      </c>
      <c r="AB180" s="10">
        <v>5</v>
      </c>
      <c r="AC180" s="10">
        <v>5</v>
      </c>
      <c r="AD180" s="10">
        <v>5</v>
      </c>
      <c r="AE180" s="10">
        <v>5</v>
      </c>
      <c r="AF180" s="10">
        <v>5</v>
      </c>
      <c r="AG180" s="10">
        <v>20</v>
      </c>
      <c r="AH180" s="10">
        <v>20</v>
      </c>
      <c r="AI180" s="10">
        <v>20</v>
      </c>
      <c r="AJ180" s="10">
        <v>20</v>
      </c>
      <c r="AK180" s="10">
        <v>20</v>
      </c>
      <c r="AL180" s="10">
        <v>20</v>
      </c>
      <c r="AM180" s="10">
        <v>40</v>
      </c>
      <c r="AN180" s="10">
        <v>40</v>
      </c>
      <c r="AO180" s="10">
        <v>80</v>
      </c>
      <c r="AP180" s="16">
        <v>80</v>
      </c>
      <c r="AQ180" s="68" t="s">
        <v>306</v>
      </c>
      <c r="AR180" s="15"/>
      <c r="AS180" s="10"/>
      <c r="AT180" s="10"/>
      <c r="AU180" s="10"/>
      <c r="AV180" s="10"/>
      <c r="AW180" s="10"/>
      <c r="AX180" s="10"/>
      <c r="AY180" s="10"/>
      <c r="AZ180" s="10"/>
      <c r="BA180" s="10"/>
      <c r="BB180" s="10"/>
      <c r="BC180" s="10"/>
      <c r="BD180" s="10"/>
      <c r="BE180" s="10"/>
      <c r="BF180" s="10"/>
      <c r="BG180" s="10"/>
      <c r="BH180" s="10">
        <v>20</v>
      </c>
      <c r="BI180" s="10">
        <v>20</v>
      </c>
      <c r="BJ180" s="10">
        <v>80</v>
      </c>
      <c r="BK180" s="10">
        <v>40</v>
      </c>
      <c r="BL180" s="10">
        <v>320</v>
      </c>
      <c r="BM180" s="10">
        <v>160</v>
      </c>
      <c r="BN180" s="10">
        <v>320</v>
      </c>
      <c r="BO180" s="10">
        <v>80</v>
      </c>
      <c r="BP180" s="10">
        <v>20</v>
      </c>
      <c r="BQ180" s="10">
        <v>20</v>
      </c>
      <c r="BR180" s="10">
        <v>80</v>
      </c>
      <c r="BS180" s="10">
        <v>80</v>
      </c>
      <c r="BT180" s="10">
        <v>80</v>
      </c>
      <c r="BU180" s="10">
        <v>80</v>
      </c>
      <c r="BV180" s="10">
        <v>40</v>
      </c>
      <c r="BW180" s="10">
        <v>40</v>
      </c>
      <c r="BX180" s="10">
        <v>80</v>
      </c>
      <c r="BY180" s="10">
        <v>80</v>
      </c>
      <c r="BZ180" s="10">
        <v>80</v>
      </c>
      <c r="CA180" s="16">
        <v>80</v>
      </c>
      <c r="CB180" s="68" t="s">
        <v>306</v>
      </c>
      <c r="CC180" s="15">
        <v>5</v>
      </c>
      <c r="CD180" s="10">
        <v>20</v>
      </c>
      <c r="CE180" s="10">
        <v>5</v>
      </c>
      <c r="CF180" s="10">
        <v>5</v>
      </c>
      <c r="CG180" s="10">
        <v>5</v>
      </c>
      <c r="CH180" s="16">
        <v>5</v>
      </c>
      <c r="CI180" s="15">
        <v>10</v>
      </c>
      <c r="CJ180" s="10">
        <v>10</v>
      </c>
      <c r="CK180" s="10">
        <v>20</v>
      </c>
      <c r="CL180" s="10">
        <v>40</v>
      </c>
      <c r="CM180" s="10">
        <v>40</v>
      </c>
      <c r="CN180" s="10">
        <v>80</v>
      </c>
      <c r="CO180" s="10">
        <v>40</v>
      </c>
      <c r="CP180" s="10">
        <v>80</v>
      </c>
      <c r="CQ180" s="10">
        <v>160</v>
      </c>
      <c r="CR180" s="10">
        <v>160</v>
      </c>
      <c r="CS180" s="10">
        <v>80</v>
      </c>
      <c r="CT180" s="10">
        <v>160</v>
      </c>
      <c r="CU180" s="10">
        <v>80</v>
      </c>
      <c r="CV180" s="10">
        <v>160</v>
      </c>
      <c r="CW180" s="46">
        <v>160</v>
      </c>
      <c r="CX180" s="16">
        <v>160</v>
      </c>
      <c r="CY180" s="15">
        <v>10</v>
      </c>
      <c r="CZ180" s="10">
        <v>20</v>
      </c>
      <c r="DA180" s="10">
        <v>5</v>
      </c>
      <c r="DB180" s="10">
        <v>10</v>
      </c>
      <c r="DC180" s="10">
        <v>10</v>
      </c>
      <c r="DD180" s="10">
        <v>320</v>
      </c>
      <c r="DE180" s="10">
        <v>10</v>
      </c>
      <c r="DF180" s="10">
        <v>20</v>
      </c>
      <c r="DG180" s="10">
        <v>20</v>
      </c>
      <c r="DH180" s="10">
        <v>40</v>
      </c>
      <c r="DI180" s="10">
        <v>5</v>
      </c>
      <c r="DJ180" s="16">
        <v>40</v>
      </c>
      <c r="DK180" s="68" t="s">
        <v>306</v>
      </c>
    </row>
    <row r="181" spans="1:115" ht="24" customHeight="1">
      <c r="A181" s="119" t="s">
        <v>307</v>
      </c>
      <c r="B181" s="43">
        <v>38611</v>
      </c>
      <c r="C181" s="43">
        <v>43368</v>
      </c>
      <c r="D181" s="44">
        <v>13</v>
      </c>
      <c r="E181" s="5" t="s">
        <v>221</v>
      </c>
      <c r="F181" s="54" t="s">
        <v>218</v>
      </c>
      <c r="G181" s="227">
        <v>19.799288800546609</v>
      </c>
      <c r="H181" s="1" t="s">
        <v>219</v>
      </c>
      <c r="I181" s="141" t="s">
        <v>228</v>
      </c>
      <c r="J181" s="222" t="s">
        <v>228</v>
      </c>
      <c r="K181" s="15"/>
      <c r="L181" s="10"/>
      <c r="M181" s="10"/>
      <c r="N181" s="10"/>
      <c r="O181" s="10"/>
      <c r="P181" s="10"/>
      <c r="Q181" s="10"/>
      <c r="R181" s="10"/>
      <c r="S181" s="10"/>
      <c r="T181" s="10"/>
      <c r="U181" s="10"/>
      <c r="V181" s="10"/>
      <c r="W181" s="10"/>
      <c r="X181" s="10"/>
      <c r="Y181" s="10">
        <v>5</v>
      </c>
      <c r="Z181" s="10">
        <v>5</v>
      </c>
      <c r="AA181" s="10">
        <v>5</v>
      </c>
      <c r="AB181" s="10">
        <v>5</v>
      </c>
      <c r="AC181" s="10">
        <v>5</v>
      </c>
      <c r="AD181" s="10">
        <v>5</v>
      </c>
      <c r="AE181" s="10">
        <v>5</v>
      </c>
      <c r="AF181" s="10">
        <v>5</v>
      </c>
      <c r="AG181" s="10">
        <v>10</v>
      </c>
      <c r="AH181" s="10">
        <v>5</v>
      </c>
      <c r="AI181" s="10">
        <v>10</v>
      </c>
      <c r="AJ181" s="10">
        <v>10</v>
      </c>
      <c r="AK181" s="10">
        <v>10</v>
      </c>
      <c r="AL181" s="10">
        <v>5</v>
      </c>
      <c r="AM181" s="10">
        <v>320</v>
      </c>
      <c r="AN181" s="10">
        <v>320</v>
      </c>
      <c r="AO181" s="10">
        <v>320</v>
      </c>
      <c r="AP181" s="16">
        <v>320</v>
      </c>
      <c r="AQ181" s="45" t="s">
        <v>307</v>
      </c>
      <c r="AR181" s="15"/>
      <c r="AS181" s="10"/>
      <c r="AT181" s="10"/>
      <c r="AU181" s="10"/>
      <c r="AV181" s="10"/>
      <c r="AW181" s="10"/>
      <c r="AX181" s="10"/>
      <c r="AY181" s="10"/>
      <c r="AZ181" s="10"/>
      <c r="BA181" s="10"/>
      <c r="BB181" s="10"/>
      <c r="BC181" s="10"/>
      <c r="BD181" s="10"/>
      <c r="BE181" s="10"/>
      <c r="BF181" s="10"/>
      <c r="BG181" s="10"/>
      <c r="BH181" s="10">
        <v>5</v>
      </c>
      <c r="BI181" s="10">
        <v>5</v>
      </c>
      <c r="BJ181" s="10">
        <v>40</v>
      </c>
      <c r="BK181" s="10">
        <v>80</v>
      </c>
      <c r="BL181" s="10">
        <v>320</v>
      </c>
      <c r="BM181" s="10">
        <v>640</v>
      </c>
      <c r="BN181" s="10">
        <v>160</v>
      </c>
      <c r="BO181" s="10">
        <v>160</v>
      </c>
      <c r="BP181" s="10">
        <v>40</v>
      </c>
      <c r="BQ181" s="10">
        <v>80</v>
      </c>
      <c r="BR181" s="10">
        <v>160</v>
      </c>
      <c r="BS181" s="10">
        <v>160</v>
      </c>
      <c r="BT181" s="10">
        <v>160</v>
      </c>
      <c r="BU181" s="10">
        <v>320</v>
      </c>
      <c r="BV181" s="10">
        <v>160</v>
      </c>
      <c r="BW181" s="10">
        <v>160</v>
      </c>
      <c r="BX181" s="10">
        <v>80</v>
      </c>
      <c r="BY181" s="10">
        <v>80</v>
      </c>
      <c r="BZ181" s="10">
        <v>80</v>
      </c>
      <c r="CA181" s="16">
        <v>160</v>
      </c>
      <c r="CB181" s="45" t="s">
        <v>307</v>
      </c>
      <c r="CC181" s="15">
        <v>10</v>
      </c>
      <c r="CD181" s="10">
        <v>20</v>
      </c>
      <c r="CE181" s="10">
        <v>5</v>
      </c>
      <c r="CF181" s="10">
        <v>5</v>
      </c>
      <c r="CG181" s="10">
        <v>10</v>
      </c>
      <c r="CH181" s="16">
        <v>20</v>
      </c>
      <c r="CI181" s="15">
        <v>10</v>
      </c>
      <c r="CJ181" s="10">
        <v>20</v>
      </c>
      <c r="CK181" s="10">
        <v>20</v>
      </c>
      <c r="CL181" s="10">
        <v>40</v>
      </c>
      <c r="CM181" s="10">
        <v>20</v>
      </c>
      <c r="CN181" s="10">
        <v>40</v>
      </c>
      <c r="CO181" s="10">
        <v>20</v>
      </c>
      <c r="CP181" s="10">
        <v>40</v>
      </c>
      <c r="CQ181" s="10">
        <v>40</v>
      </c>
      <c r="CR181" s="10">
        <v>40</v>
      </c>
      <c r="CS181" s="10">
        <v>20</v>
      </c>
      <c r="CT181" s="10">
        <v>160</v>
      </c>
      <c r="CU181" s="10">
        <v>40</v>
      </c>
      <c r="CV181" s="10">
        <v>40</v>
      </c>
      <c r="CW181" s="46">
        <v>40</v>
      </c>
      <c r="CX181" s="16">
        <v>40</v>
      </c>
      <c r="CY181" s="15">
        <v>80</v>
      </c>
      <c r="CZ181" s="10">
        <v>160</v>
      </c>
      <c r="DA181" s="10">
        <v>20</v>
      </c>
      <c r="DB181" s="10">
        <v>80</v>
      </c>
      <c r="DC181" s="10">
        <v>80</v>
      </c>
      <c r="DD181" s="10">
        <v>80</v>
      </c>
      <c r="DE181" s="10">
        <v>40</v>
      </c>
      <c r="DF181" s="10">
        <v>160</v>
      </c>
      <c r="DG181" s="10">
        <v>40</v>
      </c>
      <c r="DH181" s="10">
        <v>160</v>
      </c>
      <c r="DI181" s="10">
        <v>80</v>
      </c>
      <c r="DJ181" s="16">
        <v>160</v>
      </c>
      <c r="DK181" s="45" t="s">
        <v>307</v>
      </c>
    </row>
    <row r="182" spans="1:115" ht="24" customHeight="1">
      <c r="A182" s="118" t="s">
        <v>308</v>
      </c>
      <c r="B182" s="48">
        <v>37675</v>
      </c>
      <c r="C182" s="48">
        <v>43365</v>
      </c>
      <c r="D182" s="49">
        <v>15</v>
      </c>
      <c r="E182" s="5" t="s">
        <v>221</v>
      </c>
      <c r="F182" s="54" t="s">
        <v>218</v>
      </c>
      <c r="G182" s="227">
        <v>33.806969280569845</v>
      </c>
      <c r="H182" s="1" t="s">
        <v>219</v>
      </c>
      <c r="I182" s="141" t="s">
        <v>228</v>
      </c>
      <c r="J182" s="222" t="s">
        <v>228</v>
      </c>
      <c r="K182" s="15"/>
      <c r="L182" s="10"/>
      <c r="M182" s="10"/>
      <c r="N182" s="10"/>
      <c r="O182" s="10"/>
      <c r="P182" s="10"/>
      <c r="Q182" s="10"/>
      <c r="R182" s="10"/>
      <c r="S182" s="10"/>
      <c r="T182" s="10"/>
      <c r="U182" s="10"/>
      <c r="V182" s="10"/>
      <c r="W182" s="10"/>
      <c r="X182" s="10"/>
      <c r="Y182" s="10">
        <v>5</v>
      </c>
      <c r="Z182" s="10">
        <v>5</v>
      </c>
      <c r="AA182" s="10">
        <v>5</v>
      </c>
      <c r="AB182" s="10">
        <v>5</v>
      </c>
      <c r="AC182" s="10">
        <v>5</v>
      </c>
      <c r="AD182" s="10">
        <v>5</v>
      </c>
      <c r="AE182" s="10">
        <v>5</v>
      </c>
      <c r="AF182" s="10">
        <v>5</v>
      </c>
      <c r="AG182" s="10">
        <v>5</v>
      </c>
      <c r="AH182" s="10">
        <v>5</v>
      </c>
      <c r="AI182" s="10">
        <v>5</v>
      </c>
      <c r="AJ182" s="10">
        <v>5</v>
      </c>
      <c r="AK182" s="10">
        <v>5</v>
      </c>
      <c r="AL182" s="10">
        <v>5</v>
      </c>
      <c r="AM182" s="10">
        <v>5</v>
      </c>
      <c r="AN182" s="10">
        <v>160</v>
      </c>
      <c r="AO182" s="10">
        <v>5</v>
      </c>
      <c r="AP182" s="16">
        <v>160</v>
      </c>
      <c r="AQ182" s="68" t="s">
        <v>308</v>
      </c>
      <c r="AR182" s="15"/>
      <c r="AS182" s="10"/>
      <c r="AT182" s="10"/>
      <c r="AU182" s="10"/>
      <c r="AV182" s="10"/>
      <c r="AW182" s="10"/>
      <c r="AX182" s="10"/>
      <c r="AY182" s="10"/>
      <c r="AZ182" s="10"/>
      <c r="BA182" s="10"/>
      <c r="BB182" s="10"/>
      <c r="BC182" s="10"/>
      <c r="BD182" s="10"/>
      <c r="BE182" s="10"/>
      <c r="BF182" s="10"/>
      <c r="BG182" s="10"/>
      <c r="BH182" s="10">
        <v>5</v>
      </c>
      <c r="BI182" s="10">
        <v>5</v>
      </c>
      <c r="BJ182" s="10">
        <v>20</v>
      </c>
      <c r="BK182" s="10">
        <v>1280</v>
      </c>
      <c r="BL182" s="10">
        <v>80</v>
      </c>
      <c r="BM182" s="10">
        <v>5120</v>
      </c>
      <c r="BN182" s="10">
        <v>80</v>
      </c>
      <c r="BO182" s="10">
        <v>2560</v>
      </c>
      <c r="BP182" s="10">
        <v>5</v>
      </c>
      <c r="BQ182" s="10">
        <v>320</v>
      </c>
      <c r="BR182" s="10">
        <v>20</v>
      </c>
      <c r="BS182" s="10">
        <v>640</v>
      </c>
      <c r="BT182" s="10">
        <v>20</v>
      </c>
      <c r="BU182" s="10">
        <v>1280</v>
      </c>
      <c r="BV182" s="10">
        <v>5</v>
      </c>
      <c r="BW182" s="10">
        <v>320</v>
      </c>
      <c r="BX182" s="10">
        <v>5</v>
      </c>
      <c r="BY182" s="10">
        <v>640</v>
      </c>
      <c r="BZ182" s="10">
        <v>5</v>
      </c>
      <c r="CA182" s="16">
        <v>640</v>
      </c>
      <c r="CB182" s="68" t="s">
        <v>308</v>
      </c>
      <c r="CC182" s="15">
        <v>5</v>
      </c>
      <c r="CD182" s="10">
        <v>40</v>
      </c>
      <c r="CE182" s="10">
        <v>5</v>
      </c>
      <c r="CF182" s="10">
        <v>20</v>
      </c>
      <c r="CG182" s="10">
        <v>5</v>
      </c>
      <c r="CH182" s="16">
        <v>80</v>
      </c>
      <c r="CI182" s="15">
        <v>80</v>
      </c>
      <c r="CJ182" s="10">
        <v>320</v>
      </c>
      <c r="CK182" s="10">
        <v>160</v>
      </c>
      <c r="CL182" s="10">
        <v>640</v>
      </c>
      <c r="CM182" s="10">
        <v>160</v>
      </c>
      <c r="CN182" s="10">
        <v>640</v>
      </c>
      <c r="CO182" s="10">
        <v>160</v>
      </c>
      <c r="CP182" s="10">
        <v>640</v>
      </c>
      <c r="CQ182" s="10">
        <v>320</v>
      </c>
      <c r="CR182" s="10">
        <v>640</v>
      </c>
      <c r="CS182" s="10">
        <v>320</v>
      </c>
      <c r="CT182" s="10">
        <v>160</v>
      </c>
      <c r="CU182" s="10">
        <v>320</v>
      </c>
      <c r="CV182" s="10">
        <v>640</v>
      </c>
      <c r="CW182" s="46">
        <v>320</v>
      </c>
      <c r="CX182" s="16">
        <v>640</v>
      </c>
      <c r="CY182" s="15">
        <v>20</v>
      </c>
      <c r="CZ182" s="10">
        <v>640</v>
      </c>
      <c r="DA182" s="10">
        <v>5</v>
      </c>
      <c r="DB182" s="10">
        <v>320</v>
      </c>
      <c r="DC182" s="10">
        <v>20</v>
      </c>
      <c r="DD182" s="10">
        <v>160</v>
      </c>
      <c r="DE182" s="10">
        <v>20</v>
      </c>
      <c r="DF182" s="10">
        <v>640</v>
      </c>
      <c r="DG182" s="10">
        <v>20</v>
      </c>
      <c r="DH182" s="10">
        <v>640</v>
      </c>
      <c r="DI182" s="10">
        <v>20</v>
      </c>
      <c r="DJ182" s="16">
        <v>640</v>
      </c>
      <c r="DK182" s="68" t="s">
        <v>308</v>
      </c>
    </row>
    <row r="183" spans="1:115" ht="24" customHeight="1">
      <c r="A183" s="118" t="s">
        <v>309</v>
      </c>
      <c r="B183" s="48">
        <v>37605</v>
      </c>
      <c r="C183" s="48">
        <v>43358</v>
      </c>
      <c r="D183" s="49">
        <v>15</v>
      </c>
      <c r="E183" s="3" t="s">
        <v>217</v>
      </c>
      <c r="F183" s="54" t="s">
        <v>218</v>
      </c>
      <c r="G183" s="227">
        <v>19.226908733062309</v>
      </c>
      <c r="H183" s="1" t="s">
        <v>219</v>
      </c>
      <c r="I183" s="141" t="s">
        <v>228</v>
      </c>
      <c r="J183" s="222" t="s">
        <v>228</v>
      </c>
      <c r="K183" s="15"/>
      <c r="L183" s="10"/>
      <c r="M183" s="10"/>
      <c r="N183" s="10"/>
      <c r="O183" s="10"/>
      <c r="P183" s="10"/>
      <c r="Q183" s="10"/>
      <c r="R183" s="10"/>
      <c r="S183" s="10"/>
      <c r="T183" s="10"/>
      <c r="U183" s="10"/>
      <c r="V183" s="10"/>
      <c r="W183" s="10"/>
      <c r="X183" s="10"/>
      <c r="Y183" s="10">
        <v>5</v>
      </c>
      <c r="Z183" s="10">
        <v>5</v>
      </c>
      <c r="AA183" s="10">
        <v>5</v>
      </c>
      <c r="AB183" s="10">
        <v>5</v>
      </c>
      <c r="AC183" s="10">
        <v>5</v>
      </c>
      <c r="AD183" s="10">
        <v>5</v>
      </c>
      <c r="AE183" s="10">
        <v>5</v>
      </c>
      <c r="AF183" s="10">
        <v>5</v>
      </c>
      <c r="AG183" s="10">
        <v>5</v>
      </c>
      <c r="AH183" s="10">
        <v>5</v>
      </c>
      <c r="AI183" s="10">
        <v>5</v>
      </c>
      <c r="AJ183" s="10">
        <v>5</v>
      </c>
      <c r="AK183" s="10">
        <v>5</v>
      </c>
      <c r="AL183" s="10">
        <v>5</v>
      </c>
      <c r="AM183" s="10">
        <v>20</v>
      </c>
      <c r="AN183" s="10">
        <v>160</v>
      </c>
      <c r="AO183" s="10">
        <v>20</v>
      </c>
      <c r="AP183" s="16">
        <v>160</v>
      </c>
      <c r="AQ183" s="68" t="s">
        <v>309</v>
      </c>
      <c r="AR183" s="15"/>
      <c r="AS183" s="10"/>
      <c r="AT183" s="10"/>
      <c r="AU183" s="10"/>
      <c r="AV183" s="10"/>
      <c r="AW183" s="10"/>
      <c r="AX183" s="10"/>
      <c r="AY183" s="10"/>
      <c r="AZ183" s="10"/>
      <c r="BA183" s="10"/>
      <c r="BB183" s="10"/>
      <c r="BC183" s="10"/>
      <c r="BD183" s="10"/>
      <c r="BE183" s="10"/>
      <c r="BF183" s="10"/>
      <c r="BG183" s="10"/>
      <c r="BH183" s="10">
        <v>20</v>
      </c>
      <c r="BI183" s="10">
        <v>80</v>
      </c>
      <c r="BJ183" s="10">
        <v>80</v>
      </c>
      <c r="BK183" s="10">
        <v>160</v>
      </c>
      <c r="BL183" s="10">
        <v>640</v>
      </c>
      <c r="BM183" s="10">
        <v>640</v>
      </c>
      <c r="BN183" s="10">
        <v>320</v>
      </c>
      <c r="BO183" s="10">
        <v>160</v>
      </c>
      <c r="BP183" s="10">
        <v>40</v>
      </c>
      <c r="BQ183" s="10">
        <v>320</v>
      </c>
      <c r="BR183" s="10">
        <v>80</v>
      </c>
      <c r="BS183" s="10">
        <v>160</v>
      </c>
      <c r="BT183" s="10">
        <v>160</v>
      </c>
      <c r="BU183" s="10">
        <v>320</v>
      </c>
      <c r="BV183" s="10">
        <v>80</v>
      </c>
      <c r="BW183" s="10">
        <v>160</v>
      </c>
      <c r="BX183" s="10">
        <v>80</v>
      </c>
      <c r="BY183" s="10">
        <v>160</v>
      </c>
      <c r="BZ183" s="10">
        <v>80</v>
      </c>
      <c r="CA183" s="16">
        <v>160</v>
      </c>
      <c r="CB183" s="68" t="s">
        <v>309</v>
      </c>
      <c r="CC183" s="15">
        <v>5</v>
      </c>
      <c r="CD183" s="10">
        <v>5</v>
      </c>
      <c r="CE183" s="10">
        <v>5</v>
      </c>
      <c r="CF183" s="10">
        <v>5</v>
      </c>
      <c r="CG183" s="10">
        <v>5</v>
      </c>
      <c r="CH183" s="16">
        <v>20</v>
      </c>
      <c r="CI183" s="15">
        <v>5</v>
      </c>
      <c r="CJ183" s="10">
        <v>20</v>
      </c>
      <c r="CK183" s="10">
        <v>10</v>
      </c>
      <c r="CL183" s="10">
        <v>40</v>
      </c>
      <c r="CM183" s="10">
        <v>20</v>
      </c>
      <c r="CN183" s="10">
        <v>80</v>
      </c>
      <c r="CO183" s="10">
        <v>20</v>
      </c>
      <c r="CP183" s="10">
        <v>80</v>
      </c>
      <c r="CQ183" s="10">
        <v>40</v>
      </c>
      <c r="CR183" s="10">
        <v>80</v>
      </c>
      <c r="CS183" s="10">
        <v>40</v>
      </c>
      <c r="CT183" s="10">
        <v>80</v>
      </c>
      <c r="CU183" s="10">
        <v>40</v>
      </c>
      <c r="CV183" s="10">
        <v>80</v>
      </c>
      <c r="CW183" s="46">
        <v>40</v>
      </c>
      <c r="CX183" s="16">
        <v>80</v>
      </c>
      <c r="CY183" s="15">
        <v>10</v>
      </c>
      <c r="CZ183" s="10">
        <v>20</v>
      </c>
      <c r="DA183" s="10">
        <v>5</v>
      </c>
      <c r="DB183" s="10">
        <v>10</v>
      </c>
      <c r="DC183" s="10">
        <v>5</v>
      </c>
      <c r="DD183" s="10">
        <v>160</v>
      </c>
      <c r="DE183" s="10">
        <v>5</v>
      </c>
      <c r="DF183" s="10">
        <v>20</v>
      </c>
      <c r="DG183" s="10">
        <v>5</v>
      </c>
      <c r="DH183" s="10">
        <v>80</v>
      </c>
      <c r="DI183" s="10">
        <v>5</v>
      </c>
      <c r="DJ183" s="16">
        <v>40</v>
      </c>
      <c r="DK183" s="68" t="s">
        <v>309</v>
      </c>
    </row>
    <row r="184" spans="1:115" ht="24" customHeight="1">
      <c r="A184" s="118" t="s">
        <v>310</v>
      </c>
      <c r="B184" s="48">
        <v>37217</v>
      </c>
      <c r="C184" s="48">
        <v>43357</v>
      </c>
      <c r="D184" s="49">
        <v>16</v>
      </c>
      <c r="E184" s="5" t="s">
        <v>221</v>
      </c>
      <c r="F184" s="54" t="s">
        <v>218</v>
      </c>
      <c r="G184" s="227">
        <v>23.703703703703702</v>
      </c>
      <c r="H184" s="1" t="s">
        <v>219</v>
      </c>
      <c r="I184" s="141" t="s">
        <v>228</v>
      </c>
      <c r="J184" s="222" t="s">
        <v>228</v>
      </c>
      <c r="K184" s="15"/>
      <c r="L184" s="10"/>
      <c r="M184" s="10"/>
      <c r="N184" s="10"/>
      <c r="O184" s="10"/>
      <c r="P184" s="10"/>
      <c r="Q184" s="10"/>
      <c r="R184" s="10"/>
      <c r="S184" s="10"/>
      <c r="T184" s="10"/>
      <c r="U184" s="10"/>
      <c r="V184" s="10"/>
      <c r="W184" s="10"/>
      <c r="X184" s="10"/>
      <c r="Y184" s="10">
        <v>5</v>
      </c>
      <c r="Z184" s="10">
        <v>5</v>
      </c>
      <c r="AA184" s="10">
        <v>5</v>
      </c>
      <c r="AB184" s="10">
        <v>5</v>
      </c>
      <c r="AC184" s="10">
        <v>5</v>
      </c>
      <c r="AD184" s="10">
        <v>5</v>
      </c>
      <c r="AE184" s="10">
        <v>5</v>
      </c>
      <c r="AF184" s="10">
        <v>5</v>
      </c>
      <c r="AG184" s="10">
        <v>5</v>
      </c>
      <c r="AH184" s="10">
        <v>5</v>
      </c>
      <c r="AI184" s="10">
        <v>5</v>
      </c>
      <c r="AJ184" s="10">
        <v>5</v>
      </c>
      <c r="AK184" s="10">
        <v>5</v>
      </c>
      <c r="AL184" s="10">
        <v>5</v>
      </c>
      <c r="AM184" s="10">
        <v>80</v>
      </c>
      <c r="AN184" s="10">
        <v>160</v>
      </c>
      <c r="AO184" s="10">
        <v>80</v>
      </c>
      <c r="AP184" s="16">
        <v>160</v>
      </c>
      <c r="AQ184" s="68" t="s">
        <v>310</v>
      </c>
      <c r="AR184" s="15"/>
      <c r="AS184" s="10"/>
      <c r="AT184" s="10"/>
      <c r="AU184" s="10"/>
      <c r="AV184" s="10"/>
      <c r="AW184" s="10"/>
      <c r="AX184" s="10"/>
      <c r="AY184" s="10"/>
      <c r="AZ184" s="10"/>
      <c r="BA184" s="10"/>
      <c r="BB184" s="10"/>
      <c r="BC184" s="10"/>
      <c r="BD184" s="10"/>
      <c r="BE184" s="10"/>
      <c r="BF184" s="10"/>
      <c r="BG184" s="10"/>
      <c r="BH184" s="10">
        <v>10</v>
      </c>
      <c r="BI184" s="10">
        <v>10</v>
      </c>
      <c r="BJ184" s="10">
        <v>40</v>
      </c>
      <c r="BK184" s="10">
        <v>160</v>
      </c>
      <c r="BL184" s="10">
        <v>160</v>
      </c>
      <c r="BM184" s="10">
        <v>640</v>
      </c>
      <c r="BN184" s="10">
        <v>80</v>
      </c>
      <c r="BO184" s="10">
        <v>160</v>
      </c>
      <c r="BP184" s="10">
        <v>20</v>
      </c>
      <c r="BQ184" s="10">
        <v>320</v>
      </c>
      <c r="BR184" s="10">
        <v>40</v>
      </c>
      <c r="BS184" s="10">
        <v>320</v>
      </c>
      <c r="BT184" s="10">
        <v>80</v>
      </c>
      <c r="BU184" s="10">
        <v>640</v>
      </c>
      <c r="BV184" s="10">
        <v>10</v>
      </c>
      <c r="BW184" s="10">
        <v>640</v>
      </c>
      <c r="BX184" s="10">
        <v>40</v>
      </c>
      <c r="BY184" s="10">
        <v>640</v>
      </c>
      <c r="BZ184" s="10">
        <v>40</v>
      </c>
      <c r="CA184" s="16">
        <v>640</v>
      </c>
      <c r="CB184" s="68" t="s">
        <v>310</v>
      </c>
      <c r="CC184" s="15">
        <v>5</v>
      </c>
      <c r="CD184" s="10">
        <v>20</v>
      </c>
      <c r="CE184" s="10">
        <v>5</v>
      </c>
      <c r="CF184" s="10">
        <v>5</v>
      </c>
      <c r="CG184" s="10">
        <v>5</v>
      </c>
      <c r="CH184" s="16">
        <v>5</v>
      </c>
      <c r="CI184" s="15">
        <v>5</v>
      </c>
      <c r="CJ184" s="10">
        <v>5</v>
      </c>
      <c r="CK184" s="10">
        <v>20</v>
      </c>
      <c r="CL184" s="10">
        <v>40</v>
      </c>
      <c r="CM184" s="10">
        <v>20</v>
      </c>
      <c r="CN184" s="10">
        <v>80</v>
      </c>
      <c r="CO184" s="10">
        <v>20</v>
      </c>
      <c r="CP184" s="10">
        <v>40</v>
      </c>
      <c r="CQ184" s="10">
        <v>40</v>
      </c>
      <c r="CR184" s="10">
        <v>80</v>
      </c>
      <c r="CS184" s="10">
        <v>40</v>
      </c>
      <c r="CT184" s="10">
        <v>160</v>
      </c>
      <c r="CU184" s="10">
        <v>40</v>
      </c>
      <c r="CV184" s="10">
        <v>80</v>
      </c>
      <c r="CW184" s="46">
        <v>40</v>
      </c>
      <c r="CX184" s="16">
        <v>80</v>
      </c>
      <c r="CY184" s="15">
        <v>20</v>
      </c>
      <c r="CZ184" s="10">
        <v>80</v>
      </c>
      <c r="DA184" s="10">
        <v>10</v>
      </c>
      <c r="DB184" s="10">
        <v>40</v>
      </c>
      <c r="DC184" s="10">
        <v>20</v>
      </c>
      <c r="DD184" s="10">
        <v>160</v>
      </c>
      <c r="DE184" s="10">
        <v>20</v>
      </c>
      <c r="DF184" s="10">
        <v>40</v>
      </c>
      <c r="DG184" s="10">
        <v>10</v>
      </c>
      <c r="DH184" s="10">
        <v>80</v>
      </c>
      <c r="DI184" s="10">
        <v>40</v>
      </c>
      <c r="DJ184" s="16">
        <v>40</v>
      </c>
      <c r="DK184" s="68" t="s">
        <v>310</v>
      </c>
    </row>
    <row r="185" spans="1:115" ht="24" customHeight="1">
      <c r="A185" s="118" t="s">
        <v>311</v>
      </c>
      <c r="B185" s="48">
        <v>37217</v>
      </c>
      <c r="C185" s="48">
        <v>43357</v>
      </c>
      <c r="D185" s="49">
        <v>16</v>
      </c>
      <c r="E185" s="5" t="s">
        <v>221</v>
      </c>
      <c r="F185" s="54" t="s">
        <v>218</v>
      </c>
      <c r="G185" s="227">
        <v>24.605920799692427</v>
      </c>
      <c r="H185" s="1" t="s">
        <v>219</v>
      </c>
      <c r="I185" s="141" t="s">
        <v>228</v>
      </c>
      <c r="J185" s="222" t="s">
        <v>228</v>
      </c>
      <c r="K185" s="15"/>
      <c r="L185" s="10"/>
      <c r="M185" s="10"/>
      <c r="N185" s="10"/>
      <c r="O185" s="10"/>
      <c r="P185" s="10"/>
      <c r="Q185" s="10"/>
      <c r="R185" s="10"/>
      <c r="S185" s="10"/>
      <c r="T185" s="10"/>
      <c r="U185" s="10"/>
      <c r="V185" s="10"/>
      <c r="W185" s="10"/>
      <c r="X185" s="10"/>
      <c r="Y185" s="10">
        <v>5</v>
      </c>
      <c r="Z185" s="10">
        <v>5</v>
      </c>
      <c r="AA185" s="10">
        <v>5</v>
      </c>
      <c r="AB185" s="10">
        <v>5</v>
      </c>
      <c r="AC185" s="10">
        <v>5</v>
      </c>
      <c r="AD185" s="10">
        <v>5</v>
      </c>
      <c r="AE185" s="10">
        <v>5</v>
      </c>
      <c r="AF185" s="10">
        <v>5</v>
      </c>
      <c r="AG185" s="10">
        <v>5</v>
      </c>
      <c r="AH185" s="10">
        <v>5</v>
      </c>
      <c r="AI185" s="10">
        <v>5</v>
      </c>
      <c r="AJ185" s="10">
        <v>5</v>
      </c>
      <c r="AK185" s="10">
        <v>5</v>
      </c>
      <c r="AL185" s="10">
        <v>5</v>
      </c>
      <c r="AM185" s="10">
        <v>160</v>
      </c>
      <c r="AN185" s="10">
        <v>320</v>
      </c>
      <c r="AO185" s="10">
        <v>160</v>
      </c>
      <c r="AP185" s="16">
        <v>320</v>
      </c>
      <c r="AQ185" s="68" t="s">
        <v>311</v>
      </c>
      <c r="AR185" s="15"/>
      <c r="AS185" s="10"/>
      <c r="AT185" s="10"/>
      <c r="AU185" s="10"/>
      <c r="AV185" s="10"/>
      <c r="AW185" s="10"/>
      <c r="AX185" s="10"/>
      <c r="AY185" s="10"/>
      <c r="AZ185" s="10"/>
      <c r="BA185" s="10"/>
      <c r="BB185" s="10"/>
      <c r="BC185" s="10"/>
      <c r="BD185" s="10"/>
      <c r="BE185" s="10"/>
      <c r="BF185" s="10"/>
      <c r="BG185" s="10"/>
      <c r="BH185" s="10">
        <v>5</v>
      </c>
      <c r="BI185" s="10">
        <v>5</v>
      </c>
      <c r="BJ185" s="10">
        <v>80</v>
      </c>
      <c r="BK185" s="10">
        <v>320</v>
      </c>
      <c r="BL185" s="10">
        <v>320</v>
      </c>
      <c r="BM185" s="10">
        <v>2560</v>
      </c>
      <c r="BN185" s="10">
        <v>640</v>
      </c>
      <c r="BO185" s="10">
        <v>640</v>
      </c>
      <c r="BP185" s="10">
        <v>40</v>
      </c>
      <c r="BQ185" s="10">
        <v>640</v>
      </c>
      <c r="BR185" s="10">
        <v>160</v>
      </c>
      <c r="BS185" s="10">
        <v>640</v>
      </c>
      <c r="BT185" s="10">
        <v>320</v>
      </c>
      <c r="BU185" s="10">
        <v>1280</v>
      </c>
      <c r="BV185" s="10">
        <v>20</v>
      </c>
      <c r="BW185" s="10">
        <v>640</v>
      </c>
      <c r="BX185" s="10">
        <v>40</v>
      </c>
      <c r="BY185" s="10">
        <v>640</v>
      </c>
      <c r="BZ185" s="10">
        <v>40</v>
      </c>
      <c r="CA185" s="16">
        <v>640</v>
      </c>
      <c r="CB185" s="68" t="s">
        <v>311</v>
      </c>
      <c r="CC185" s="15">
        <v>80</v>
      </c>
      <c r="CD185" s="10">
        <v>320</v>
      </c>
      <c r="CE185" s="10">
        <v>5</v>
      </c>
      <c r="CF185" s="10">
        <v>5</v>
      </c>
      <c r="CG185" s="10">
        <v>5</v>
      </c>
      <c r="CH185" s="16">
        <v>5</v>
      </c>
      <c r="CI185" s="15">
        <v>5</v>
      </c>
      <c r="CJ185" s="10">
        <v>10</v>
      </c>
      <c r="CK185" s="10">
        <v>80</v>
      </c>
      <c r="CL185" s="10">
        <v>160</v>
      </c>
      <c r="CM185" s="10">
        <v>80</v>
      </c>
      <c r="CN185" s="10">
        <v>160</v>
      </c>
      <c r="CO185" s="10">
        <v>40</v>
      </c>
      <c r="CP185" s="10">
        <v>80</v>
      </c>
      <c r="CQ185" s="10">
        <v>80</v>
      </c>
      <c r="CR185" s="10">
        <v>80</v>
      </c>
      <c r="CS185" s="10">
        <v>40</v>
      </c>
      <c r="CT185" s="10">
        <v>40</v>
      </c>
      <c r="CU185" s="10">
        <v>80</v>
      </c>
      <c r="CV185" s="10">
        <v>160</v>
      </c>
      <c r="CW185" s="46">
        <v>80</v>
      </c>
      <c r="CX185" s="16">
        <v>160</v>
      </c>
      <c r="CY185" s="15">
        <v>40</v>
      </c>
      <c r="CZ185" s="10">
        <v>80</v>
      </c>
      <c r="DA185" s="10">
        <v>20</v>
      </c>
      <c r="DB185" s="10">
        <v>40</v>
      </c>
      <c r="DC185" s="10">
        <v>40</v>
      </c>
      <c r="DD185" s="10">
        <v>40</v>
      </c>
      <c r="DE185" s="10">
        <v>20</v>
      </c>
      <c r="DF185" s="10">
        <v>80</v>
      </c>
      <c r="DG185" s="10">
        <v>40</v>
      </c>
      <c r="DH185" s="10">
        <v>320</v>
      </c>
      <c r="DI185" s="10">
        <v>80</v>
      </c>
      <c r="DJ185" s="16">
        <v>80</v>
      </c>
      <c r="DK185" s="68" t="s">
        <v>311</v>
      </c>
    </row>
    <row r="186" spans="1:115" ht="24" customHeight="1">
      <c r="A186" s="118" t="s">
        <v>312</v>
      </c>
      <c r="B186" s="48">
        <v>37038</v>
      </c>
      <c r="C186" s="48">
        <v>43381</v>
      </c>
      <c r="D186" s="49">
        <v>17</v>
      </c>
      <c r="E186" s="3" t="s">
        <v>217</v>
      </c>
      <c r="F186" s="54" t="s">
        <v>218</v>
      </c>
      <c r="G186" s="227">
        <v>31.942942130881562</v>
      </c>
      <c r="H186" s="1" t="s">
        <v>219</v>
      </c>
      <c r="I186" s="141" t="s">
        <v>228</v>
      </c>
      <c r="J186" s="222" t="s">
        <v>228</v>
      </c>
      <c r="K186" s="15"/>
      <c r="L186" s="10"/>
      <c r="M186" s="10"/>
      <c r="N186" s="10"/>
      <c r="O186" s="10"/>
      <c r="P186" s="10"/>
      <c r="Q186" s="10"/>
      <c r="R186" s="10"/>
      <c r="S186" s="10"/>
      <c r="T186" s="10"/>
      <c r="U186" s="10"/>
      <c r="V186" s="10"/>
      <c r="W186" s="10"/>
      <c r="X186" s="10"/>
      <c r="Y186" s="10">
        <v>5</v>
      </c>
      <c r="Z186" s="10">
        <v>5</v>
      </c>
      <c r="AA186" s="10">
        <v>5</v>
      </c>
      <c r="AB186" s="10">
        <v>5</v>
      </c>
      <c r="AC186" s="10">
        <v>5</v>
      </c>
      <c r="AD186" s="10">
        <v>5</v>
      </c>
      <c r="AE186" s="10">
        <v>5</v>
      </c>
      <c r="AF186" s="10">
        <v>5</v>
      </c>
      <c r="AG186" s="10">
        <v>10</v>
      </c>
      <c r="AH186" s="10">
        <v>10</v>
      </c>
      <c r="AI186" s="10">
        <v>10</v>
      </c>
      <c r="AJ186" s="10">
        <v>10</v>
      </c>
      <c r="AK186" s="10">
        <v>10</v>
      </c>
      <c r="AL186" s="10">
        <v>10</v>
      </c>
      <c r="AM186" s="10">
        <v>40</v>
      </c>
      <c r="AN186" s="10">
        <v>40</v>
      </c>
      <c r="AO186" s="10">
        <v>40</v>
      </c>
      <c r="AP186" s="16">
        <v>40</v>
      </c>
      <c r="AQ186" s="68" t="s">
        <v>312</v>
      </c>
      <c r="AR186" s="15"/>
      <c r="AS186" s="10"/>
      <c r="AT186" s="10"/>
      <c r="AU186" s="10"/>
      <c r="AV186" s="10"/>
      <c r="AW186" s="10"/>
      <c r="AX186" s="10"/>
      <c r="AY186" s="10"/>
      <c r="AZ186" s="10"/>
      <c r="BA186" s="10"/>
      <c r="BB186" s="10"/>
      <c r="BC186" s="10"/>
      <c r="BD186" s="10"/>
      <c r="BE186" s="10"/>
      <c r="BF186" s="10"/>
      <c r="BG186" s="10"/>
      <c r="BH186" s="10">
        <v>20</v>
      </c>
      <c r="BI186" s="10">
        <v>20</v>
      </c>
      <c r="BJ186" s="10">
        <v>80</v>
      </c>
      <c r="BK186" s="10">
        <v>80</v>
      </c>
      <c r="BL186" s="10">
        <v>320</v>
      </c>
      <c r="BM186" s="10">
        <v>160</v>
      </c>
      <c r="BN186" s="10">
        <v>320</v>
      </c>
      <c r="BO186" s="10">
        <v>80</v>
      </c>
      <c r="BP186" s="10">
        <v>10</v>
      </c>
      <c r="BQ186" s="10">
        <v>20</v>
      </c>
      <c r="BR186" s="10">
        <v>40</v>
      </c>
      <c r="BS186" s="10">
        <v>40</v>
      </c>
      <c r="BT186" s="10">
        <v>40</v>
      </c>
      <c r="BU186" s="10">
        <v>40</v>
      </c>
      <c r="BV186" s="10">
        <v>10</v>
      </c>
      <c r="BW186" s="10">
        <v>10</v>
      </c>
      <c r="BX186" s="10">
        <v>40</v>
      </c>
      <c r="BY186" s="10">
        <v>40</v>
      </c>
      <c r="BZ186" s="10">
        <v>20</v>
      </c>
      <c r="CA186" s="16">
        <v>40</v>
      </c>
      <c r="CB186" s="68" t="s">
        <v>312</v>
      </c>
      <c r="CC186" s="15">
        <v>20</v>
      </c>
      <c r="CD186" s="10">
        <v>40</v>
      </c>
      <c r="CE186" s="10">
        <v>5</v>
      </c>
      <c r="CF186" s="10">
        <v>5</v>
      </c>
      <c r="CG186" s="10">
        <v>10</v>
      </c>
      <c r="CH186" s="16">
        <v>10</v>
      </c>
      <c r="CI186" s="15">
        <v>5</v>
      </c>
      <c r="CJ186" s="10">
        <v>10</v>
      </c>
      <c r="CK186" s="10">
        <v>40</v>
      </c>
      <c r="CL186" s="10">
        <v>40</v>
      </c>
      <c r="CM186" s="10">
        <v>20</v>
      </c>
      <c r="CN186" s="10">
        <v>40</v>
      </c>
      <c r="CO186" s="10">
        <v>20</v>
      </c>
      <c r="CP186" s="10">
        <v>40</v>
      </c>
      <c r="CQ186" s="10">
        <v>10</v>
      </c>
      <c r="CR186" s="10">
        <v>20</v>
      </c>
      <c r="CS186" s="10">
        <v>10</v>
      </c>
      <c r="CT186" s="10">
        <v>320</v>
      </c>
      <c r="CU186" s="10">
        <v>20</v>
      </c>
      <c r="CV186" s="10">
        <v>80</v>
      </c>
      <c r="CW186" s="46">
        <v>10</v>
      </c>
      <c r="CX186" s="16">
        <v>20</v>
      </c>
      <c r="CY186" s="15">
        <v>40</v>
      </c>
      <c r="CZ186" s="10">
        <v>40</v>
      </c>
      <c r="DA186" s="10">
        <v>10</v>
      </c>
      <c r="DB186" s="10">
        <v>20</v>
      </c>
      <c r="DC186" s="10">
        <v>20</v>
      </c>
      <c r="DD186" s="10">
        <v>80</v>
      </c>
      <c r="DE186" s="10">
        <v>20</v>
      </c>
      <c r="DF186" s="10">
        <v>40</v>
      </c>
      <c r="DG186" s="10">
        <v>20</v>
      </c>
      <c r="DH186" s="10">
        <v>40</v>
      </c>
      <c r="DI186" s="10">
        <v>20</v>
      </c>
      <c r="DJ186" s="16">
        <v>40</v>
      </c>
      <c r="DK186" s="68" t="s">
        <v>312</v>
      </c>
    </row>
    <row r="187" spans="1:115" ht="24" customHeight="1">
      <c r="A187" s="119" t="s">
        <v>313</v>
      </c>
      <c r="B187" s="43">
        <v>38224</v>
      </c>
      <c r="C187" s="43">
        <v>43367</v>
      </c>
      <c r="D187" s="44">
        <v>14</v>
      </c>
      <c r="E187" s="3" t="s">
        <v>217</v>
      </c>
      <c r="F187" s="54" t="s">
        <v>218</v>
      </c>
      <c r="G187" s="227">
        <v>20.07280172160046</v>
      </c>
      <c r="H187" s="1" t="s">
        <v>219</v>
      </c>
      <c r="I187" s="141" t="s">
        <v>228</v>
      </c>
      <c r="J187" s="222" t="s">
        <v>228</v>
      </c>
      <c r="K187" s="15"/>
      <c r="L187" s="10"/>
      <c r="M187" s="10"/>
      <c r="N187" s="10"/>
      <c r="O187" s="10"/>
      <c r="P187" s="10"/>
      <c r="Q187" s="10"/>
      <c r="R187" s="10"/>
      <c r="S187" s="10"/>
      <c r="T187" s="10"/>
      <c r="U187" s="10"/>
      <c r="V187" s="10"/>
      <c r="W187" s="10"/>
      <c r="X187" s="10"/>
      <c r="Y187" s="10">
        <v>5</v>
      </c>
      <c r="Z187" s="10">
        <v>5</v>
      </c>
      <c r="AA187" s="10">
        <v>5</v>
      </c>
      <c r="AB187" s="10">
        <v>5</v>
      </c>
      <c r="AC187" s="10">
        <v>5</v>
      </c>
      <c r="AD187" s="10">
        <v>5</v>
      </c>
      <c r="AE187" s="10">
        <v>5</v>
      </c>
      <c r="AF187" s="10">
        <v>5</v>
      </c>
      <c r="AG187" s="10">
        <v>5</v>
      </c>
      <c r="AH187" s="10">
        <v>5</v>
      </c>
      <c r="AI187" s="10">
        <v>5</v>
      </c>
      <c r="AJ187" s="10">
        <v>5</v>
      </c>
      <c r="AK187" s="10">
        <v>5</v>
      </c>
      <c r="AL187" s="10">
        <v>5</v>
      </c>
      <c r="AM187" s="10">
        <v>10</v>
      </c>
      <c r="AN187" s="10">
        <v>320</v>
      </c>
      <c r="AO187" s="10">
        <v>20</v>
      </c>
      <c r="AP187" s="16">
        <v>640</v>
      </c>
      <c r="AQ187" s="45" t="s">
        <v>313</v>
      </c>
      <c r="AR187" s="15"/>
      <c r="AS187" s="10"/>
      <c r="AT187" s="10"/>
      <c r="AU187" s="10"/>
      <c r="AV187" s="10"/>
      <c r="AW187" s="10"/>
      <c r="AX187" s="10"/>
      <c r="AY187" s="10"/>
      <c r="AZ187" s="10"/>
      <c r="BA187" s="10"/>
      <c r="BB187" s="10"/>
      <c r="BC187" s="10"/>
      <c r="BD187" s="10"/>
      <c r="BE187" s="10"/>
      <c r="BF187" s="10"/>
      <c r="BG187" s="10"/>
      <c r="BH187" s="10">
        <v>5</v>
      </c>
      <c r="BI187" s="10">
        <v>5</v>
      </c>
      <c r="BJ187" s="10">
        <v>40</v>
      </c>
      <c r="BK187" s="10">
        <v>160</v>
      </c>
      <c r="BL187" s="10">
        <v>320</v>
      </c>
      <c r="BM187" s="10">
        <v>1280</v>
      </c>
      <c r="BN187" s="10">
        <v>160</v>
      </c>
      <c r="BO187" s="10">
        <v>640</v>
      </c>
      <c r="BP187" s="10">
        <v>40</v>
      </c>
      <c r="BQ187" s="10">
        <v>160</v>
      </c>
      <c r="BR187" s="10">
        <v>160</v>
      </c>
      <c r="BS187" s="10">
        <v>640</v>
      </c>
      <c r="BT187" s="10">
        <v>160</v>
      </c>
      <c r="BU187" s="10">
        <v>640</v>
      </c>
      <c r="BV187" s="10">
        <v>40</v>
      </c>
      <c r="BW187" s="10">
        <v>160</v>
      </c>
      <c r="BX187" s="10">
        <v>80</v>
      </c>
      <c r="BY187" s="10">
        <v>320</v>
      </c>
      <c r="BZ187" s="10">
        <v>40</v>
      </c>
      <c r="CA187" s="16">
        <v>320</v>
      </c>
      <c r="CB187" s="45" t="s">
        <v>313</v>
      </c>
      <c r="CC187" s="15">
        <v>5</v>
      </c>
      <c r="CD187" s="10">
        <v>80</v>
      </c>
      <c r="CE187" s="10">
        <v>5</v>
      </c>
      <c r="CF187" s="10">
        <v>10</v>
      </c>
      <c r="CG187" s="10">
        <v>5</v>
      </c>
      <c r="CH187" s="16">
        <v>20</v>
      </c>
      <c r="CI187" s="15">
        <v>5</v>
      </c>
      <c r="CJ187" s="10">
        <v>10</v>
      </c>
      <c r="CK187" s="10">
        <v>5</v>
      </c>
      <c r="CL187" s="10">
        <v>20</v>
      </c>
      <c r="CM187" s="10">
        <v>5</v>
      </c>
      <c r="CN187" s="10">
        <v>40</v>
      </c>
      <c r="CO187" s="10">
        <v>5</v>
      </c>
      <c r="CP187" s="10">
        <v>80</v>
      </c>
      <c r="CQ187" s="10">
        <v>20</v>
      </c>
      <c r="CR187" s="10">
        <v>160</v>
      </c>
      <c r="CS187" s="10">
        <v>10</v>
      </c>
      <c r="CT187" s="10">
        <v>80</v>
      </c>
      <c r="CU187" s="10">
        <v>10</v>
      </c>
      <c r="CV187" s="10">
        <v>160</v>
      </c>
      <c r="CW187" s="46">
        <v>20</v>
      </c>
      <c r="CX187" s="16">
        <v>320</v>
      </c>
      <c r="CY187" s="15">
        <v>10</v>
      </c>
      <c r="CZ187" s="10">
        <v>160</v>
      </c>
      <c r="DA187" s="10">
        <v>5</v>
      </c>
      <c r="DB187" s="10">
        <v>160</v>
      </c>
      <c r="DC187" s="10">
        <v>5</v>
      </c>
      <c r="DD187" s="10">
        <v>160</v>
      </c>
      <c r="DE187" s="10">
        <v>5</v>
      </c>
      <c r="DF187" s="10">
        <v>320</v>
      </c>
      <c r="DG187" s="10">
        <v>5</v>
      </c>
      <c r="DH187" s="10">
        <v>320</v>
      </c>
      <c r="DI187" s="10">
        <v>5</v>
      </c>
      <c r="DJ187" s="16">
        <v>320</v>
      </c>
      <c r="DK187" s="45" t="s">
        <v>313</v>
      </c>
    </row>
    <row r="188" spans="1:115" ht="24" customHeight="1">
      <c r="A188" s="118" t="s">
        <v>314</v>
      </c>
      <c r="B188" s="48">
        <v>37688</v>
      </c>
      <c r="C188" s="48">
        <v>43386</v>
      </c>
      <c r="D188" s="49">
        <v>15</v>
      </c>
      <c r="E188" s="5" t="s">
        <v>221</v>
      </c>
      <c r="F188" s="54" t="s">
        <v>218</v>
      </c>
      <c r="G188" s="227">
        <v>34.844961430868089</v>
      </c>
      <c r="H188" s="1" t="s">
        <v>219</v>
      </c>
      <c r="I188" s="141" t="s">
        <v>228</v>
      </c>
      <c r="J188" s="222" t="s">
        <v>228</v>
      </c>
      <c r="K188" s="15"/>
      <c r="L188" s="10"/>
      <c r="M188" s="10"/>
      <c r="N188" s="10"/>
      <c r="O188" s="10"/>
      <c r="P188" s="10"/>
      <c r="Q188" s="10"/>
      <c r="R188" s="10"/>
      <c r="S188" s="10"/>
      <c r="T188" s="10"/>
      <c r="U188" s="10"/>
      <c r="V188" s="10"/>
      <c r="W188" s="10"/>
      <c r="X188" s="10"/>
      <c r="Y188" s="10">
        <v>5</v>
      </c>
      <c r="Z188" s="10">
        <v>5</v>
      </c>
      <c r="AA188" s="10">
        <v>5</v>
      </c>
      <c r="AB188" s="10">
        <v>5</v>
      </c>
      <c r="AC188" s="10">
        <v>5</v>
      </c>
      <c r="AD188" s="10">
        <v>5</v>
      </c>
      <c r="AE188" s="10">
        <v>5</v>
      </c>
      <c r="AF188" s="10">
        <v>20</v>
      </c>
      <c r="AG188" s="10">
        <v>10</v>
      </c>
      <c r="AH188" s="10">
        <v>20</v>
      </c>
      <c r="AI188" s="10">
        <v>5</v>
      </c>
      <c r="AJ188" s="10">
        <v>5</v>
      </c>
      <c r="AK188" s="10">
        <v>5</v>
      </c>
      <c r="AL188" s="10">
        <v>20</v>
      </c>
      <c r="AM188" s="10">
        <v>20</v>
      </c>
      <c r="AN188" s="10">
        <v>1280</v>
      </c>
      <c r="AO188" s="10">
        <v>20</v>
      </c>
      <c r="AP188" s="16">
        <v>2560</v>
      </c>
      <c r="AQ188" s="68" t="s">
        <v>314</v>
      </c>
      <c r="AR188" s="15"/>
      <c r="AS188" s="10"/>
      <c r="AT188" s="10"/>
      <c r="AU188" s="10"/>
      <c r="AV188" s="10"/>
      <c r="AW188" s="10"/>
      <c r="AX188" s="10"/>
      <c r="AY188" s="10"/>
      <c r="AZ188" s="10"/>
      <c r="BA188" s="10"/>
      <c r="BB188" s="10"/>
      <c r="BC188" s="10"/>
      <c r="BD188" s="10"/>
      <c r="BE188" s="10"/>
      <c r="BF188" s="10"/>
      <c r="BG188" s="10"/>
      <c r="BH188" s="10">
        <v>10</v>
      </c>
      <c r="BI188" s="10">
        <v>40</v>
      </c>
      <c r="BJ188" s="10">
        <v>20</v>
      </c>
      <c r="BK188" s="10">
        <v>80</v>
      </c>
      <c r="BL188" s="10">
        <v>320</v>
      </c>
      <c r="BM188" s="10">
        <v>320</v>
      </c>
      <c r="BN188" s="10">
        <v>20</v>
      </c>
      <c r="BO188" s="10">
        <v>80</v>
      </c>
      <c r="BP188" s="10">
        <v>10</v>
      </c>
      <c r="BQ188" s="10">
        <v>10</v>
      </c>
      <c r="BR188" s="10">
        <v>40</v>
      </c>
      <c r="BS188" s="10">
        <v>320</v>
      </c>
      <c r="BT188" s="10">
        <v>40</v>
      </c>
      <c r="BU188" s="10">
        <v>640</v>
      </c>
      <c r="BV188" s="10">
        <v>40</v>
      </c>
      <c r="BW188" s="10">
        <v>640</v>
      </c>
      <c r="BX188" s="10">
        <v>20</v>
      </c>
      <c r="BY188" s="10">
        <v>640</v>
      </c>
      <c r="BZ188" s="10">
        <v>20</v>
      </c>
      <c r="CA188" s="16">
        <v>640</v>
      </c>
      <c r="CB188" s="68" t="s">
        <v>314</v>
      </c>
      <c r="CC188" s="15">
        <v>5</v>
      </c>
      <c r="CD188" s="10">
        <v>160</v>
      </c>
      <c r="CE188" s="10">
        <v>5</v>
      </c>
      <c r="CF188" s="10">
        <v>5</v>
      </c>
      <c r="CG188" s="10">
        <v>5</v>
      </c>
      <c r="CH188" s="16">
        <v>10</v>
      </c>
      <c r="CI188" s="15">
        <v>40</v>
      </c>
      <c r="CJ188" s="10">
        <v>80</v>
      </c>
      <c r="CK188" s="10">
        <v>40</v>
      </c>
      <c r="CL188" s="10">
        <v>160</v>
      </c>
      <c r="CM188" s="10">
        <v>40</v>
      </c>
      <c r="CN188" s="10">
        <v>160</v>
      </c>
      <c r="CO188" s="10">
        <v>40</v>
      </c>
      <c r="CP188" s="10">
        <v>160</v>
      </c>
      <c r="CQ188" s="10">
        <v>80</v>
      </c>
      <c r="CR188" s="10">
        <v>320</v>
      </c>
      <c r="CS188" s="10">
        <v>80</v>
      </c>
      <c r="CT188" s="10">
        <v>80</v>
      </c>
      <c r="CU188" s="10">
        <v>80</v>
      </c>
      <c r="CV188" s="10">
        <v>320</v>
      </c>
      <c r="CW188" s="46">
        <v>80</v>
      </c>
      <c r="CX188" s="16">
        <v>320</v>
      </c>
      <c r="CY188" s="15">
        <v>10</v>
      </c>
      <c r="CZ188" s="10">
        <v>320</v>
      </c>
      <c r="DA188" s="10">
        <v>5</v>
      </c>
      <c r="DB188" s="10">
        <v>160</v>
      </c>
      <c r="DC188" s="10">
        <v>5</v>
      </c>
      <c r="DD188" s="10">
        <v>20</v>
      </c>
      <c r="DE188" s="10">
        <v>5</v>
      </c>
      <c r="DF188" s="10">
        <v>320</v>
      </c>
      <c r="DG188" s="10">
        <v>5</v>
      </c>
      <c r="DH188" s="10">
        <v>160</v>
      </c>
      <c r="DI188" s="10">
        <v>5</v>
      </c>
      <c r="DJ188" s="16">
        <v>320</v>
      </c>
      <c r="DK188" s="68" t="s">
        <v>314</v>
      </c>
    </row>
    <row r="189" spans="1:115" ht="24" customHeight="1">
      <c r="A189" s="118" t="s">
        <v>315</v>
      </c>
      <c r="B189" s="48">
        <v>37650</v>
      </c>
      <c r="C189" s="48">
        <v>43382</v>
      </c>
      <c r="D189" s="49">
        <v>15</v>
      </c>
      <c r="E189" s="3" t="s">
        <v>217</v>
      </c>
      <c r="F189" s="74" t="s">
        <v>262</v>
      </c>
      <c r="G189" s="227">
        <v>22.901052238977748</v>
      </c>
      <c r="H189" s="1" t="s">
        <v>219</v>
      </c>
      <c r="I189" s="141" t="s">
        <v>228</v>
      </c>
      <c r="J189" s="222" t="s">
        <v>228</v>
      </c>
      <c r="K189" s="15"/>
      <c r="L189" s="10"/>
      <c r="M189" s="10"/>
      <c r="N189" s="10"/>
      <c r="O189" s="10"/>
      <c r="P189" s="10"/>
      <c r="Q189" s="10"/>
      <c r="R189" s="10"/>
      <c r="S189" s="10"/>
      <c r="T189" s="10"/>
      <c r="U189" s="10"/>
      <c r="V189" s="10"/>
      <c r="W189" s="10"/>
      <c r="X189" s="10"/>
      <c r="Y189" s="10">
        <v>5</v>
      </c>
      <c r="Z189" s="10">
        <v>5</v>
      </c>
      <c r="AA189" s="10">
        <v>5</v>
      </c>
      <c r="AB189" s="10">
        <v>5</v>
      </c>
      <c r="AC189" s="10">
        <v>5</v>
      </c>
      <c r="AD189" s="10">
        <v>5</v>
      </c>
      <c r="AE189" s="10">
        <v>5</v>
      </c>
      <c r="AF189" s="10">
        <v>5</v>
      </c>
      <c r="AG189" s="10">
        <v>10</v>
      </c>
      <c r="AH189" s="10">
        <v>10</v>
      </c>
      <c r="AI189" s="10">
        <v>10</v>
      </c>
      <c r="AJ189" s="10">
        <v>40</v>
      </c>
      <c r="AK189" s="10">
        <v>5</v>
      </c>
      <c r="AL189" s="10">
        <v>5</v>
      </c>
      <c r="AM189" s="10">
        <v>20</v>
      </c>
      <c r="AN189" s="10">
        <v>640</v>
      </c>
      <c r="AO189" s="10">
        <v>40</v>
      </c>
      <c r="AP189" s="16">
        <v>640</v>
      </c>
      <c r="AQ189" s="68" t="s">
        <v>315</v>
      </c>
      <c r="AR189" s="15"/>
      <c r="AS189" s="10"/>
      <c r="AT189" s="10"/>
      <c r="AU189" s="10"/>
      <c r="AV189" s="10"/>
      <c r="AW189" s="10"/>
      <c r="AX189" s="10"/>
      <c r="AY189" s="10"/>
      <c r="AZ189" s="10"/>
      <c r="BA189" s="10"/>
      <c r="BB189" s="10"/>
      <c r="BC189" s="10"/>
      <c r="BD189" s="10"/>
      <c r="BE189" s="10"/>
      <c r="BF189" s="10"/>
      <c r="BG189" s="10"/>
      <c r="BH189" s="10">
        <v>5</v>
      </c>
      <c r="BI189" s="10">
        <v>5</v>
      </c>
      <c r="BJ189" s="10">
        <v>40</v>
      </c>
      <c r="BK189" s="10">
        <v>40</v>
      </c>
      <c r="BL189" s="10">
        <v>80</v>
      </c>
      <c r="BM189" s="10">
        <v>160</v>
      </c>
      <c r="BN189" s="10">
        <v>40</v>
      </c>
      <c r="BO189" s="10">
        <v>80</v>
      </c>
      <c r="BP189" s="10">
        <v>20</v>
      </c>
      <c r="BQ189" s="10">
        <v>20</v>
      </c>
      <c r="BR189" s="10">
        <v>40</v>
      </c>
      <c r="BS189" s="10">
        <v>80</v>
      </c>
      <c r="BT189" s="10">
        <v>80</v>
      </c>
      <c r="BU189" s="10">
        <v>160</v>
      </c>
      <c r="BV189" s="10">
        <v>40</v>
      </c>
      <c r="BW189" s="10">
        <v>80</v>
      </c>
      <c r="BX189" s="10">
        <v>40</v>
      </c>
      <c r="BY189" s="10">
        <v>80</v>
      </c>
      <c r="BZ189" s="10">
        <v>40</v>
      </c>
      <c r="CA189" s="16">
        <v>80</v>
      </c>
      <c r="CB189" s="68" t="s">
        <v>315</v>
      </c>
      <c r="CC189" s="15">
        <v>80</v>
      </c>
      <c r="CD189" s="10">
        <v>160</v>
      </c>
      <c r="CE189" s="10">
        <v>5</v>
      </c>
      <c r="CF189" s="10">
        <v>20</v>
      </c>
      <c r="CG189" s="10">
        <v>5</v>
      </c>
      <c r="CH189" s="16">
        <v>40</v>
      </c>
      <c r="CI189" s="15">
        <v>5</v>
      </c>
      <c r="CJ189" s="10">
        <v>80</v>
      </c>
      <c r="CK189" s="10">
        <v>40</v>
      </c>
      <c r="CL189" s="10">
        <v>320</v>
      </c>
      <c r="CM189" s="10">
        <v>20</v>
      </c>
      <c r="CN189" s="10">
        <v>160</v>
      </c>
      <c r="CO189" s="10">
        <v>10</v>
      </c>
      <c r="CP189" s="10">
        <v>160</v>
      </c>
      <c r="CQ189" s="10">
        <v>5</v>
      </c>
      <c r="CR189" s="10">
        <v>160</v>
      </c>
      <c r="CS189" s="10">
        <v>5</v>
      </c>
      <c r="CT189" s="10">
        <v>5</v>
      </c>
      <c r="CU189" s="10">
        <v>10</v>
      </c>
      <c r="CV189" s="10">
        <v>320</v>
      </c>
      <c r="CW189" s="46">
        <v>5</v>
      </c>
      <c r="CX189" s="16">
        <v>160</v>
      </c>
      <c r="CY189" s="15">
        <v>40</v>
      </c>
      <c r="CZ189" s="10">
        <v>80</v>
      </c>
      <c r="DA189" s="10">
        <v>20</v>
      </c>
      <c r="DB189" s="10">
        <v>40</v>
      </c>
      <c r="DC189" s="10">
        <v>20</v>
      </c>
      <c r="DD189" s="10">
        <v>160</v>
      </c>
      <c r="DE189" s="10">
        <v>20</v>
      </c>
      <c r="DF189" s="10">
        <v>80</v>
      </c>
      <c r="DG189" s="10">
        <v>20</v>
      </c>
      <c r="DH189" s="10">
        <v>80</v>
      </c>
      <c r="DI189" s="10">
        <v>20</v>
      </c>
      <c r="DJ189" s="16">
        <v>160</v>
      </c>
      <c r="DK189" s="68" t="s">
        <v>315</v>
      </c>
    </row>
    <row r="190" spans="1:115" ht="24" customHeight="1">
      <c r="A190" s="119" t="s">
        <v>316</v>
      </c>
      <c r="B190" s="43">
        <v>38358</v>
      </c>
      <c r="C190" s="43">
        <v>43365</v>
      </c>
      <c r="D190" s="44">
        <v>13</v>
      </c>
      <c r="E190" s="3" t="s">
        <v>217</v>
      </c>
      <c r="F190" s="54" t="s">
        <v>218</v>
      </c>
      <c r="G190" s="227">
        <v>22.290809327846361</v>
      </c>
      <c r="H190" s="1" t="s">
        <v>219</v>
      </c>
      <c r="I190" s="141" t="s">
        <v>228</v>
      </c>
      <c r="J190" s="222" t="s">
        <v>228</v>
      </c>
      <c r="K190" s="15"/>
      <c r="L190" s="10"/>
      <c r="M190" s="10"/>
      <c r="N190" s="10"/>
      <c r="O190" s="10"/>
      <c r="P190" s="10"/>
      <c r="Q190" s="10"/>
      <c r="R190" s="10"/>
      <c r="S190" s="10"/>
      <c r="T190" s="10"/>
      <c r="U190" s="10"/>
      <c r="V190" s="10"/>
      <c r="W190" s="10"/>
      <c r="X190" s="10"/>
      <c r="Y190" s="10">
        <v>5</v>
      </c>
      <c r="Z190" s="10">
        <v>5</v>
      </c>
      <c r="AA190" s="10">
        <v>5</v>
      </c>
      <c r="AB190" s="10">
        <v>160</v>
      </c>
      <c r="AC190" s="10">
        <v>5</v>
      </c>
      <c r="AD190" s="10">
        <v>80</v>
      </c>
      <c r="AE190" s="10">
        <v>5</v>
      </c>
      <c r="AF190" s="10">
        <v>80</v>
      </c>
      <c r="AG190" s="10">
        <v>20</v>
      </c>
      <c r="AH190" s="10">
        <v>80</v>
      </c>
      <c r="AI190" s="10">
        <v>5</v>
      </c>
      <c r="AJ190" s="10">
        <v>5</v>
      </c>
      <c r="AK190" s="10">
        <v>10</v>
      </c>
      <c r="AL190" s="10">
        <v>80</v>
      </c>
      <c r="AM190" s="10">
        <v>20</v>
      </c>
      <c r="AN190" s="10">
        <v>2560</v>
      </c>
      <c r="AO190" s="10">
        <v>20</v>
      </c>
      <c r="AP190" s="16">
        <v>2560</v>
      </c>
      <c r="AQ190" s="45" t="s">
        <v>316</v>
      </c>
      <c r="AR190" s="15"/>
      <c r="AS190" s="10"/>
      <c r="AT190" s="10"/>
      <c r="AU190" s="10"/>
      <c r="AV190" s="10"/>
      <c r="AW190" s="10"/>
      <c r="AX190" s="10"/>
      <c r="AY190" s="10"/>
      <c r="AZ190" s="10"/>
      <c r="BA190" s="10"/>
      <c r="BB190" s="10"/>
      <c r="BC190" s="10"/>
      <c r="BD190" s="10"/>
      <c r="BE190" s="10"/>
      <c r="BF190" s="10"/>
      <c r="BG190" s="10"/>
      <c r="BH190" s="10">
        <v>5</v>
      </c>
      <c r="BI190" s="10">
        <v>10</v>
      </c>
      <c r="BJ190" s="10">
        <v>80</v>
      </c>
      <c r="BK190" s="10">
        <v>160</v>
      </c>
      <c r="BL190" s="10">
        <v>160</v>
      </c>
      <c r="BM190" s="10">
        <v>640</v>
      </c>
      <c r="BN190" s="10">
        <v>160</v>
      </c>
      <c r="BO190" s="10">
        <v>160</v>
      </c>
      <c r="BP190" s="10">
        <v>80</v>
      </c>
      <c r="BQ190" s="10">
        <v>80</v>
      </c>
      <c r="BR190" s="10">
        <v>160</v>
      </c>
      <c r="BS190" s="10">
        <v>160</v>
      </c>
      <c r="BT190" s="10">
        <v>320</v>
      </c>
      <c r="BU190" s="10">
        <v>320</v>
      </c>
      <c r="BV190" s="10">
        <v>160</v>
      </c>
      <c r="BW190" s="10">
        <v>160</v>
      </c>
      <c r="BX190" s="10">
        <v>160</v>
      </c>
      <c r="BY190" s="10">
        <v>160</v>
      </c>
      <c r="BZ190" s="10">
        <v>160</v>
      </c>
      <c r="CA190" s="16">
        <v>160</v>
      </c>
      <c r="CB190" s="45" t="s">
        <v>316</v>
      </c>
      <c r="CC190" s="15">
        <v>20</v>
      </c>
      <c r="CD190" s="10">
        <v>80</v>
      </c>
      <c r="CE190" s="10">
        <v>5</v>
      </c>
      <c r="CF190" s="10">
        <v>40</v>
      </c>
      <c r="CG190" s="10">
        <v>5</v>
      </c>
      <c r="CH190" s="16">
        <v>40</v>
      </c>
      <c r="CI190" s="15">
        <v>5</v>
      </c>
      <c r="CJ190" s="10">
        <v>20</v>
      </c>
      <c r="CK190" s="10">
        <v>20</v>
      </c>
      <c r="CL190" s="10">
        <v>80</v>
      </c>
      <c r="CM190" s="10">
        <v>20</v>
      </c>
      <c r="CN190" s="10">
        <v>80</v>
      </c>
      <c r="CO190" s="10">
        <v>20</v>
      </c>
      <c r="CP190" s="10">
        <v>80</v>
      </c>
      <c r="CQ190" s="10">
        <v>40</v>
      </c>
      <c r="CR190" s="10">
        <v>160</v>
      </c>
      <c r="CS190" s="10">
        <v>40</v>
      </c>
      <c r="CT190" s="10">
        <v>40</v>
      </c>
      <c r="CU190" s="10">
        <v>40</v>
      </c>
      <c r="CV190" s="10">
        <v>160</v>
      </c>
      <c r="CW190" s="46">
        <v>40</v>
      </c>
      <c r="CX190" s="16">
        <v>160</v>
      </c>
      <c r="CY190" s="15">
        <v>40</v>
      </c>
      <c r="CZ190" s="10">
        <v>160</v>
      </c>
      <c r="DA190" s="10">
        <v>20</v>
      </c>
      <c r="DB190" s="10">
        <v>80</v>
      </c>
      <c r="DC190" s="10">
        <v>40</v>
      </c>
      <c r="DD190" s="10">
        <v>640</v>
      </c>
      <c r="DE190" s="10">
        <v>20</v>
      </c>
      <c r="DF190" s="10">
        <v>160</v>
      </c>
      <c r="DG190" s="10">
        <v>40</v>
      </c>
      <c r="DH190" s="10">
        <v>160</v>
      </c>
      <c r="DI190" s="10">
        <v>40</v>
      </c>
      <c r="DJ190" s="16">
        <v>160</v>
      </c>
      <c r="DK190" s="45" t="s">
        <v>316</v>
      </c>
    </row>
    <row r="191" spans="1:115" ht="24" customHeight="1">
      <c r="A191" s="118" t="s">
        <v>317</v>
      </c>
      <c r="B191" s="48">
        <v>37707</v>
      </c>
      <c r="C191" s="48">
        <v>42282</v>
      </c>
      <c r="D191" s="49">
        <v>15</v>
      </c>
      <c r="E191" s="5" t="s">
        <v>221</v>
      </c>
      <c r="F191" s="54" t="s">
        <v>218</v>
      </c>
      <c r="G191" s="227">
        <v>24.141440578640882</v>
      </c>
      <c r="H191" s="1" t="s">
        <v>219</v>
      </c>
      <c r="I191" s="141" t="s">
        <v>228</v>
      </c>
      <c r="J191" s="222" t="s">
        <v>228</v>
      </c>
      <c r="K191" s="15"/>
      <c r="L191" s="10"/>
      <c r="M191" s="10"/>
      <c r="N191" s="10"/>
      <c r="O191" s="10"/>
      <c r="P191" s="10"/>
      <c r="Q191" s="10"/>
      <c r="R191" s="10"/>
      <c r="S191" s="10"/>
      <c r="T191" s="10"/>
      <c r="U191" s="10"/>
      <c r="V191" s="10"/>
      <c r="W191" s="10"/>
      <c r="X191" s="10"/>
      <c r="Y191" s="10">
        <v>5</v>
      </c>
      <c r="Z191" s="10">
        <v>5</v>
      </c>
      <c r="AA191" s="10">
        <v>5</v>
      </c>
      <c r="AB191" s="10">
        <v>5</v>
      </c>
      <c r="AC191" s="10">
        <v>5</v>
      </c>
      <c r="AD191" s="10">
        <v>5</v>
      </c>
      <c r="AE191" s="10">
        <v>5</v>
      </c>
      <c r="AF191" s="10">
        <v>5</v>
      </c>
      <c r="AG191" s="10">
        <v>5</v>
      </c>
      <c r="AH191" s="10">
        <v>5</v>
      </c>
      <c r="AI191" s="10">
        <v>5</v>
      </c>
      <c r="AJ191" s="10">
        <v>5</v>
      </c>
      <c r="AK191" s="10">
        <v>5</v>
      </c>
      <c r="AL191" s="10">
        <v>5</v>
      </c>
      <c r="AM191" s="10">
        <v>160</v>
      </c>
      <c r="AN191" s="10">
        <v>320</v>
      </c>
      <c r="AO191" s="10">
        <v>160</v>
      </c>
      <c r="AP191" s="16">
        <v>320</v>
      </c>
      <c r="AQ191" s="68" t="s">
        <v>317</v>
      </c>
      <c r="AR191" s="15"/>
      <c r="AS191" s="10"/>
      <c r="AT191" s="10"/>
      <c r="AU191" s="10"/>
      <c r="AV191" s="10"/>
      <c r="AW191" s="10"/>
      <c r="AX191" s="10"/>
      <c r="AY191" s="10"/>
      <c r="AZ191" s="10"/>
      <c r="BA191" s="10"/>
      <c r="BB191" s="10"/>
      <c r="BC191" s="10"/>
      <c r="BD191" s="10"/>
      <c r="BE191" s="10"/>
      <c r="BF191" s="10"/>
      <c r="BG191" s="10"/>
      <c r="BH191" s="10">
        <v>10</v>
      </c>
      <c r="BI191" s="10">
        <v>10</v>
      </c>
      <c r="BJ191" s="10">
        <v>320</v>
      </c>
      <c r="BK191" s="10">
        <v>640</v>
      </c>
      <c r="BL191" s="10">
        <v>320</v>
      </c>
      <c r="BM191" s="10">
        <v>2560</v>
      </c>
      <c r="BN191" s="10">
        <v>1280</v>
      </c>
      <c r="BO191" s="10">
        <v>1280</v>
      </c>
      <c r="BP191" s="10">
        <v>320</v>
      </c>
      <c r="BQ191" s="10">
        <v>320</v>
      </c>
      <c r="BR191" s="10">
        <v>640</v>
      </c>
      <c r="BS191" s="10">
        <v>640</v>
      </c>
      <c r="BT191" s="10">
        <v>640</v>
      </c>
      <c r="BU191" s="10">
        <v>640</v>
      </c>
      <c r="BV191" s="10">
        <v>320</v>
      </c>
      <c r="BW191" s="10">
        <v>320</v>
      </c>
      <c r="BX191" s="10">
        <v>320</v>
      </c>
      <c r="BY191" s="10">
        <v>320</v>
      </c>
      <c r="BZ191" s="10">
        <v>320</v>
      </c>
      <c r="CA191" s="16">
        <v>640</v>
      </c>
      <c r="CB191" s="68" t="s">
        <v>317</v>
      </c>
      <c r="CC191" s="15">
        <v>40</v>
      </c>
      <c r="CD191" s="10">
        <v>80</v>
      </c>
      <c r="CE191" s="10">
        <v>20</v>
      </c>
      <c r="CF191" s="10">
        <v>20</v>
      </c>
      <c r="CG191" s="10">
        <v>40</v>
      </c>
      <c r="CH191" s="16">
        <v>40</v>
      </c>
      <c r="CI191" s="15">
        <v>10</v>
      </c>
      <c r="CJ191" s="10">
        <v>20</v>
      </c>
      <c r="CK191" s="10">
        <v>80</v>
      </c>
      <c r="CL191" s="10">
        <v>80</v>
      </c>
      <c r="CM191" s="10">
        <v>80</v>
      </c>
      <c r="CN191" s="10">
        <v>80</v>
      </c>
      <c r="CO191" s="10">
        <v>80</v>
      </c>
      <c r="CP191" s="10">
        <v>80</v>
      </c>
      <c r="CQ191" s="10">
        <v>80</v>
      </c>
      <c r="CR191" s="10">
        <v>80</v>
      </c>
      <c r="CS191" s="10">
        <v>80</v>
      </c>
      <c r="CT191" s="10">
        <v>80</v>
      </c>
      <c r="CU191" s="10">
        <v>80</v>
      </c>
      <c r="CV191" s="10">
        <v>80</v>
      </c>
      <c r="CW191" s="46">
        <v>80</v>
      </c>
      <c r="CX191" s="16">
        <v>80</v>
      </c>
      <c r="CY191" s="15">
        <v>80</v>
      </c>
      <c r="CZ191" s="10">
        <v>80</v>
      </c>
      <c r="DA191" s="10">
        <v>80</v>
      </c>
      <c r="DB191" s="10">
        <v>80</v>
      </c>
      <c r="DC191" s="10">
        <v>160</v>
      </c>
      <c r="DD191" s="10">
        <v>40</v>
      </c>
      <c r="DE191" s="10">
        <v>80</v>
      </c>
      <c r="DF191" s="10">
        <v>80</v>
      </c>
      <c r="DG191" s="10">
        <v>80</v>
      </c>
      <c r="DH191" s="10">
        <v>160</v>
      </c>
      <c r="DI191" s="10">
        <v>80</v>
      </c>
      <c r="DJ191" s="16">
        <v>160</v>
      </c>
      <c r="DK191" s="68" t="s">
        <v>317</v>
      </c>
    </row>
    <row r="192" spans="1:115" ht="24" customHeight="1">
      <c r="A192" s="118" t="s">
        <v>318</v>
      </c>
      <c r="B192" s="48">
        <v>36984</v>
      </c>
      <c r="C192" s="48">
        <v>43370</v>
      </c>
      <c r="D192" s="49">
        <v>17</v>
      </c>
      <c r="E192" s="3" t="s">
        <v>217</v>
      </c>
      <c r="F192" s="54" t="s">
        <v>218</v>
      </c>
      <c r="G192" s="227">
        <v>18.743144530794183</v>
      </c>
      <c r="H192" s="1" t="s">
        <v>219</v>
      </c>
      <c r="I192" s="141" t="s">
        <v>228</v>
      </c>
      <c r="J192" s="222" t="s">
        <v>228</v>
      </c>
      <c r="K192" s="15"/>
      <c r="L192" s="10"/>
      <c r="M192" s="10"/>
      <c r="N192" s="10"/>
      <c r="O192" s="10"/>
      <c r="P192" s="10"/>
      <c r="Q192" s="10"/>
      <c r="R192" s="10"/>
      <c r="S192" s="10"/>
      <c r="T192" s="10"/>
      <c r="U192" s="10"/>
      <c r="V192" s="10"/>
      <c r="W192" s="10"/>
      <c r="X192" s="10"/>
      <c r="Y192" s="10">
        <v>5</v>
      </c>
      <c r="Z192" s="10">
        <v>5</v>
      </c>
      <c r="AA192" s="10">
        <v>10</v>
      </c>
      <c r="AB192" s="10">
        <v>20</v>
      </c>
      <c r="AC192" s="10">
        <v>5</v>
      </c>
      <c r="AD192" s="10">
        <v>10</v>
      </c>
      <c r="AE192" s="10">
        <v>5</v>
      </c>
      <c r="AF192" s="10">
        <v>5</v>
      </c>
      <c r="AG192" s="10">
        <v>5</v>
      </c>
      <c r="AH192" s="10">
        <v>5</v>
      </c>
      <c r="AI192" s="10">
        <v>5</v>
      </c>
      <c r="AJ192" s="10">
        <v>5</v>
      </c>
      <c r="AK192" s="10">
        <v>5</v>
      </c>
      <c r="AL192" s="10">
        <v>5</v>
      </c>
      <c r="AM192" s="10">
        <v>320</v>
      </c>
      <c r="AN192" s="10">
        <v>320</v>
      </c>
      <c r="AO192" s="10">
        <v>320</v>
      </c>
      <c r="AP192" s="16">
        <v>320</v>
      </c>
      <c r="AQ192" s="68" t="s">
        <v>318</v>
      </c>
      <c r="AR192" s="15"/>
      <c r="AS192" s="10"/>
      <c r="AT192" s="10"/>
      <c r="AU192" s="10"/>
      <c r="AV192" s="10"/>
      <c r="AW192" s="10"/>
      <c r="AX192" s="10"/>
      <c r="AY192" s="10"/>
      <c r="AZ192" s="10"/>
      <c r="BA192" s="10"/>
      <c r="BB192" s="10"/>
      <c r="BC192" s="10"/>
      <c r="BD192" s="10"/>
      <c r="BE192" s="10"/>
      <c r="BF192" s="10"/>
      <c r="BG192" s="10"/>
      <c r="BH192" s="10">
        <v>320</v>
      </c>
      <c r="BI192" s="10">
        <v>320</v>
      </c>
      <c r="BJ192" s="10">
        <v>160</v>
      </c>
      <c r="BK192" s="10">
        <v>160</v>
      </c>
      <c r="BL192" s="10">
        <v>1280</v>
      </c>
      <c r="BM192" s="10">
        <v>640</v>
      </c>
      <c r="BN192" s="10">
        <v>320</v>
      </c>
      <c r="BO192" s="10">
        <v>320</v>
      </c>
      <c r="BP192" s="10">
        <v>40</v>
      </c>
      <c r="BQ192" s="10">
        <v>40</v>
      </c>
      <c r="BR192" s="10">
        <v>160</v>
      </c>
      <c r="BS192" s="10">
        <v>160</v>
      </c>
      <c r="BT192" s="10">
        <v>160</v>
      </c>
      <c r="BU192" s="10">
        <v>320</v>
      </c>
      <c r="BV192" s="10">
        <v>80</v>
      </c>
      <c r="BW192" s="10">
        <v>160</v>
      </c>
      <c r="BX192" s="10">
        <v>160</v>
      </c>
      <c r="BY192" s="10">
        <v>160</v>
      </c>
      <c r="BZ192" s="10">
        <v>160</v>
      </c>
      <c r="CA192" s="16">
        <v>160</v>
      </c>
      <c r="CB192" s="68" t="s">
        <v>318</v>
      </c>
      <c r="CC192" s="15">
        <v>80</v>
      </c>
      <c r="CD192" s="10">
        <v>80</v>
      </c>
      <c r="CE192" s="10">
        <v>5</v>
      </c>
      <c r="CF192" s="10">
        <v>5</v>
      </c>
      <c r="CG192" s="10">
        <v>5</v>
      </c>
      <c r="CH192" s="16">
        <v>5</v>
      </c>
      <c r="CI192" s="15">
        <v>5</v>
      </c>
      <c r="CJ192" s="10">
        <v>5</v>
      </c>
      <c r="CK192" s="10">
        <v>40</v>
      </c>
      <c r="CL192" s="10">
        <v>40</v>
      </c>
      <c r="CM192" s="10">
        <v>80</v>
      </c>
      <c r="CN192" s="10">
        <v>80</v>
      </c>
      <c r="CO192" s="10">
        <v>80</v>
      </c>
      <c r="CP192" s="10">
        <v>160</v>
      </c>
      <c r="CQ192" s="10">
        <v>160</v>
      </c>
      <c r="CR192" s="10">
        <v>320</v>
      </c>
      <c r="CS192" s="10">
        <v>160</v>
      </c>
      <c r="CT192" s="10">
        <v>160</v>
      </c>
      <c r="CU192" s="10">
        <v>160</v>
      </c>
      <c r="CV192" s="10">
        <v>320</v>
      </c>
      <c r="CW192" s="46">
        <v>160</v>
      </c>
      <c r="CX192" s="16">
        <v>320</v>
      </c>
      <c r="CY192" s="15">
        <v>80</v>
      </c>
      <c r="CZ192" s="10">
        <v>80</v>
      </c>
      <c r="DA192" s="10">
        <v>40</v>
      </c>
      <c r="DB192" s="10">
        <v>40</v>
      </c>
      <c r="DC192" s="10">
        <v>160</v>
      </c>
      <c r="DD192" s="10">
        <v>80</v>
      </c>
      <c r="DE192" s="10">
        <v>40</v>
      </c>
      <c r="DF192" s="10">
        <v>80</v>
      </c>
      <c r="DG192" s="10">
        <v>80</v>
      </c>
      <c r="DH192" s="10">
        <v>80</v>
      </c>
      <c r="DI192" s="10">
        <v>160</v>
      </c>
      <c r="DJ192" s="16">
        <v>160</v>
      </c>
      <c r="DK192" s="68" t="s">
        <v>318</v>
      </c>
    </row>
    <row r="193" spans="1:115" ht="24" customHeight="1">
      <c r="A193" s="119" t="s">
        <v>319</v>
      </c>
      <c r="B193" s="43">
        <v>38752</v>
      </c>
      <c r="C193" s="43">
        <v>43370</v>
      </c>
      <c r="D193" s="44">
        <v>12</v>
      </c>
      <c r="E193" s="5" t="s">
        <v>221</v>
      </c>
      <c r="F193" s="54" t="s">
        <v>218</v>
      </c>
      <c r="G193" s="227">
        <v>21.687645278715848</v>
      </c>
      <c r="H193" s="1" t="s">
        <v>219</v>
      </c>
      <c r="I193" s="141" t="s">
        <v>228</v>
      </c>
      <c r="J193" s="222" t="s">
        <v>228</v>
      </c>
      <c r="K193" s="15"/>
      <c r="L193" s="10"/>
      <c r="M193" s="10"/>
      <c r="N193" s="10"/>
      <c r="O193" s="10"/>
      <c r="P193" s="10"/>
      <c r="Q193" s="10"/>
      <c r="R193" s="10"/>
      <c r="S193" s="10"/>
      <c r="T193" s="10"/>
      <c r="U193" s="10"/>
      <c r="V193" s="10"/>
      <c r="W193" s="10"/>
      <c r="X193" s="10"/>
      <c r="Y193" s="10">
        <v>5</v>
      </c>
      <c r="Z193" s="10">
        <v>5</v>
      </c>
      <c r="AA193" s="10">
        <v>5</v>
      </c>
      <c r="AB193" s="10">
        <v>5</v>
      </c>
      <c r="AC193" s="10">
        <v>5</v>
      </c>
      <c r="AD193" s="10">
        <v>5</v>
      </c>
      <c r="AE193" s="10">
        <v>5</v>
      </c>
      <c r="AF193" s="10">
        <v>5</v>
      </c>
      <c r="AG193" s="10">
        <v>5</v>
      </c>
      <c r="AH193" s="10">
        <v>5</v>
      </c>
      <c r="AI193" s="10">
        <v>5</v>
      </c>
      <c r="AJ193" s="10">
        <v>5</v>
      </c>
      <c r="AK193" s="10">
        <v>5</v>
      </c>
      <c r="AL193" s="10">
        <v>5</v>
      </c>
      <c r="AM193" s="10">
        <v>160</v>
      </c>
      <c r="AN193" s="10">
        <v>320</v>
      </c>
      <c r="AO193" s="10">
        <v>320</v>
      </c>
      <c r="AP193" s="16">
        <v>320</v>
      </c>
      <c r="AQ193" s="45" t="s">
        <v>319</v>
      </c>
      <c r="AR193" s="15"/>
      <c r="AS193" s="10"/>
      <c r="AT193" s="10"/>
      <c r="AU193" s="10"/>
      <c r="AV193" s="10"/>
      <c r="AW193" s="10"/>
      <c r="AX193" s="10"/>
      <c r="AY193" s="10"/>
      <c r="AZ193" s="10"/>
      <c r="BA193" s="10"/>
      <c r="BB193" s="10"/>
      <c r="BC193" s="10"/>
      <c r="BD193" s="10"/>
      <c r="BE193" s="10"/>
      <c r="BF193" s="10"/>
      <c r="BG193" s="10"/>
      <c r="BH193" s="10">
        <v>5</v>
      </c>
      <c r="BI193" s="10">
        <v>5</v>
      </c>
      <c r="BJ193" s="10">
        <v>80</v>
      </c>
      <c r="BK193" s="10">
        <v>80</v>
      </c>
      <c r="BL193" s="10">
        <v>1280</v>
      </c>
      <c r="BM193" s="10">
        <v>320</v>
      </c>
      <c r="BN193" s="10">
        <v>160</v>
      </c>
      <c r="BO193" s="10">
        <v>160</v>
      </c>
      <c r="BP193" s="10">
        <v>40</v>
      </c>
      <c r="BQ193" s="10">
        <v>40</v>
      </c>
      <c r="BR193" s="10">
        <v>160</v>
      </c>
      <c r="BS193" s="10">
        <v>160</v>
      </c>
      <c r="BT193" s="10">
        <v>160</v>
      </c>
      <c r="BU193" s="10">
        <v>160</v>
      </c>
      <c r="BV193" s="10">
        <v>80</v>
      </c>
      <c r="BW193" s="10">
        <v>80</v>
      </c>
      <c r="BX193" s="10">
        <v>160</v>
      </c>
      <c r="BY193" s="10">
        <v>160</v>
      </c>
      <c r="BZ193" s="10">
        <v>80</v>
      </c>
      <c r="CA193" s="16">
        <v>80</v>
      </c>
      <c r="CB193" s="45" t="s">
        <v>319</v>
      </c>
      <c r="CC193" s="15">
        <v>5</v>
      </c>
      <c r="CD193" s="10">
        <v>5</v>
      </c>
      <c r="CE193" s="10">
        <v>5</v>
      </c>
      <c r="CF193" s="10">
        <v>5</v>
      </c>
      <c r="CG193" s="10">
        <v>5</v>
      </c>
      <c r="CH193" s="16">
        <v>5</v>
      </c>
      <c r="CI193" s="15">
        <v>5</v>
      </c>
      <c r="CJ193" s="10">
        <v>5</v>
      </c>
      <c r="CK193" s="10">
        <v>10</v>
      </c>
      <c r="CL193" s="10">
        <v>5</v>
      </c>
      <c r="CM193" s="10">
        <v>10</v>
      </c>
      <c r="CN193" s="10">
        <v>20</v>
      </c>
      <c r="CO193" s="10">
        <v>10</v>
      </c>
      <c r="CP193" s="10">
        <v>20</v>
      </c>
      <c r="CQ193" s="10">
        <v>5</v>
      </c>
      <c r="CR193" s="10">
        <v>40</v>
      </c>
      <c r="CS193" s="10">
        <v>20</v>
      </c>
      <c r="CT193" s="10">
        <v>20</v>
      </c>
      <c r="CU193" s="10">
        <v>20</v>
      </c>
      <c r="CV193" s="10">
        <v>40</v>
      </c>
      <c r="CW193" s="46">
        <v>5</v>
      </c>
      <c r="CX193" s="16">
        <v>40</v>
      </c>
      <c r="CY193" s="15">
        <v>40</v>
      </c>
      <c r="CZ193" s="10">
        <v>40</v>
      </c>
      <c r="DA193" s="10">
        <v>20</v>
      </c>
      <c r="DB193" s="10">
        <v>20</v>
      </c>
      <c r="DC193" s="10">
        <v>40</v>
      </c>
      <c r="DD193" s="10">
        <v>160</v>
      </c>
      <c r="DE193" s="10">
        <v>20</v>
      </c>
      <c r="DF193" s="10">
        <v>40</v>
      </c>
      <c r="DG193" s="10">
        <v>20</v>
      </c>
      <c r="DH193" s="10">
        <v>40</v>
      </c>
      <c r="DI193" s="10">
        <v>40</v>
      </c>
      <c r="DJ193" s="16">
        <v>40</v>
      </c>
      <c r="DK193" s="45" t="s">
        <v>319</v>
      </c>
    </row>
    <row r="194" spans="1:115" ht="24" customHeight="1">
      <c r="A194" s="119" t="s">
        <v>320</v>
      </c>
      <c r="B194" s="43">
        <v>38405</v>
      </c>
      <c r="C194" s="43">
        <v>43389</v>
      </c>
      <c r="D194" s="44">
        <v>13</v>
      </c>
      <c r="E194" s="3" t="s">
        <v>217</v>
      </c>
      <c r="F194" s="54" t="s">
        <v>218</v>
      </c>
      <c r="G194" s="227">
        <v>23.446899078635379</v>
      </c>
      <c r="H194" s="1" t="s">
        <v>219</v>
      </c>
      <c r="I194" s="141" t="s">
        <v>228</v>
      </c>
      <c r="J194" s="222" t="s">
        <v>228</v>
      </c>
      <c r="K194" s="15"/>
      <c r="L194" s="10"/>
      <c r="M194" s="10"/>
      <c r="N194" s="10"/>
      <c r="O194" s="10"/>
      <c r="P194" s="10"/>
      <c r="Q194" s="10"/>
      <c r="R194" s="10"/>
      <c r="S194" s="10"/>
      <c r="T194" s="10"/>
      <c r="U194" s="10"/>
      <c r="V194" s="10"/>
      <c r="W194" s="10"/>
      <c r="X194" s="10"/>
      <c r="Y194" s="10">
        <v>5</v>
      </c>
      <c r="Z194" s="10">
        <v>5</v>
      </c>
      <c r="AA194" s="10">
        <v>10</v>
      </c>
      <c r="AB194" s="10">
        <v>5</v>
      </c>
      <c r="AC194" s="10">
        <v>5</v>
      </c>
      <c r="AD194" s="10">
        <v>5</v>
      </c>
      <c r="AE194" s="10">
        <v>5</v>
      </c>
      <c r="AF194" s="10">
        <v>5</v>
      </c>
      <c r="AG194" s="10">
        <v>5</v>
      </c>
      <c r="AH194" s="10">
        <v>5</v>
      </c>
      <c r="AI194" s="10">
        <v>5</v>
      </c>
      <c r="AJ194" s="10">
        <v>5</v>
      </c>
      <c r="AK194" s="10">
        <v>5</v>
      </c>
      <c r="AL194" s="10">
        <v>5</v>
      </c>
      <c r="AM194" s="10">
        <v>160</v>
      </c>
      <c r="AN194" s="10">
        <v>320</v>
      </c>
      <c r="AO194" s="10">
        <v>160</v>
      </c>
      <c r="AP194" s="16">
        <v>320</v>
      </c>
      <c r="AQ194" s="45" t="s">
        <v>320</v>
      </c>
      <c r="AR194" s="15"/>
      <c r="AS194" s="10"/>
      <c r="AT194" s="10"/>
      <c r="AU194" s="10"/>
      <c r="AV194" s="10"/>
      <c r="AW194" s="10"/>
      <c r="AX194" s="10"/>
      <c r="AY194" s="10"/>
      <c r="AZ194" s="10"/>
      <c r="BA194" s="10"/>
      <c r="BB194" s="10"/>
      <c r="BC194" s="10"/>
      <c r="BD194" s="10"/>
      <c r="BE194" s="10"/>
      <c r="BF194" s="10"/>
      <c r="BG194" s="10"/>
      <c r="BH194" s="10">
        <v>5</v>
      </c>
      <c r="BI194" s="10">
        <v>5</v>
      </c>
      <c r="BJ194" s="10">
        <v>80</v>
      </c>
      <c r="BK194" s="10">
        <v>160</v>
      </c>
      <c r="BL194" s="10">
        <v>320</v>
      </c>
      <c r="BM194" s="10">
        <v>320</v>
      </c>
      <c r="BN194" s="10">
        <v>80</v>
      </c>
      <c r="BO194" s="10">
        <v>160</v>
      </c>
      <c r="BP194" s="10">
        <v>20</v>
      </c>
      <c r="BQ194" s="10">
        <v>20</v>
      </c>
      <c r="BR194" s="10">
        <v>80</v>
      </c>
      <c r="BS194" s="10">
        <v>160</v>
      </c>
      <c r="BT194" s="10">
        <v>160</v>
      </c>
      <c r="BU194" s="10">
        <v>160</v>
      </c>
      <c r="BV194" s="10">
        <v>40</v>
      </c>
      <c r="BW194" s="10">
        <v>80</v>
      </c>
      <c r="BX194" s="10">
        <v>40</v>
      </c>
      <c r="BY194" s="10">
        <v>160</v>
      </c>
      <c r="BZ194" s="10">
        <v>40</v>
      </c>
      <c r="CA194" s="16">
        <v>80</v>
      </c>
      <c r="CB194" s="45" t="s">
        <v>320</v>
      </c>
      <c r="CC194" s="15">
        <v>40</v>
      </c>
      <c r="CD194" s="10">
        <v>80</v>
      </c>
      <c r="CE194" s="10">
        <v>20</v>
      </c>
      <c r="CF194" s="10">
        <v>20</v>
      </c>
      <c r="CG194" s="10">
        <v>20</v>
      </c>
      <c r="CH194" s="16">
        <v>40</v>
      </c>
      <c r="CI194" s="15">
        <v>40</v>
      </c>
      <c r="CJ194" s="10">
        <v>160</v>
      </c>
      <c r="CK194" s="10">
        <v>80</v>
      </c>
      <c r="CL194" s="10">
        <v>160</v>
      </c>
      <c r="CM194" s="10">
        <v>80</v>
      </c>
      <c r="CN194" s="10">
        <v>160</v>
      </c>
      <c r="CO194" s="10">
        <v>80</v>
      </c>
      <c r="CP194" s="10">
        <v>160</v>
      </c>
      <c r="CQ194" s="10">
        <v>40</v>
      </c>
      <c r="CR194" s="10">
        <v>160</v>
      </c>
      <c r="CS194" s="10">
        <v>80</v>
      </c>
      <c r="CT194" s="10">
        <v>80</v>
      </c>
      <c r="CU194" s="10">
        <v>80</v>
      </c>
      <c r="CV194" s="10">
        <v>320</v>
      </c>
      <c r="CW194" s="46">
        <v>40</v>
      </c>
      <c r="CX194" s="16">
        <v>160</v>
      </c>
      <c r="CY194" s="15">
        <v>80</v>
      </c>
      <c r="CZ194" s="10">
        <v>80</v>
      </c>
      <c r="DA194" s="10">
        <v>20</v>
      </c>
      <c r="DB194" s="10">
        <v>40</v>
      </c>
      <c r="DC194" s="10">
        <v>80</v>
      </c>
      <c r="DD194" s="10">
        <v>80</v>
      </c>
      <c r="DE194" s="10">
        <v>40</v>
      </c>
      <c r="DF194" s="10">
        <v>80</v>
      </c>
      <c r="DG194" s="10">
        <v>40</v>
      </c>
      <c r="DH194" s="10">
        <v>80</v>
      </c>
      <c r="DI194" s="10">
        <v>80</v>
      </c>
      <c r="DJ194" s="16">
        <v>80</v>
      </c>
      <c r="DK194" s="45" t="s">
        <v>320</v>
      </c>
    </row>
    <row r="195" spans="1:115" ht="24" customHeight="1">
      <c r="A195" s="119" t="s">
        <v>321</v>
      </c>
      <c r="B195" s="43">
        <v>38405</v>
      </c>
      <c r="C195" s="43">
        <v>43389</v>
      </c>
      <c r="D195" s="44">
        <v>13</v>
      </c>
      <c r="E195" s="3" t="s">
        <v>217</v>
      </c>
      <c r="F195" s="54" t="s">
        <v>218</v>
      </c>
      <c r="G195" s="227">
        <v>17.239902812861185</v>
      </c>
      <c r="H195" s="1" t="s">
        <v>219</v>
      </c>
      <c r="I195" s="141" t="s">
        <v>228</v>
      </c>
      <c r="J195" s="222" t="s">
        <v>228</v>
      </c>
      <c r="K195" s="15"/>
      <c r="L195" s="10"/>
      <c r="M195" s="10"/>
      <c r="N195" s="10"/>
      <c r="O195" s="10"/>
      <c r="P195" s="10"/>
      <c r="Q195" s="10"/>
      <c r="R195" s="10"/>
      <c r="S195" s="10"/>
      <c r="T195" s="10"/>
      <c r="U195" s="10"/>
      <c r="V195" s="10"/>
      <c r="W195" s="10"/>
      <c r="X195" s="10"/>
      <c r="Y195" s="10">
        <v>5</v>
      </c>
      <c r="Z195" s="10">
        <v>5</v>
      </c>
      <c r="AA195" s="10">
        <v>10</v>
      </c>
      <c r="AB195" s="10">
        <v>5</v>
      </c>
      <c r="AC195" s="10">
        <v>5</v>
      </c>
      <c r="AD195" s="10">
        <v>5</v>
      </c>
      <c r="AE195" s="10">
        <v>5</v>
      </c>
      <c r="AF195" s="10">
        <v>5</v>
      </c>
      <c r="AG195" s="10">
        <v>5</v>
      </c>
      <c r="AH195" s="10">
        <v>5</v>
      </c>
      <c r="AI195" s="10">
        <v>5</v>
      </c>
      <c r="AJ195" s="10">
        <v>5</v>
      </c>
      <c r="AK195" s="10">
        <v>5</v>
      </c>
      <c r="AL195" s="10">
        <v>5</v>
      </c>
      <c r="AM195" s="10">
        <v>160</v>
      </c>
      <c r="AN195" s="10">
        <v>320</v>
      </c>
      <c r="AO195" s="10">
        <v>160</v>
      </c>
      <c r="AP195" s="16">
        <v>320</v>
      </c>
      <c r="AQ195" s="45" t="s">
        <v>321</v>
      </c>
      <c r="AR195" s="15"/>
      <c r="AS195" s="10"/>
      <c r="AT195" s="10"/>
      <c r="AU195" s="10"/>
      <c r="AV195" s="10"/>
      <c r="AW195" s="10"/>
      <c r="AX195" s="10"/>
      <c r="AY195" s="10"/>
      <c r="AZ195" s="10"/>
      <c r="BA195" s="10"/>
      <c r="BB195" s="10"/>
      <c r="BC195" s="10"/>
      <c r="BD195" s="10"/>
      <c r="BE195" s="10"/>
      <c r="BF195" s="10"/>
      <c r="BG195" s="10"/>
      <c r="BH195" s="10">
        <v>10</v>
      </c>
      <c r="BI195" s="10">
        <v>10</v>
      </c>
      <c r="BJ195" s="10">
        <v>80</v>
      </c>
      <c r="BK195" s="10">
        <v>80</v>
      </c>
      <c r="BL195" s="10">
        <v>320</v>
      </c>
      <c r="BM195" s="10">
        <v>320</v>
      </c>
      <c r="BN195" s="10">
        <v>160</v>
      </c>
      <c r="BO195" s="10">
        <v>160</v>
      </c>
      <c r="BP195" s="10">
        <v>40</v>
      </c>
      <c r="BQ195" s="10">
        <v>40</v>
      </c>
      <c r="BR195" s="10">
        <v>160</v>
      </c>
      <c r="BS195" s="10">
        <v>160</v>
      </c>
      <c r="BT195" s="10">
        <v>160</v>
      </c>
      <c r="BU195" s="10">
        <v>160</v>
      </c>
      <c r="BV195" s="10">
        <v>80</v>
      </c>
      <c r="BW195" s="10">
        <v>80</v>
      </c>
      <c r="BX195" s="10">
        <v>80</v>
      </c>
      <c r="BY195" s="10">
        <v>80</v>
      </c>
      <c r="BZ195" s="10">
        <v>80</v>
      </c>
      <c r="CA195" s="16">
        <v>80</v>
      </c>
      <c r="CB195" s="45" t="s">
        <v>321</v>
      </c>
      <c r="CC195" s="15">
        <v>40</v>
      </c>
      <c r="CD195" s="10">
        <v>40</v>
      </c>
      <c r="CE195" s="10">
        <v>5</v>
      </c>
      <c r="CF195" s="10">
        <v>5</v>
      </c>
      <c r="CG195" s="10">
        <v>10</v>
      </c>
      <c r="CH195" s="16">
        <v>10</v>
      </c>
      <c r="CI195" s="15">
        <v>10</v>
      </c>
      <c r="CJ195" s="10">
        <v>40</v>
      </c>
      <c r="CK195" s="10">
        <v>40</v>
      </c>
      <c r="CL195" s="10">
        <v>80</v>
      </c>
      <c r="CM195" s="10">
        <v>40</v>
      </c>
      <c r="CN195" s="10">
        <v>80</v>
      </c>
      <c r="CO195" s="10">
        <v>20</v>
      </c>
      <c r="CP195" s="10">
        <v>80</v>
      </c>
      <c r="CQ195" s="10">
        <v>20</v>
      </c>
      <c r="CR195" s="10">
        <v>160</v>
      </c>
      <c r="CS195" s="10">
        <v>20</v>
      </c>
      <c r="CT195" s="10">
        <v>20</v>
      </c>
      <c r="CU195" s="10">
        <v>40</v>
      </c>
      <c r="CV195" s="10">
        <v>160</v>
      </c>
      <c r="CW195" s="46">
        <v>20</v>
      </c>
      <c r="CX195" s="16">
        <v>160</v>
      </c>
      <c r="CY195" s="15">
        <v>80</v>
      </c>
      <c r="CZ195" s="10">
        <v>80</v>
      </c>
      <c r="DA195" s="10">
        <v>40</v>
      </c>
      <c r="DB195" s="10">
        <v>40</v>
      </c>
      <c r="DC195" s="10">
        <v>80</v>
      </c>
      <c r="DD195" s="10">
        <v>320</v>
      </c>
      <c r="DE195" s="10">
        <v>40</v>
      </c>
      <c r="DF195" s="10">
        <v>160</v>
      </c>
      <c r="DG195" s="10">
        <v>80</v>
      </c>
      <c r="DH195" s="10">
        <v>80</v>
      </c>
      <c r="DI195" s="10">
        <v>80</v>
      </c>
      <c r="DJ195" s="16">
        <v>80</v>
      </c>
      <c r="DK195" s="45" t="s">
        <v>321</v>
      </c>
    </row>
    <row r="196" spans="1:115" ht="24" customHeight="1">
      <c r="A196" s="118" t="s">
        <v>322</v>
      </c>
      <c r="B196" s="48">
        <v>37245</v>
      </c>
      <c r="C196" s="48">
        <v>43374</v>
      </c>
      <c r="D196" s="49">
        <v>16</v>
      </c>
      <c r="E196" s="3" t="s">
        <v>217</v>
      </c>
      <c r="F196" s="54" t="s">
        <v>218</v>
      </c>
      <c r="G196" s="227">
        <v>17.750105348251218</v>
      </c>
      <c r="H196" s="1" t="s">
        <v>219</v>
      </c>
      <c r="I196" s="141" t="s">
        <v>228</v>
      </c>
      <c r="J196" s="222" t="s">
        <v>228</v>
      </c>
      <c r="K196" s="15"/>
      <c r="L196" s="10"/>
      <c r="M196" s="10"/>
      <c r="N196" s="10"/>
      <c r="O196" s="10"/>
      <c r="P196" s="10"/>
      <c r="Q196" s="10"/>
      <c r="R196" s="10"/>
      <c r="S196" s="10"/>
      <c r="T196" s="10"/>
      <c r="U196" s="10"/>
      <c r="V196" s="10"/>
      <c r="W196" s="10"/>
      <c r="X196" s="10"/>
      <c r="Y196" s="10">
        <v>5</v>
      </c>
      <c r="Z196" s="10">
        <v>5</v>
      </c>
      <c r="AA196" s="10">
        <v>5</v>
      </c>
      <c r="AB196" s="10">
        <v>5</v>
      </c>
      <c r="AC196" s="10">
        <v>5</v>
      </c>
      <c r="AD196" s="10">
        <v>5</v>
      </c>
      <c r="AE196" s="10">
        <v>20</v>
      </c>
      <c r="AF196" s="10">
        <v>20</v>
      </c>
      <c r="AG196" s="10">
        <v>80</v>
      </c>
      <c r="AH196" s="10">
        <v>80</v>
      </c>
      <c r="AI196" s="10">
        <v>40</v>
      </c>
      <c r="AJ196" s="10">
        <v>40</v>
      </c>
      <c r="AK196" s="10">
        <v>20</v>
      </c>
      <c r="AL196" s="10">
        <v>20</v>
      </c>
      <c r="AM196" s="10">
        <v>160</v>
      </c>
      <c r="AN196" s="10">
        <v>160</v>
      </c>
      <c r="AO196" s="10">
        <v>160</v>
      </c>
      <c r="AP196" s="16">
        <v>160</v>
      </c>
      <c r="AQ196" s="68" t="s">
        <v>322</v>
      </c>
      <c r="AR196" s="15"/>
      <c r="AS196" s="10"/>
      <c r="AT196" s="10"/>
      <c r="AU196" s="10"/>
      <c r="AV196" s="10"/>
      <c r="AW196" s="10"/>
      <c r="AX196" s="10"/>
      <c r="AY196" s="10"/>
      <c r="AZ196" s="10"/>
      <c r="BA196" s="10"/>
      <c r="BB196" s="10"/>
      <c r="BC196" s="10"/>
      <c r="BD196" s="10"/>
      <c r="BE196" s="10"/>
      <c r="BF196" s="10"/>
      <c r="BG196" s="10"/>
      <c r="BH196" s="10">
        <v>10</v>
      </c>
      <c r="BI196" s="10">
        <v>10</v>
      </c>
      <c r="BJ196" s="10">
        <v>160</v>
      </c>
      <c r="BK196" s="10">
        <v>160</v>
      </c>
      <c r="BL196" s="10">
        <v>640</v>
      </c>
      <c r="BM196" s="10">
        <v>1280</v>
      </c>
      <c r="BN196" s="10">
        <v>320</v>
      </c>
      <c r="BO196" s="10">
        <v>640</v>
      </c>
      <c r="BP196" s="10">
        <v>160</v>
      </c>
      <c r="BQ196" s="10">
        <v>160</v>
      </c>
      <c r="BR196" s="10">
        <v>160</v>
      </c>
      <c r="BS196" s="10">
        <v>320</v>
      </c>
      <c r="BT196" s="10">
        <v>320</v>
      </c>
      <c r="BU196" s="10">
        <v>320</v>
      </c>
      <c r="BV196" s="10">
        <v>80</v>
      </c>
      <c r="BW196" s="10">
        <v>80</v>
      </c>
      <c r="BX196" s="10">
        <v>160</v>
      </c>
      <c r="BY196" s="10">
        <v>160</v>
      </c>
      <c r="BZ196" s="10">
        <v>160</v>
      </c>
      <c r="CA196" s="16">
        <v>160</v>
      </c>
      <c r="CB196" s="68" t="s">
        <v>322</v>
      </c>
      <c r="CC196" s="15">
        <v>10</v>
      </c>
      <c r="CD196" s="10">
        <v>20</v>
      </c>
      <c r="CE196" s="10">
        <v>5</v>
      </c>
      <c r="CF196" s="10">
        <v>10</v>
      </c>
      <c r="CG196" s="10">
        <v>5</v>
      </c>
      <c r="CH196" s="16">
        <v>10</v>
      </c>
      <c r="CI196" s="15">
        <v>20</v>
      </c>
      <c r="CJ196" s="10">
        <v>40</v>
      </c>
      <c r="CK196" s="10">
        <v>40</v>
      </c>
      <c r="CL196" s="10">
        <v>80</v>
      </c>
      <c r="CM196" s="10">
        <v>80</v>
      </c>
      <c r="CN196" s="10">
        <v>80</v>
      </c>
      <c r="CO196" s="10">
        <v>40</v>
      </c>
      <c r="CP196" s="10">
        <v>80</v>
      </c>
      <c r="CQ196" s="10">
        <v>80</v>
      </c>
      <c r="CR196" s="10">
        <v>80</v>
      </c>
      <c r="CS196" s="10">
        <v>40</v>
      </c>
      <c r="CT196" s="10">
        <v>80</v>
      </c>
      <c r="CU196" s="10">
        <v>80</v>
      </c>
      <c r="CV196" s="10">
        <v>160</v>
      </c>
      <c r="CW196" s="46">
        <v>40</v>
      </c>
      <c r="CX196" s="16">
        <v>80</v>
      </c>
      <c r="CY196" s="15">
        <v>20</v>
      </c>
      <c r="CZ196" s="10">
        <v>20</v>
      </c>
      <c r="DA196" s="10">
        <v>5</v>
      </c>
      <c r="DB196" s="10">
        <v>10</v>
      </c>
      <c r="DC196" s="10">
        <v>10</v>
      </c>
      <c r="DD196" s="10">
        <v>20</v>
      </c>
      <c r="DE196" s="10">
        <v>10</v>
      </c>
      <c r="DF196" s="10">
        <v>20</v>
      </c>
      <c r="DG196" s="10">
        <v>20</v>
      </c>
      <c r="DH196" s="10">
        <v>40</v>
      </c>
      <c r="DI196" s="10">
        <v>5</v>
      </c>
      <c r="DJ196" s="16">
        <v>10</v>
      </c>
      <c r="DK196" s="68" t="s">
        <v>322</v>
      </c>
    </row>
    <row r="197" spans="1:115" ht="24" customHeight="1">
      <c r="A197" s="119" t="s">
        <v>323</v>
      </c>
      <c r="B197" s="43">
        <v>38841</v>
      </c>
      <c r="C197" s="43">
        <v>43370</v>
      </c>
      <c r="D197" s="44">
        <v>12</v>
      </c>
      <c r="E197" s="3" t="s">
        <v>217</v>
      </c>
      <c r="F197" s="54" t="s">
        <v>218</v>
      </c>
      <c r="G197" s="227">
        <v>15.840960044256196</v>
      </c>
      <c r="H197" s="1" t="s">
        <v>219</v>
      </c>
      <c r="I197" s="141" t="s">
        <v>228</v>
      </c>
      <c r="J197" s="222" t="s">
        <v>228</v>
      </c>
      <c r="K197" s="15"/>
      <c r="L197" s="10"/>
      <c r="M197" s="10"/>
      <c r="N197" s="10"/>
      <c r="O197" s="10"/>
      <c r="P197" s="10"/>
      <c r="Q197" s="10"/>
      <c r="R197" s="10"/>
      <c r="S197" s="10"/>
      <c r="T197" s="10"/>
      <c r="U197" s="10"/>
      <c r="V197" s="10"/>
      <c r="W197" s="10"/>
      <c r="X197" s="10"/>
      <c r="Y197" s="10">
        <v>5</v>
      </c>
      <c r="Z197" s="10">
        <v>5</v>
      </c>
      <c r="AA197" s="10">
        <v>5</v>
      </c>
      <c r="AB197" s="10">
        <v>5</v>
      </c>
      <c r="AC197" s="10">
        <v>5</v>
      </c>
      <c r="AD197" s="10">
        <v>5</v>
      </c>
      <c r="AE197" s="10">
        <v>5</v>
      </c>
      <c r="AF197" s="10">
        <v>5</v>
      </c>
      <c r="AG197" s="10">
        <v>20</v>
      </c>
      <c r="AH197" s="10">
        <v>20</v>
      </c>
      <c r="AI197" s="10">
        <v>10</v>
      </c>
      <c r="AJ197" s="10">
        <v>10</v>
      </c>
      <c r="AK197" s="10">
        <v>20</v>
      </c>
      <c r="AL197" s="10">
        <v>20</v>
      </c>
      <c r="AM197" s="10">
        <v>160</v>
      </c>
      <c r="AN197" s="10">
        <v>320</v>
      </c>
      <c r="AO197" s="10">
        <v>160</v>
      </c>
      <c r="AP197" s="16">
        <v>320</v>
      </c>
      <c r="AQ197" s="45" t="s">
        <v>323</v>
      </c>
      <c r="AR197" s="15"/>
      <c r="AS197" s="10"/>
      <c r="AT197" s="10"/>
      <c r="AU197" s="10"/>
      <c r="AV197" s="10"/>
      <c r="AW197" s="10"/>
      <c r="AX197" s="10"/>
      <c r="AY197" s="10"/>
      <c r="AZ197" s="10"/>
      <c r="BA197" s="10"/>
      <c r="BB197" s="10"/>
      <c r="BC197" s="10"/>
      <c r="BD197" s="10"/>
      <c r="BE197" s="10"/>
      <c r="BF197" s="10"/>
      <c r="BG197" s="10"/>
      <c r="BH197" s="10">
        <v>10</v>
      </c>
      <c r="BI197" s="10">
        <v>10</v>
      </c>
      <c r="BJ197" s="10">
        <v>40</v>
      </c>
      <c r="BK197" s="10">
        <v>40</v>
      </c>
      <c r="BL197" s="10">
        <v>10</v>
      </c>
      <c r="BM197" s="10">
        <v>10</v>
      </c>
      <c r="BN197" s="10">
        <v>40</v>
      </c>
      <c r="BO197" s="10">
        <v>40</v>
      </c>
      <c r="BP197" s="10">
        <v>40</v>
      </c>
      <c r="BQ197" s="10">
        <v>40</v>
      </c>
      <c r="BR197" s="10">
        <v>160</v>
      </c>
      <c r="BS197" s="10">
        <v>320</v>
      </c>
      <c r="BT197" s="10">
        <v>160</v>
      </c>
      <c r="BU197" s="10">
        <v>160</v>
      </c>
      <c r="BV197" s="10">
        <v>80</v>
      </c>
      <c r="BW197" s="10">
        <v>80</v>
      </c>
      <c r="BX197" s="10">
        <v>40</v>
      </c>
      <c r="BY197" s="10">
        <v>40</v>
      </c>
      <c r="BZ197" s="10">
        <v>40</v>
      </c>
      <c r="CA197" s="16">
        <v>40</v>
      </c>
      <c r="CB197" s="45" t="s">
        <v>323</v>
      </c>
      <c r="CC197" s="15">
        <v>20</v>
      </c>
      <c r="CD197" s="10">
        <v>20</v>
      </c>
      <c r="CE197" s="10">
        <v>5</v>
      </c>
      <c r="CF197" s="10">
        <v>5</v>
      </c>
      <c r="CG197" s="10">
        <v>5</v>
      </c>
      <c r="CH197" s="16">
        <v>5</v>
      </c>
      <c r="CI197" s="15">
        <v>5</v>
      </c>
      <c r="CJ197" s="10">
        <v>5</v>
      </c>
      <c r="CK197" s="10">
        <v>20</v>
      </c>
      <c r="CL197" s="10">
        <v>20</v>
      </c>
      <c r="CM197" s="10">
        <v>40</v>
      </c>
      <c r="CN197" s="10">
        <v>40</v>
      </c>
      <c r="CO197" s="10">
        <v>20</v>
      </c>
      <c r="CP197" s="10">
        <v>20</v>
      </c>
      <c r="CQ197" s="10">
        <v>20</v>
      </c>
      <c r="CR197" s="10">
        <v>40</v>
      </c>
      <c r="CS197" s="10">
        <v>10</v>
      </c>
      <c r="CT197" s="10">
        <v>20</v>
      </c>
      <c r="CU197" s="10">
        <v>40</v>
      </c>
      <c r="CV197" s="10">
        <v>40</v>
      </c>
      <c r="CW197" s="46">
        <v>10</v>
      </c>
      <c r="CX197" s="16">
        <v>40</v>
      </c>
      <c r="CY197" s="15">
        <v>80</v>
      </c>
      <c r="CZ197" s="10">
        <v>40</v>
      </c>
      <c r="DA197" s="10">
        <v>20</v>
      </c>
      <c r="DB197" s="10">
        <v>20</v>
      </c>
      <c r="DC197" s="10">
        <v>40</v>
      </c>
      <c r="DD197" s="10">
        <v>40</v>
      </c>
      <c r="DE197" s="10">
        <v>40</v>
      </c>
      <c r="DF197" s="10">
        <v>40</v>
      </c>
      <c r="DG197" s="10">
        <v>40</v>
      </c>
      <c r="DH197" s="10">
        <v>40</v>
      </c>
      <c r="DI197" s="10">
        <v>40</v>
      </c>
      <c r="DJ197" s="16">
        <v>40</v>
      </c>
      <c r="DK197" s="45" t="s">
        <v>323</v>
      </c>
    </row>
    <row r="198" spans="1:115" ht="24" customHeight="1">
      <c r="A198" s="119" t="s">
        <v>324</v>
      </c>
      <c r="B198" s="43">
        <v>38319</v>
      </c>
      <c r="C198" s="43">
        <v>43375</v>
      </c>
      <c r="D198" s="44">
        <v>13</v>
      </c>
      <c r="E198" s="3" t="s">
        <v>217</v>
      </c>
      <c r="F198" s="54" t="s">
        <v>218</v>
      </c>
      <c r="G198" s="227">
        <v>19.771818280087654</v>
      </c>
      <c r="H198" s="1" t="s">
        <v>219</v>
      </c>
      <c r="I198" s="141" t="s">
        <v>228</v>
      </c>
      <c r="J198" s="222" t="s">
        <v>228</v>
      </c>
      <c r="K198" s="15"/>
      <c r="L198" s="10"/>
      <c r="M198" s="10"/>
      <c r="N198" s="10"/>
      <c r="O198" s="10"/>
      <c r="P198" s="10"/>
      <c r="Q198" s="10"/>
      <c r="R198" s="10"/>
      <c r="S198" s="10"/>
      <c r="T198" s="10"/>
      <c r="U198" s="10"/>
      <c r="V198" s="10"/>
      <c r="W198" s="10"/>
      <c r="X198" s="10"/>
      <c r="Y198" s="10">
        <v>5</v>
      </c>
      <c r="Z198" s="10">
        <v>10</v>
      </c>
      <c r="AA198" s="10">
        <v>5</v>
      </c>
      <c r="AB198" s="10">
        <v>5</v>
      </c>
      <c r="AC198" s="10">
        <v>5</v>
      </c>
      <c r="AD198" s="10">
        <v>5</v>
      </c>
      <c r="AE198" s="10">
        <v>5</v>
      </c>
      <c r="AF198" s="10">
        <v>5</v>
      </c>
      <c r="AG198" s="10">
        <v>10</v>
      </c>
      <c r="AH198" s="10">
        <v>20</v>
      </c>
      <c r="AI198" s="10">
        <v>10</v>
      </c>
      <c r="AJ198" s="10">
        <v>20</v>
      </c>
      <c r="AK198" s="10">
        <v>5</v>
      </c>
      <c r="AL198" s="10">
        <v>5</v>
      </c>
      <c r="AM198" s="10">
        <v>5</v>
      </c>
      <c r="AN198" s="10">
        <v>640</v>
      </c>
      <c r="AO198" s="10">
        <v>5</v>
      </c>
      <c r="AP198" s="16">
        <v>640</v>
      </c>
      <c r="AQ198" s="45" t="s">
        <v>324</v>
      </c>
      <c r="AR198" s="15"/>
      <c r="AS198" s="10"/>
      <c r="AT198" s="10"/>
      <c r="AU198" s="10"/>
      <c r="AV198" s="10"/>
      <c r="AW198" s="10"/>
      <c r="AX198" s="10"/>
      <c r="AY198" s="10"/>
      <c r="AZ198" s="10"/>
      <c r="BA198" s="10"/>
      <c r="BB198" s="10"/>
      <c r="BC198" s="10"/>
      <c r="BD198" s="10"/>
      <c r="BE198" s="10"/>
      <c r="BF198" s="10"/>
      <c r="BG198" s="10"/>
      <c r="BH198" s="10">
        <v>5</v>
      </c>
      <c r="BI198" s="10">
        <v>5</v>
      </c>
      <c r="BJ198" s="10">
        <v>80</v>
      </c>
      <c r="BK198" s="10">
        <v>160</v>
      </c>
      <c r="BL198" s="10">
        <v>1280</v>
      </c>
      <c r="BM198" s="10">
        <v>1280</v>
      </c>
      <c r="BN198" s="10">
        <v>320</v>
      </c>
      <c r="BO198" s="10">
        <v>640</v>
      </c>
      <c r="BP198" s="10">
        <v>80</v>
      </c>
      <c r="BQ198" s="10">
        <v>320</v>
      </c>
      <c r="BR198" s="10">
        <v>160</v>
      </c>
      <c r="BS198" s="10">
        <v>640</v>
      </c>
      <c r="BT198" s="10">
        <v>160</v>
      </c>
      <c r="BU198" s="10">
        <v>640</v>
      </c>
      <c r="BV198" s="10">
        <v>80</v>
      </c>
      <c r="BW198" s="10">
        <v>320</v>
      </c>
      <c r="BX198" s="10">
        <v>80</v>
      </c>
      <c r="BY198" s="10">
        <v>320</v>
      </c>
      <c r="BZ198" s="10">
        <v>80</v>
      </c>
      <c r="CA198" s="16">
        <v>320</v>
      </c>
      <c r="CB198" s="45" t="s">
        <v>324</v>
      </c>
      <c r="CC198" s="15">
        <v>5</v>
      </c>
      <c r="CD198" s="10">
        <v>5</v>
      </c>
      <c r="CE198" s="10">
        <v>5</v>
      </c>
      <c r="CF198" s="10">
        <v>10</v>
      </c>
      <c r="CG198" s="10">
        <v>5</v>
      </c>
      <c r="CH198" s="16">
        <v>10</v>
      </c>
      <c r="CI198" s="15">
        <v>10</v>
      </c>
      <c r="CJ198" s="10">
        <v>80</v>
      </c>
      <c r="CK198" s="10">
        <v>20</v>
      </c>
      <c r="CL198" s="10">
        <v>80</v>
      </c>
      <c r="CM198" s="10">
        <v>20</v>
      </c>
      <c r="CN198" s="10">
        <v>80</v>
      </c>
      <c r="CO198" s="10">
        <v>20</v>
      </c>
      <c r="CP198" s="10">
        <v>80</v>
      </c>
      <c r="CQ198" s="10">
        <v>5</v>
      </c>
      <c r="CR198" s="10">
        <v>160</v>
      </c>
      <c r="CS198" s="10">
        <v>5</v>
      </c>
      <c r="CT198" s="10">
        <v>160</v>
      </c>
      <c r="CU198" s="10">
        <v>5</v>
      </c>
      <c r="CV198" s="10">
        <v>160</v>
      </c>
      <c r="CW198" s="46">
        <v>5</v>
      </c>
      <c r="CX198" s="16">
        <v>160</v>
      </c>
      <c r="CY198" s="15">
        <v>10</v>
      </c>
      <c r="CZ198" s="10">
        <v>160</v>
      </c>
      <c r="DA198" s="10">
        <v>10</v>
      </c>
      <c r="DB198" s="10">
        <v>80</v>
      </c>
      <c r="DC198" s="10">
        <v>20</v>
      </c>
      <c r="DD198" s="10">
        <v>80</v>
      </c>
      <c r="DE198" s="10">
        <v>20</v>
      </c>
      <c r="DF198" s="10">
        <v>80</v>
      </c>
      <c r="DG198" s="10">
        <v>20</v>
      </c>
      <c r="DH198" s="10">
        <v>160</v>
      </c>
      <c r="DI198" s="10">
        <v>5</v>
      </c>
      <c r="DJ198" s="16">
        <v>160</v>
      </c>
      <c r="DK198" s="45" t="s">
        <v>324</v>
      </c>
    </row>
    <row r="199" spans="1:115" ht="24" customHeight="1">
      <c r="A199" s="119" t="s">
        <v>325</v>
      </c>
      <c r="B199" s="43">
        <v>38863</v>
      </c>
      <c r="C199" s="43">
        <v>43409</v>
      </c>
      <c r="D199" s="44">
        <v>12</v>
      </c>
      <c r="E199" s="5" t="s">
        <v>221</v>
      </c>
      <c r="F199" s="54" t="s">
        <v>218</v>
      </c>
      <c r="G199" s="227">
        <v>18.609465688797638</v>
      </c>
      <c r="H199" s="1" t="s">
        <v>219</v>
      </c>
      <c r="I199" s="141" t="s">
        <v>228</v>
      </c>
      <c r="J199" s="222" t="s">
        <v>228</v>
      </c>
      <c r="K199" s="15"/>
      <c r="L199" s="10"/>
      <c r="M199" s="10"/>
      <c r="N199" s="10"/>
      <c r="O199" s="10"/>
      <c r="P199" s="10"/>
      <c r="Q199" s="10"/>
      <c r="R199" s="10"/>
      <c r="S199" s="10"/>
      <c r="T199" s="10"/>
      <c r="U199" s="10"/>
      <c r="V199" s="10"/>
      <c r="W199" s="10"/>
      <c r="X199" s="10"/>
      <c r="Y199" s="10">
        <v>5</v>
      </c>
      <c r="Z199" s="10">
        <v>5</v>
      </c>
      <c r="AA199" s="10">
        <v>5</v>
      </c>
      <c r="AB199" s="10">
        <v>5</v>
      </c>
      <c r="AC199" s="10">
        <v>5</v>
      </c>
      <c r="AD199" s="10">
        <v>5</v>
      </c>
      <c r="AE199" s="10">
        <v>5</v>
      </c>
      <c r="AF199" s="10">
        <v>5</v>
      </c>
      <c r="AG199" s="10">
        <v>5</v>
      </c>
      <c r="AH199" s="10">
        <v>5</v>
      </c>
      <c r="AI199" s="10">
        <v>5</v>
      </c>
      <c r="AJ199" s="10">
        <v>5</v>
      </c>
      <c r="AK199" s="10">
        <v>5</v>
      </c>
      <c r="AL199" s="10">
        <v>5</v>
      </c>
      <c r="AM199" s="10">
        <v>40</v>
      </c>
      <c r="AN199" s="10">
        <v>80</v>
      </c>
      <c r="AO199" s="10">
        <v>40</v>
      </c>
      <c r="AP199" s="16">
        <v>80</v>
      </c>
      <c r="AQ199" s="45" t="s">
        <v>325</v>
      </c>
      <c r="AR199" s="15"/>
      <c r="AS199" s="10"/>
      <c r="AT199" s="10"/>
      <c r="AU199" s="10"/>
      <c r="AV199" s="10"/>
      <c r="AW199" s="10"/>
      <c r="AX199" s="10"/>
      <c r="AY199" s="10"/>
      <c r="AZ199" s="10"/>
      <c r="BA199" s="10"/>
      <c r="BB199" s="10"/>
      <c r="BC199" s="10"/>
      <c r="BD199" s="10"/>
      <c r="BE199" s="10"/>
      <c r="BF199" s="10"/>
      <c r="BG199" s="10"/>
      <c r="BH199" s="10">
        <v>5</v>
      </c>
      <c r="BI199" s="10">
        <v>5</v>
      </c>
      <c r="BJ199" s="10">
        <v>40</v>
      </c>
      <c r="BK199" s="10">
        <v>40</v>
      </c>
      <c r="BL199" s="10">
        <v>80</v>
      </c>
      <c r="BM199" s="10">
        <v>160</v>
      </c>
      <c r="BN199" s="10">
        <v>80</v>
      </c>
      <c r="BO199" s="10">
        <v>160</v>
      </c>
      <c r="BP199" s="10">
        <v>80</v>
      </c>
      <c r="BQ199" s="10">
        <v>160</v>
      </c>
      <c r="BR199" s="10">
        <v>160</v>
      </c>
      <c r="BS199" s="10">
        <v>320</v>
      </c>
      <c r="BT199" s="10">
        <v>160</v>
      </c>
      <c r="BU199" s="10">
        <v>320</v>
      </c>
      <c r="BV199" s="10">
        <v>160</v>
      </c>
      <c r="BW199" s="10">
        <v>160</v>
      </c>
      <c r="BX199" s="10">
        <v>80</v>
      </c>
      <c r="BY199" s="10">
        <v>160</v>
      </c>
      <c r="BZ199" s="10">
        <v>80</v>
      </c>
      <c r="CA199" s="16">
        <v>160</v>
      </c>
      <c r="CB199" s="45" t="s">
        <v>325</v>
      </c>
      <c r="CC199" s="15">
        <v>40</v>
      </c>
      <c r="CD199" s="10">
        <v>40</v>
      </c>
      <c r="CE199" s="10">
        <v>5</v>
      </c>
      <c r="CF199" s="10">
        <v>5</v>
      </c>
      <c r="CG199" s="10">
        <v>5</v>
      </c>
      <c r="CH199" s="16">
        <v>10</v>
      </c>
      <c r="CI199" s="15">
        <v>5</v>
      </c>
      <c r="CJ199" s="10">
        <v>5</v>
      </c>
      <c r="CK199" s="10">
        <v>40</v>
      </c>
      <c r="CL199" s="10">
        <v>40</v>
      </c>
      <c r="CM199" s="10">
        <v>80</v>
      </c>
      <c r="CN199" s="10">
        <v>80</v>
      </c>
      <c r="CO199" s="10">
        <v>40</v>
      </c>
      <c r="CP199" s="10">
        <v>40</v>
      </c>
      <c r="CQ199" s="10">
        <v>20</v>
      </c>
      <c r="CR199" s="10">
        <v>160</v>
      </c>
      <c r="CS199" s="10">
        <v>20</v>
      </c>
      <c r="CT199" s="10">
        <v>80</v>
      </c>
      <c r="CU199" s="10">
        <v>40</v>
      </c>
      <c r="CV199" s="10">
        <v>160</v>
      </c>
      <c r="CW199" s="46">
        <v>20</v>
      </c>
      <c r="CX199" s="16">
        <v>160</v>
      </c>
      <c r="CY199" s="15">
        <v>40</v>
      </c>
      <c r="CZ199" s="10">
        <v>20</v>
      </c>
      <c r="DA199" s="10">
        <v>10</v>
      </c>
      <c r="DB199" s="10">
        <v>20</v>
      </c>
      <c r="DC199" s="10">
        <v>40</v>
      </c>
      <c r="DD199" s="10">
        <v>20</v>
      </c>
      <c r="DE199" s="10">
        <v>20</v>
      </c>
      <c r="DF199" s="10">
        <v>20</v>
      </c>
      <c r="DG199" s="10">
        <v>20</v>
      </c>
      <c r="DH199" s="10">
        <v>40</v>
      </c>
      <c r="DI199" s="10">
        <v>20</v>
      </c>
      <c r="DJ199" s="16">
        <v>20</v>
      </c>
      <c r="DK199" s="45" t="s">
        <v>325</v>
      </c>
    </row>
    <row r="200" spans="1:115" ht="24" customHeight="1">
      <c r="A200" s="118" t="s">
        <v>326</v>
      </c>
      <c r="B200" s="48">
        <v>37247</v>
      </c>
      <c r="C200" s="48">
        <v>43397</v>
      </c>
      <c r="D200" s="49">
        <v>16</v>
      </c>
      <c r="E200" s="3" t="s">
        <v>217</v>
      </c>
      <c r="F200" s="54" t="s">
        <v>218</v>
      </c>
      <c r="G200" s="227">
        <v>23.397528323096562</v>
      </c>
      <c r="H200" s="1" t="s">
        <v>219</v>
      </c>
      <c r="I200" s="141" t="s">
        <v>228</v>
      </c>
      <c r="J200" s="222" t="s">
        <v>228</v>
      </c>
      <c r="K200" s="15"/>
      <c r="L200" s="10"/>
      <c r="M200" s="10"/>
      <c r="N200" s="10"/>
      <c r="O200" s="10"/>
      <c r="P200" s="10"/>
      <c r="Q200" s="10"/>
      <c r="R200" s="10"/>
      <c r="S200" s="10"/>
      <c r="T200" s="10"/>
      <c r="U200" s="10"/>
      <c r="V200" s="10"/>
      <c r="W200" s="10"/>
      <c r="X200" s="10"/>
      <c r="Y200" s="10">
        <v>5</v>
      </c>
      <c r="Z200" s="10">
        <v>5</v>
      </c>
      <c r="AA200" s="10">
        <v>5</v>
      </c>
      <c r="AB200" s="10">
        <v>5</v>
      </c>
      <c r="AC200" s="10">
        <v>5</v>
      </c>
      <c r="AD200" s="10">
        <v>5</v>
      </c>
      <c r="AE200" s="10">
        <v>10</v>
      </c>
      <c r="AF200" s="10">
        <v>10</v>
      </c>
      <c r="AG200" s="10">
        <v>10</v>
      </c>
      <c r="AH200" s="10">
        <v>10</v>
      </c>
      <c r="AI200" s="10">
        <v>5</v>
      </c>
      <c r="AJ200" s="10">
        <v>5</v>
      </c>
      <c r="AK200" s="10">
        <v>10</v>
      </c>
      <c r="AL200" s="10">
        <v>10</v>
      </c>
      <c r="AM200" s="10">
        <v>160</v>
      </c>
      <c r="AN200" s="10">
        <v>160</v>
      </c>
      <c r="AO200" s="10">
        <v>160</v>
      </c>
      <c r="AP200" s="16">
        <v>160</v>
      </c>
      <c r="AQ200" s="68" t="s">
        <v>326</v>
      </c>
      <c r="AR200" s="15"/>
      <c r="AS200" s="10"/>
      <c r="AT200" s="10"/>
      <c r="AU200" s="10"/>
      <c r="AV200" s="10"/>
      <c r="AW200" s="10"/>
      <c r="AX200" s="10"/>
      <c r="AY200" s="10"/>
      <c r="AZ200" s="10"/>
      <c r="BA200" s="10"/>
      <c r="BB200" s="10"/>
      <c r="BC200" s="10"/>
      <c r="BD200" s="10"/>
      <c r="BE200" s="10"/>
      <c r="BF200" s="10"/>
      <c r="BG200" s="10"/>
      <c r="BH200" s="10">
        <v>80</v>
      </c>
      <c r="BI200" s="10">
        <v>80</v>
      </c>
      <c r="BJ200" s="10">
        <v>640</v>
      </c>
      <c r="BK200" s="10">
        <v>320</v>
      </c>
      <c r="BL200" s="10">
        <v>160</v>
      </c>
      <c r="BM200" s="10">
        <v>640</v>
      </c>
      <c r="BN200" s="10">
        <v>320</v>
      </c>
      <c r="BO200" s="10">
        <v>320</v>
      </c>
      <c r="BP200" s="10">
        <v>80</v>
      </c>
      <c r="BQ200" s="10">
        <v>80</v>
      </c>
      <c r="BR200" s="10">
        <v>160</v>
      </c>
      <c r="BS200" s="10">
        <v>320</v>
      </c>
      <c r="BT200" s="10">
        <v>320</v>
      </c>
      <c r="BU200" s="10">
        <v>320</v>
      </c>
      <c r="BV200" s="10">
        <v>160</v>
      </c>
      <c r="BW200" s="10">
        <v>160</v>
      </c>
      <c r="BX200" s="10">
        <v>80</v>
      </c>
      <c r="BY200" s="10">
        <v>80</v>
      </c>
      <c r="BZ200" s="10">
        <v>80</v>
      </c>
      <c r="CA200" s="16">
        <v>80</v>
      </c>
      <c r="CB200" s="68" t="s">
        <v>326</v>
      </c>
      <c r="CC200" s="15">
        <v>40</v>
      </c>
      <c r="CD200" s="10">
        <v>80</v>
      </c>
      <c r="CE200" s="10">
        <v>5</v>
      </c>
      <c r="CF200" s="10">
        <v>5</v>
      </c>
      <c r="CG200" s="10">
        <v>10</v>
      </c>
      <c r="CH200" s="16">
        <v>10</v>
      </c>
      <c r="CI200" s="15">
        <v>5</v>
      </c>
      <c r="CJ200" s="10">
        <v>5</v>
      </c>
      <c r="CK200" s="10">
        <v>40</v>
      </c>
      <c r="CL200" s="10">
        <v>40</v>
      </c>
      <c r="CM200" s="10">
        <v>40</v>
      </c>
      <c r="CN200" s="10">
        <v>40</v>
      </c>
      <c r="CO200" s="10">
        <v>40</v>
      </c>
      <c r="CP200" s="10">
        <v>80</v>
      </c>
      <c r="CQ200" s="10">
        <v>20</v>
      </c>
      <c r="CR200" s="10">
        <v>40</v>
      </c>
      <c r="CS200" s="10">
        <v>20</v>
      </c>
      <c r="CT200" s="10">
        <v>20</v>
      </c>
      <c r="CU200" s="10">
        <v>40</v>
      </c>
      <c r="CV200" s="10">
        <v>80</v>
      </c>
      <c r="CW200" s="46">
        <v>20</v>
      </c>
      <c r="CX200" s="16">
        <v>40</v>
      </c>
      <c r="CY200" s="15">
        <v>40</v>
      </c>
      <c r="CZ200" s="10">
        <v>40</v>
      </c>
      <c r="DA200" s="10">
        <v>20</v>
      </c>
      <c r="DB200" s="10">
        <v>20</v>
      </c>
      <c r="DC200" s="10">
        <v>40</v>
      </c>
      <c r="DD200" s="10">
        <v>40</v>
      </c>
      <c r="DE200" s="10">
        <v>20</v>
      </c>
      <c r="DF200" s="10">
        <v>40</v>
      </c>
      <c r="DG200" s="10">
        <v>40</v>
      </c>
      <c r="DH200" s="10">
        <v>40</v>
      </c>
      <c r="DI200" s="10">
        <v>40</v>
      </c>
      <c r="DJ200" s="16">
        <v>40</v>
      </c>
      <c r="DK200" s="68" t="s">
        <v>326</v>
      </c>
    </row>
    <row r="201" spans="1:115" ht="24" customHeight="1">
      <c r="A201" s="118" t="s">
        <v>327</v>
      </c>
      <c r="B201" s="48">
        <v>37795</v>
      </c>
      <c r="C201" s="48">
        <v>43397</v>
      </c>
      <c r="D201" s="49">
        <v>15</v>
      </c>
      <c r="E201" s="3" t="s">
        <v>217</v>
      </c>
      <c r="F201" s="54" t="s">
        <v>218</v>
      </c>
      <c r="G201" s="227">
        <v>19.471763644545884</v>
      </c>
      <c r="H201" s="1" t="s">
        <v>219</v>
      </c>
      <c r="I201" s="141" t="s">
        <v>228</v>
      </c>
      <c r="J201" s="222" t="s">
        <v>228</v>
      </c>
      <c r="K201" s="15"/>
      <c r="L201" s="10"/>
      <c r="M201" s="10"/>
      <c r="N201" s="10"/>
      <c r="O201" s="10"/>
      <c r="P201" s="10"/>
      <c r="Q201" s="10"/>
      <c r="R201" s="10"/>
      <c r="S201" s="10"/>
      <c r="T201" s="10"/>
      <c r="U201" s="10"/>
      <c r="V201" s="10"/>
      <c r="W201" s="10"/>
      <c r="X201" s="10"/>
      <c r="Y201" s="10">
        <v>5</v>
      </c>
      <c r="Z201" s="10">
        <v>5</v>
      </c>
      <c r="AA201" s="10">
        <v>5</v>
      </c>
      <c r="AB201" s="10">
        <v>5</v>
      </c>
      <c r="AC201" s="10">
        <v>5</v>
      </c>
      <c r="AD201" s="10">
        <v>5</v>
      </c>
      <c r="AE201" s="10">
        <v>5</v>
      </c>
      <c r="AF201" s="10">
        <v>5</v>
      </c>
      <c r="AG201" s="10">
        <v>5</v>
      </c>
      <c r="AH201" s="10">
        <v>5</v>
      </c>
      <c r="AI201" s="10">
        <v>5</v>
      </c>
      <c r="AJ201" s="10">
        <v>5</v>
      </c>
      <c r="AK201" s="10">
        <v>5</v>
      </c>
      <c r="AL201" s="10">
        <v>5</v>
      </c>
      <c r="AM201" s="10">
        <v>160</v>
      </c>
      <c r="AN201" s="10">
        <v>160</v>
      </c>
      <c r="AO201" s="10">
        <v>160</v>
      </c>
      <c r="AP201" s="16">
        <v>320</v>
      </c>
      <c r="AQ201" s="68" t="s">
        <v>327</v>
      </c>
      <c r="AR201" s="15"/>
      <c r="AS201" s="10"/>
      <c r="AT201" s="10"/>
      <c r="AU201" s="10"/>
      <c r="AV201" s="10"/>
      <c r="AW201" s="10"/>
      <c r="AX201" s="10"/>
      <c r="AY201" s="10"/>
      <c r="AZ201" s="10"/>
      <c r="BA201" s="10"/>
      <c r="BB201" s="10"/>
      <c r="BC201" s="10"/>
      <c r="BD201" s="10"/>
      <c r="BE201" s="10"/>
      <c r="BF201" s="10"/>
      <c r="BG201" s="10"/>
      <c r="BH201" s="10">
        <v>5</v>
      </c>
      <c r="BI201" s="10">
        <v>5</v>
      </c>
      <c r="BJ201" s="10">
        <v>80</v>
      </c>
      <c r="BK201" s="10">
        <v>80</v>
      </c>
      <c r="BL201" s="10">
        <v>1280</v>
      </c>
      <c r="BM201" s="10">
        <v>320</v>
      </c>
      <c r="BN201" s="10">
        <v>40</v>
      </c>
      <c r="BO201" s="10">
        <v>80</v>
      </c>
      <c r="BP201" s="10">
        <v>10</v>
      </c>
      <c r="BQ201" s="10">
        <v>20</v>
      </c>
      <c r="BR201" s="10">
        <v>320</v>
      </c>
      <c r="BS201" s="10">
        <v>80</v>
      </c>
      <c r="BT201" s="10">
        <v>40</v>
      </c>
      <c r="BU201" s="10">
        <v>160</v>
      </c>
      <c r="BV201" s="10">
        <v>20</v>
      </c>
      <c r="BW201" s="10">
        <v>40</v>
      </c>
      <c r="BX201" s="10">
        <v>20</v>
      </c>
      <c r="BY201" s="10">
        <v>40</v>
      </c>
      <c r="BZ201" s="10">
        <v>20</v>
      </c>
      <c r="CA201" s="16">
        <v>40</v>
      </c>
      <c r="CB201" s="68" t="s">
        <v>327</v>
      </c>
      <c r="CC201" s="15">
        <v>20</v>
      </c>
      <c r="CD201" s="10">
        <v>40</v>
      </c>
      <c r="CE201" s="10">
        <v>5</v>
      </c>
      <c r="CF201" s="10">
        <v>5</v>
      </c>
      <c r="CG201" s="10">
        <v>10</v>
      </c>
      <c r="CH201" s="16">
        <v>10</v>
      </c>
      <c r="CI201" s="15">
        <v>40</v>
      </c>
      <c r="CJ201" s="10">
        <v>40</v>
      </c>
      <c r="CK201" s="10">
        <v>80</v>
      </c>
      <c r="CL201" s="10">
        <v>80</v>
      </c>
      <c r="CM201" s="10">
        <v>80</v>
      </c>
      <c r="CN201" s="10">
        <v>80</v>
      </c>
      <c r="CO201" s="10">
        <v>80</v>
      </c>
      <c r="CP201" s="10">
        <v>80</v>
      </c>
      <c r="CQ201" s="10">
        <v>80</v>
      </c>
      <c r="CR201" s="10">
        <v>160</v>
      </c>
      <c r="CS201" s="10">
        <v>80</v>
      </c>
      <c r="CT201" s="10">
        <v>160</v>
      </c>
      <c r="CU201" s="10">
        <v>160</v>
      </c>
      <c r="CV201" s="10">
        <v>160</v>
      </c>
      <c r="CW201" s="46">
        <v>160</v>
      </c>
      <c r="CX201" s="16">
        <v>160</v>
      </c>
      <c r="CY201" s="15">
        <v>20</v>
      </c>
      <c r="CZ201" s="10">
        <v>40</v>
      </c>
      <c r="DA201" s="10">
        <v>5</v>
      </c>
      <c r="DB201" s="10">
        <v>20</v>
      </c>
      <c r="DC201" s="10">
        <v>10</v>
      </c>
      <c r="DD201" s="10">
        <v>40</v>
      </c>
      <c r="DE201" s="10">
        <v>10</v>
      </c>
      <c r="DF201" s="10">
        <v>40</v>
      </c>
      <c r="DG201" s="10">
        <v>10</v>
      </c>
      <c r="DH201" s="10">
        <v>40</v>
      </c>
      <c r="DI201" s="10">
        <v>5</v>
      </c>
      <c r="DJ201" s="16">
        <v>20</v>
      </c>
      <c r="DK201" s="68" t="s">
        <v>327</v>
      </c>
    </row>
    <row r="202" spans="1:115" ht="24" customHeight="1">
      <c r="A202" s="118" t="s">
        <v>328</v>
      </c>
      <c r="B202" s="48">
        <v>37188</v>
      </c>
      <c r="C202" s="48">
        <v>43393</v>
      </c>
      <c r="D202" s="49">
        <v>16</v>
      </c>
      <c r="E202" s="5" t="s">
        <v>221</v>
      </c>
      <c r="F202" s="74" t="s">
        <v>329</v>
      </c>
      <c r="G202" s="227">
        <v>18.234591144581533</v>
      </c>
      <c r="H202" s="1" t="s">
        <v>219</v>
      </c>
      <c r="I202" s="141" t="s">
        <v>228</v>
      </c>
      <c r="J202" s="222" t="s">
        <v>228</v>
      </c>
      <c r="K202" s="15"/>
      <c r="L202" s="10"/>
      <c r="M202" s="10"/>
      <c r="N202" s="10"/>
      <c r="O202" s="10"/>
      <c r="P202" s="10"/>
      <c r="Q202" s="10"/>
      <c r="R202" s="10"/>
      <c r="S202" s="10"/>
      <c r="T202" s="10"/>
      <c r="U202" s="10"/>
      <c r="V202" s="10"/>
      <c r="W202" s="10"/>
      <c r="X202" s="10"/>
      <c r="Y202" s="10">
        <v>5</v>
      </c>
      <c r="Z202" s="10">
        <v>5</v>
      </c>
      <c r="AA202" s="10">
        <v>5</v>
      </c>
      <c r="AB202" s="10">
        <v>5</v>
      </c>
      <c r="AC202" s="10">
        <v>5</v>
      </c>
      <c r="AD202" s="10">
        <v>5</v>
      </c>
      <c r="AE202" s="10">
        <v>5</v>
      </c>
      <c r="AF202" s="10">
        <v>10</v>
      </c>
      <c r="AG202" s="10">
        <v>10</v>
      </c>
      <c r="AH202" s="10">
        <v>10</v>
      </c>
      <c r="AI202" s="10">
        <v>5</v>
      </c>
      <c r="AJ202" s="10">
        <v>5</v>
      </c>
      <c r="AK202" s="10">
        <v>5</v>
      </c>
      <c r="AL202" s="10">
        <v>5</v>
      </c>
      <c r="AM202" s="10">
        <v>640</v>
      </c>
      <c r="AN202" s="10">
        <v>640</v>
      </c>
      <c r="AO202" s="10">
        <v>320</v>
      </c>
      <c r="AP202" s="16">
        <v>640</v>
      </c>
      <c r="AQ202" s="68" t="s">
        <v>328</v>
      </c>
      <c r="AR202" s="15"/>
      <c r="AS202" s="10"/>
      <c r="AT202" s="10"/>
      <c r="AU202" s="10"/>
      <c r="AV202" s="10"/>
      <c r="AW202" s="10"/>
      <c r="AX202" s="10"/>
      <c r="AY202" s="10"/>
      <c r="AZ202" s="10"/>
      <c r="BA202" s="10"/>
      <c r="BB202" s="10"/>
      <c r="BC202" s="10"/>
      <c r="BD202" s="10"/>
      <c r="BE202" s="10"/>
      <c r="BF202" s="10"/>
      <c r="BG202" s="10"/>
      <c r="BH202" s="10">
        <v>80</v>
      </c>
      <c r="BI202" s="10">
        <v>80</v>
      </c>
      <c r="BJ202" s="10">
        <v>320</v>
      </c>
      <c r="BK202" s="10">
        <v>320</v>
      </c>
      <c r="BL202" s="10">
        <v>80</v>
      </c>
      <c r="BM202" s="10">
        <v>1280</v>
      </c>
      <c r="BN202" s="10">
        <v>320</v>
      </c>
      <c r="BO202" s="10">
        <v>320</v>
      </c>
      <c r="BP202" s="10">
        <v>40</v>
      </c>
      <c r="BQ202" s="10">
        <v>40</v>
      </c>
      <c r="BR202" s="10">
        <v>80</v>
      </c>
      <c r="BS202" s="10">
        <v>640</v>
      </c>
      <c r="BT202" s="10">
        <v>320</v>
      </c>
      <c r="BU202" s="10">
        <v>640</v>
      </c>
      <c r="BV202" s="10">
        <v>160</v>
      </c>
      <c r="BW202" s="10">
        <v>160</v>
      </c>
      <c r="BX202" s="10">
        <v>160</v>
      </c>
      <c r="BY202" s="10">
        <v>160</v>
      </c>
      <c r="BZ202" s="10">
        <v>160</v>
      </c>
      <c r="CA202" s="16">
        <v>320</v>
      </c>
      <c r="CB202" s="68" t="s">
        <v>328</v>
      </c>
      <c r="CC202" s="15">
        <v>5</v>
      </c>
      <c r="CD202" s="10">
        <v>10</v>
      </c>
      <c r="CE202" s="10">
        <v>5</v>
      </c>
      <c r="CF202" s="10">
        <v>5</v>
      </c>
      <c r="CG202" s="10">
        <v>5</v>
      </c>
      <c r="CH202" s="16">
        <v>10</v>
      </c>
      <c r="CI202" s="15">
        <v>40</v>
      </c>
      <c r="CJ202" s="10">
        <v>40</v>
      </c>
      <c r="CK202" s="10">
        <v>40</v>
      </c>
      <c r="CL202" s="10">
        <v>80</v>
      </c>
      <c r="CM202" s="10">
        <v>80</v>
      </c>
      <c r="CN202" s="10">
        <v>80</v>
      </c>
      <c r="CO202" s="10">
        <v>80</v>
      </c>
      <c r="CP202" s="10">
        <v>80</v>
      </c>
      <c r="CQ202" s="10">
        <v>160</v>
      </c>
      <c r="CR202" s="10">
        <v>160</v>
      </c>
      <c r="CS202" s="10">
        <v>160</v>
      </c>
      <c r="CT202" s="10">
        <v>160</v>
      </c>
      <c r="CU202" s="10">
        <v>160</v>
      </c>
      <c r="CV202" s="10">
        <v>160</v>
      </c>
      <c r="CW202" s="46">
        <v>80</v>
      </c>
      <c r="CX202" s="16">
        <v>160</v>
      </c>
      <c r="CY202" s="15">
        <v>160</v>
      </c>
      <c r="CZ202" s="10">
        <v>160</v>
      </c>
      <c r="DA202" s="10">
        <v>80</v>
      </c>
      <c r="DB202" s="10">
        <v>80</v>
      </c>
      <c r="DC202" s="10">
        <v>160</v>
      </c>
      <c r="DD202" s="10">
        <v>160</v>
      </c>
      <c r="DE202" s="10">
        <v>160</v>
      </c>
      <c r="DF202" s="10">
        <v>160</v>
      </c>
      <c r="DG202" s="10">
        <v>160</v>
      </c>
      <c r="DH202" s="10">
        <v>320</v>
      </c>
      <c r="DI202" s="10">
        <v>160</v>
      </c>
      <c r="DJ202" s="16">
        <v>320</v>
      </c>
      <c r="DK202" s="68" t="s">
        <v>328</v>
      </c>
    </row>
    <row r="203" spans="1:115" ht="24" customHeight="1">
      <c r="A203" s="118" t="s">
        <v>330</v>
      </c>
      <c r="B203" s="48">
        <v>37453</v>
      </c>
      <c r="C203" s="48">
        <v>43383</v>
      </c>
      <c r="D203" s="49">
        <v>16</v>
      </c>
      <c r="E203" s="5" t="s">
        <v>221</v>
      </c>
      <c r="F203" s="54" t="s">
        <v>218</v>
      </c>
      <c r="G203" s="227">
        <v>22.020881316758821</v>
      </c>
      <c r="H203" s="1" t="s">
        <v>219</v>
      </c>
      <c r="I203" s="141" t="s">
        <v>228</v>
      </c>
      <c r="J203" s="222" t="s">
        <v>228</v>
      </c>
      <c r="K203" s="15"/>
      <c r="L203" s="10"/>
      <c r="M203" s="10"/>
      <c r="N203" s="10"/>
      <c r="O203" s="10"/>
      <c r="P203" s="10"/>
      <c r="Q203" s="10"/>
      <c r="R203" s="10"/>
      <c r="S203" s="10"/>
      <c r="T203" s="10"/>
      <c r="U203" s="10"/>
      <c r="V203" s="10"/>
      <c r="W203" s="10"/>
      <c r="X203" s="10"/>
      <c r="Y203" s="10">
        <v>5</v>
      </c>
      <c r="Z203" s="10">
        <v>5</v>
      </c>
      <c r="AA203" s="10">
        <v>5</v>
      </c>
      <c r="AB203" s="10">
        <v>5</v>
      </c>
      <c r="AC203" s="10">
        <v>5</v>
      </c>
      <c r="AD203" s="10">
        <v>5</v>
      </c>
      <c r="AE203" s="10">
        <v>40</v>
      </c>
      <c r="AF203" s="10">
        <v>40</v>
      </c>
      <c r="AG203" s="10">
        <v>80</v>
      </c>
      <c r="AH203" s="10">
        <v>80</v>
      </c>
      <c r="AI203" s="10">
        <v>80</v>
      </c>
      <c r="AJ203" s="10">
        <v>80</v>
      </c>
      <c r="AK203" s="10">
        <v>40</v>
      </c>
      <c r="AL203" s="10">
        <v>80</v>
      </c>
      <c r="AM203" s="10">
        <v>40</v>
      </c>
      <c r="AN203" s="10">
        <v>160</v>
      </c>
      <c r="AO203" s="10">
        <v>40</v>
      </c>
      <c r="AP203" s="16">
        <v>160</v>
      </c>
      <c r="AQ203" s="68" t="s">
        <v>330</v>
      </c>
      <c r="AR203" s="15"/>
      <c r="AS203" s="10"/>
      <c r="AT203" s="10"/>
      <c r="AU203" s="10"/>
      <c r="AV203" s="10"/>
      <c r="AW203" s="10"/>
      <c r="AX203" s="10"/>
      <c r="AY203" s="10"/>
      <c r="AZ203" s="10"/>
      <c r="BA203" s="10"/>
      <c r="BB203" s="10"/>
      <c r="BC203" s="10"/>
      <c r="BD203" s="10"/>
      <c r="BE203" s="10"/>
      <c r="BF203" s="10"/>
      <c r="BG203" s="10"/>
      <c r="BH203" s="10">
        <v>40</v>
      </c>
      <c r="BI203" s="10">
        <v>40</v>
      </c>
      <c r="BJ203" s="10">
        <v>160</v>
      </c>
      <c r="BK203" s="10">
        <v>160</v>
      </c>
      <c r="BL203" s="10">
        <v>320</v>
      </c>
      <c r="BM203" s="10">
        <v>640</v>
      </c>
      <c r="BN203" s="10">
        <v>160</v>
      </c>
      <c r="BO203" s="10">
        <v>320</v>
      </c>
      <c r="BP203" s="10">
        <v>20</v>
      </c>
      <c r="BQ203" s="10">
        <v>40</v>
      </c>
      <c r="BR203" s="10">
        <v>160</v>
      </c>
      <c r="BS203" s="10">
        <v>320</v>
      </c>
      <c r="BT203" s="10">
        <v>160</v>
      </c>
      <c r="BU203" s="10">
        <v>640</v>
      </c>
      <c r="BV203" s="10">
        <v>20</v>
      </c>
      <c r="BW203" s="10">
        <v>80</v>
      </c>
      <c r="BX203" s="10">
        <v>40</v>
      </c>
      <c r="BY203" s="10">
        <v>160</v>
      </c>
      <c r="BZ203" s="10">
        <v>20</v>
      </c>
      <c r="CA203" s="16">
        <v>160</v>
      </c>
      <c r="CB203" s="68" t="s">
        <v>330</v>
      </c>
      <c r="CC203" s="15">
        <v>40</v>
      </c>
      <c r="CD203" s="10">
        <v>80</v>
      </c>
      <c r="CE203" s="10">
        <v>5</v>
      </c>
      <c r="CF203" s="10">
        <v>10</v>
      </c>
      <c r="CG203" s="10">
        <v>5</v>
      </c>
      <c r="CH203" s="16">
        <v>10</v>
      </c>
      <c r="CI203" s="15">
        <v>10</v>
      </c>
      <c r="CJ203" s="10">
        <v>20</v>
      </c>
      <c r="CK203" s="10">
        <v>40</v>
      </c>
      <c r="CL203" s="10">
        <v>80</v>
      </c>
      <c r="CM203" s="10">
        <v>80</v>
      </c>
      <c r="CN203" s="10">
        <v>80</v>
      </c>
      <c r="CO203" s="10">
        <v>40</v>
      </c>
      <c r="CP203" s="10">
        <v>80</v>
      </c>
      <c r="CQ203" s="10">
        <v>80</v>
      </c>
      <c r="CR203" s="10">
        <v>160</v>
      </c>
      <c r="CS203" s="10">
        <v>80</v>
      </c>
      <c r="CT203" s="10">
        <v>160</v>
      </c>
      <c r="CU203" s="10">
        <v>160</v>
      </c>
      <c r="CV203" s="10">
        <v>320</v>
      </c>
      <c r="CW203" s="46">
        <v>40</v>
      </c>
      <c r="CX203" s="16">
        <v>160</v>
      </c>
      <c r="CY203" s="15">
        <v>160</v>
      </c>
      <c r="CZ203" s="10">
        <v>160</v>
      </c>
      <c r="DA203" s="10">
        <v>80</v>
      </c>
      <c r="DB203" s="10">
        <v>80</v>
      </c>
      <c r="DC203" s="10">
        <v>160</v>
      </c>
      <c r="DD203" s="10">
        <v>160</v>
      </c>
      <c r="DE203" s="10">
        <v>160</v>
      </c>
      <c r="DF203" s="10">
        <v>160</v>
      </c>
      <c r="DG203" s="10">
        <v>160</v>
      </c>
      <c r="DH203" s="10">
        <v>160</v>
      </c>
      <c r="DI203" s="10">
        <v>320</v>
      </c>
      <c r="DJ203" s="16">
        <v>320</v>
      </c>
      <c r="DK203" s="68" t="s">
        <v>330</v>
      </c>
    </row>
    <row r="204" spans="1:115" ht="24" customHeight="1">
      <c r="A204" s="119" t="s">
        <v>331</v>
      </c>
      <c r="B204" s="43">
        <v>38496</v>
      </c>
      <c r="C204" s="43">
        <v>43383</v>
      </c>
      <c r="D204" s="44">
        <v>13</v>
      </c>
      <c r="E204" s="3" t="s">
        <v>217</v>
      </c>
      <c r="F204" s="54" t="s">
        <v>218</v>
      </c>
      <c r="G204" s="227">
        <v>19.304512911481229</v>
      </c>
      <c r="H204" s="1" t="s">
        <v>219</v>
      </c>
      <c r="I204" s="141" t="s">
        <v>228</v>
      </c>
      <c r="J204" s="222" t="s">
        <v>228</v>
      </c>
      <c r="K204" s="15"/>
      <c r="L204" s="10"/>
      <c r="M204" s="10"/>
      <c r="N204" s="10"/>
      <c r="O204" s="10"/>
      <c r="P204" s="10"/>
      <c r="Q204" s="10"/>
      <c r="R204" s="10"/>
      <c r="S204" s="10"/>
      <c r="T204" s="10"/>
      <c r="U204" s="10"/>
      <c r="V204" s="10"/>
      <c r="W204" s="10"/>
      <c r="X204" s="10"/>
      <c r="Y204" s="10">
        <v>5</v>
      </c>
      <c r="Z204" s="10">
        <v>5</v>
      </c>
      <c r="AA204" s="10">
        <v>10</v>
      </c>
      <c r="AB204" s="10">
        <v>10</v>
      </c>
      <c r="AC204" s="10">
        <v>5</v>
      </c>
      <c r="AD204" s="10">
        <v>5</v>
      </c>
      <c r="AE204" s="10">
        <v>10</v>
      </c>
      <c r="AF204" s="10">
        <v>20</v>
      </c>
      <c r="AG204" s="10">
        <v>20</v>
      </c>
      <c r="AH204" s="10">
        <v>20</v>
      </c>
      <c r="AI204" s="10">
        <v>5</v>
      </c>
      <c r="AJ204" s="10">
        <v>5</v>
      </c>
      <c r="AK204" s="10">
        <v>20</v>
      </c>
      <c r="AL204" s="10">
        <v>5</v>
      </c>
      <c r="AM204" s="10">
        <v>160</v>
      </c>
      <c r="AN204" s="10">
        <v>160</v>
      </c>
      <c r="AO204" s="10">
        <v>160</v>
      </c>
      <c r="AP204" s="16">
        <v>160</v>
      </c>
      <c r="AQ204" s="45" t="s">
        <v>331</v>
      </c>
      <c r="AR204" s="15"/>
      <c r="AS204" s="10"/>
      <c r="AT204" s="10"/>
      <c r="AU204" s="10"/>
      <c r="AV204" s="10"/>
      <c r="AW204" s="10"/>
      <c r="AX204" s="10"/>
      <c r="AY204" s="10"/>
      <c r="AZ204" s="10"/>
      <c r="BA204" s="10"/>
      <c r="BB204" s="10"/>
      <c r="BC204" s="10"/>
      <c r="BD204" s="10"/>
      <c r="BE204" s="10"/>
      <c r="BF204" s="10"/>
      <c r="BG204" s="10"/>
      <c r="BH204" s="10">
        <v>10</v>
      </c>
      <c r="BI204" s="10">
        <v>10</v>
      </c>
      <c r="BJ204" s="10">
        <v>80</v>
      </c>
      <c r="BK204" s="10">
        <v>160</v>
      </c>
      <c r="BL204" s="10">
        <v>320</v>
      </c>
      <c r="BM204" s="10">
        <v>640</v>
      </c>
      <c r="BN204" s="10">
        <v>160</v>
      </c>
      <c r="BO204" s="10">
        <v>160</v>
      </c>
      <c r="BP204" s="10">
        <v>80</v>
      </c>
      <c r="BQ204" s="10">
        <v>80</v>
      </c>
      <c r="BR204" s="10">
        <v>160</v>
      </c>
      <c r="BS204" s="10">
        <v>160</v>
      </c>
      <c r="BT204" s="10">
        <v>160</v>
      </c>
      <c r="BU204" s="10">
        <v>160</v>
      </c>
      <c r="BV204" s="10">
        <v>5</v>
      </c>
      <c r="BW204" s="10">
        <v>5</v>
      </c>
      <c r="BX204" s="10">
        <v>80</v>
      </c>
      <c r="BY204" s="10">
        <v>80</v>
      </c>
      <c r="BZ204" s="10">
        <v>80</v>
      </c>
      <c r="CA204" s="16">
        <v>80</v>
      </c>
      <c r="CB204" s="45" t="s">
        <v>331</v>
      </c>
      <c r="CC204" s="15">
        <v>10</v>
      </c>
      <c r="CD204" s="10">
        <v>20</v>
      </c>
      <c r="CE204" s="10">
        <v>5</v>
      </c>
      <c r="CF204" s="10">
        <v>5</v>
      </c>
      <c r="CG204" s="10">
        <v>5</v>
      </c>
      <c r="CH204" s="16">
        <v>5</v>
      </c>
      <c r="CI204" s="15">
        <v>5</v>
      </c>
      <c r="CJ204" s="10">
        <v>5</v>
      </c>
      <c r="CK204" s="10">
        <v>5</v>
      </c>
      <c r="CL204" s="10">
        <v>5</v>
      </c>
      <c r="CM204" s="10">
        <v>5</v>
      </c>
      <c r="CN204" s="10">
        <v>5</v>
      </c>
      <c r="CO204" s="10">
        <v>5</v>
      </c>
      <c r="CP204" s="10">
        <v>10</v>
      </c>
      <c r="CQ204" s="10">
        <v>5</v>
      </c>
      <c r="CR204" s="10">
        <v>5</v>
      </c>
      <c r="CS204" s="10">
        <v>5</v>
      </c>
      <c r="CT204" s="10">
        <v>5</v>
      </c>
      <c r="CU204" s="10">
        <v>5</v>
      </c>
      <c r="CV204" s="10">
        <v>5</v>
      </c>
      <c r="CW204" s="46">
        <v>5</v>
      </c>
      <c r="CX204" s="16">
        <v>5</v>
      </c>
      <c r="CY204" s="15">
        <v>20</v>
      </c>
      <c r="CZ204" s="10">
        <v>20</v>
      </c>
      <c r="DA204" s="10">
        <v>5</v>
      </c>
      <c r="DB204" s="10">
        <v>20</v>
      </c>
      <c r="DC204" s="10">
        <v>20</v>
      </c>
      <c r="DD204" s="10">
        <v>40</v>
      </c>
      <c r="DE204" s="10">
        <v>5</v>
      </c>
      <c r="DF204" s="10">
        <v>40</v>
      </c>
      <c r="DG204" s="10">
        <v>20</v>
      </c>
      <c r="DH204" s="10">
        <v>80</v>
      </c>
      <c r="DI204" s="10">
        <v>5</v>
      </c>
      <c r="DJ204" s="16">
        <v>5</v>
      </c>
      <c r="DK204" s="45" t="s">
        <v>331</v>
      </c>
    </row>
    <row r="205" spans="1:115" ht="24" customHeight="1">
      <c r="A205" s="119" t="s">
        <v>332</v>
      </c>
      <c r="B205" s="43">
        <v>38874</v>
      </c>
      <c r="C205" s="43">
        <v>43396</v>
      </c>
      <c r="D205" s="44">
        <v>12</v>
      </c>
      <c r="E205" s="3" t="s">
        <v>217</v>
      </c>
      <c r="F205" s="54" t="s">
        <v>218</v>
      </c>
      <c r="G205" s="227">
        <v>20.62044544723371</v>
      </c>
      <c r="H205" s="1" t="s">
        <v>219</v>
      </c>
      <c r="I205" s="141" t="s">
        <v>228</v>
      </c>
      <c r="J205" s="222" t="s">
        <v>228</v>
      </c>
      <c r="K205" s="15"/>
      <c r="L205" s="10"/>
      <c r="M205" s="10"/>
      <c r="N205" s="10"/>
      <c r="O205" s="10"/>
      <c r="P205" s="10"/>
      <c r="Q205" s="10"/>
      <c r="R205" s="10"/>
      <c r="S205" s="10"/>
      <c r="T205" s="10"/>
      <c r="U205" s="10"/>
      <c r="V205" s="10"/>
      <c r="W205" s="10"/>
      <c r="X205" s="10"/>
      <c r="Y205" s="10">
        <v>5</v>
      </c>
      <c r="Z205" s="10">
        <v>5</v>
      </c>
      <c r="AA205" s="10">
        <v>5</v>
      </c>
      <c r="AB205" s="10">
        <v>5</v>
      </c>
      <c r="AC205" s="10">
        <v>5</v>
      </c>
      <c r="AD205" s="10">
        <v>5</v>
      </c>
      <c r="AE205" s="10">
        <v>5</v>
      </c>
      <c r="AF205" s="10">
        <v>5</v>
      </c>
      <c r="AG205" s="10">
        <v>5</v>
      </c>
      <c r="AH205" s="10">
        <v>5</v>
      </c>
      <c r="AI205" s="10">
        <v>5</v>
      </c>
      <c r="AJ205" s="10">
        <v>5</v>
      </c>
      <c r="AK205" s="10">
        <v>5</v>
      </c>
      <c r="AL205" s="10">
        <v>5</v>
      </c>
      <c r="AM205" s="10">
        <v>640</v>
      </c>
      <c r="AN205" s="10">
        <v>640</v>
      </c>
      <c r="AO205" s="10">
        <v>640</v>
      </c>
      <c r="AP205" s="16">
        <v>640</v>
      </c>
      <c r="AQ205" s="45" t="s">
        <v>332</v>
      </c>
      <c r="AR205" s="15"/>
      <c r="AS205" s="10"/>
      <c r="AT205" s="10"/>
      <c r="AU205" s="10"/>
      <c r="AV205" s="10"/>
      <c r="AW205" s="10"/>
      <c r="AX205" s="10"/>
      <c r="AY205" s="10"/>
      <c r="AZ205" s="10"/>
      <c r="BA205" s="10"/>
      <c r="BB205" s="10"/>
      <c r="BC205" s="10"/>
      <c r="BD205" s="10"/>
      <c r="BE205" s="10"/>
      <c r="BF205" s="10"/>
      <c r="BG205" s="10"/>
      <c r="BH205" s="10">
        <v>5</v>
      </c>
      <c r="BI205" s="10">
        <v>5</v>
      </c>
      <c r="BJ205" s="10">
        <v>160</v>
      </c>
      <c r="BK205" s="10">
        <v>160</v>
      </c>
      <c r="BL205" s="10">
        <v>640</v>
      </c>
      <c r="BM205" s="10">
        <v>640</v>
      </c>
      <c r="BN205" s="10">
        <v>160</v>
      </c>
      <c r="BO205" s="10">
        <v>320</v>
      </c>
      <c r="BP205" s="10">
        <v>160</v>
      </c>
      <c r="BQ205" s="10">
        <v>160</v>
      </c>
      <c r="BR205" s="10">
        <v>160</v>
      </c>
      <c r="BS205" s="10">
        <v>320</v>
      </c>
      <c r="BT205" s="10">
        <v>320</v>
      </c>
      <c r="BU205" s="10">
        <v>640</v>
      </c>
      <c r="BV205" s="10">
        <v>160</v>
      </c>
      <c r="BW205" s="10">
        <v>160</v>
      </c>
      <c r="BX205" s="10">
        <v>160</v>
      </c>
      <c r="BY205" s="10">
        <v>160</v>
      </c>
      <c r="BZ205" s="10">
        <v>160</v>
      </c>
      <c r="CA205" s="16">
        <v>160</v>
      </c>
      <c r="CB205" s="45" t="s">
        <v>332</v>
      </c>
      <c r="CC205" s="15">
        <v>40</v>
      </c>
      <c r="CD205" s="10">
        <v>40</v>
      </c>
      <c r="CE205" s="10">
        <v>10</v>
      </c>
      <c r="CF205" s="10">
        <v>10</v>
      </c>
      <c r="CG205" s="10">
        <v>10</v>
      </c>
      <c r="CH205" s="16">
        <v>10</v>
      </c>
      <c r="CI205" s="15">
        <v>10</v>
      </c>
      <c r="CJ205" s="10">
        <v>20</v>
      </c>
      <c r="CK205" s="10">
        <v>40</v>
      </c>
      <c r="CL205" s="10">
        <v>40</v>
      </c>
      <c r="CM205" s="10">
        <v>80</v>
      </c>
      <c r="CN205" s="10">
        <v>80</v>
      </c>
      <c r="CO205" s="10">
        <v>40</v>
      </c>
      <c r="CP205" s="10">
        <v>40</v>
      </c>
      <c r="CQ205" s="10">
        <v>80</v>
      </c>
      <c r="CR205" s="10">
        <v>160</v>
      </c>
      <c r="CS205" s="10">
        <v>80</v>
      </c>
      <c r="CT205" s="10">
        <v>80</v>
      </c>
      <c r="CU205" s="10">
        <v>80</v>
      </c>
      <c r="CV205" s="10">
        <v>80</v>
      </c>
      <c r="CW205" s="46">
        <v>160</v>
      </c>
      <c r="CX205" s="16">
        <v>160</v>
      </c>
      <c r="CY205" s="15">
        <v>80</v>
      </c>
      <c r="CZ205" s="10">
        <v>80</v>
      </c>
      <c r="DA205" s="10">
        <v>40</v>
      </c>
      <c r="DB205" s="10">
        <v>40</v>
      </c>
      <c r="DC205" s="10">
        <v>40</v>
      </c>
      <c r="DD205" s="10">
        <v>40</v>
      </c>
      <c r="DE205" s="10">
        <v>40</v>
      </c>
      <c r="DF205" s="10">
        <v>40</v>
      </c>
      <c r="DG205" s="10">
        <v>40</v>
      </c>
      <c r="DH205" s="10">
        <v>40</v>
      </c>
      <c r="DI205" s="10">
        <v>80</v>
      </c>
      <c r="DJ205" s="16">
        <v>80</v>
      </c>
      <c r="DK205" s="45" t="s">
        <v>332</v>
      </c>
    </row>
    <row r="206" spans="1:115" ht="24" customHeight="1">
      <c r="A206" s="119" t="s">
        <v>333</v>
      </c>
      <c r="B206" s="43">
        <v>38414</v>
      </c>
      <c r="C206" s="43">
        <v>43396</v>
      </c>
      <c r="D206" s="44">
        <v>13</v>
      </c>
      <c r="E206" s="3" t="s">
        <v>217</v>
      </c>
      <c r="F206" s="54" t="s">
        <v>218</v>
      </c>
      <c r="G206" s="227">
        <v>19.701506750802253</v>
      </c>
      <c r="H206" s="1" t="s">
        <v>219</v>
      </c>
      <c r="I206" s="141" t="s">
        <v>228</v>
      </c>
      <c r="J206" s="222" t="s">
        <v>228</v>
      </c>
      <c r="K206" s="15"/>
      <c r="L206" s="10"/>
      <c r="M206" s="10"/>
      <c r="N206" s="10"/>
      <c r="O206" s="10"/>
      <c r="P206" s="10"/>
      <c r="Q206" s="10"/>
      <c r="R206" s="10"/>
      <c r="S206" s="10"/>
      <c r="T206" s="10"/>
      <c r="U206" s="10"/>
      <c r="V206" s="10"/>
      <c r="W206" s="10"/>
      <c r="X206" s="10"/>
      <c r="Y206" s="10">
        <v>5</v>
      </c>
      <c r="Z206" s="10">
        <v>5</v>
      </c>
      <c r="AA206" s="10">
        <v>10</v>
      </c>
      <c r="AB206" s="10">
        <v>5</v>
      </c>
      <c r="AC206" s="10">
        <v>5</v>
      </c>
      <c r="AD206" s="10">
        <v>5</v>
      </c>
      <c r="AE206" s="10">
        <v>5</v>
      </c>
      <c r="AF206" s="10">
        <v>10</v>
      </c>
      <c r="AG206" s="10">
        <v>5</v>
      </c>
      <c r="AH206" s="10">
        <v>5</v>
      </c>
      <c r="AI206" s="10">
        <v>5</v>
      </c>
      <c r="AJ206" s="10">
        <v>5</v>
      </c>
      <c r="AK206" s="10">
        <v>5</v>
      </c>
      <c r="AL206" s="10">
        <v>5</v>
      </c>
      <c r="AM206" s="10">
        <v>160</v>
      </c>
      <c r="AN206" s="10">
        <v>320</v>
      </c>
      <c r="AO206" s="10">
        <v>160</v>
      </c>
      <c r="AP206" s="16">
        <v>640</v>
      </c>
      <c r="AQ206" s="45" t="s">
        <v>333</v>
      </c>
      <c r="AR206" s="15"/>
      <c r="AS206" s="10"/>
      <c r="AT206" s="10"/>
      <c r="AU206" s="10"/>
      <c r="AV206" s="10"/>
      <c r="AW206" s="10"/>
      <c r="AX206" s="10"/>
      <c r="AY206" s="10"/>
      <c r="AZ206" s="10"/>
      <c r="BA206" s="10"/>
      <c r="BB206" s="10"/>
      <c r="BC206" s="10"/>
      <c r="BD206" s="10"/>
      <c r="BE206" s="10"/>
      <c r="BF206" s="10"/>
      <c r="BG206" s="10"/>
      <c r="BH206" s="10">
        <v>5</v>
      </c>
      <c r="BI206" s="10">
        <v>5</v>
      </c>
      <c r="BJ206" s="10">
        <v>320</v>
      </c>
      <c r="BK206" s="10">
        <v>320</v>
      </c>
      <c r="BL206" s="10">
        <v>1280</v>
      </c>
      <c r="BM206" s="10">
        <v>1280</v>
      </c>
      <c r="BN206" s="10">
        <v>320</v>
      </c>
      <c r="BO206" s="10">
        <v>640</v>
      </c>
      <c r="BP206" s="10">
        <v>160</v>
      </c>
      <c r="BQ206" s="10">
        <v>160</v>
      </c>
      <c r="BR206" s="10">
        <v>40</v>
      </c>
      <c r="BS206" s="10">
        <v>640</v>
      </c>
      <c r="BT206" s="10">
        <v>640</v>
      </c>
      <c r="BU206" s="10">
        <v>1280</v>
      </c>
      <c r="BV206" s="10">
        <v>320</v>
      </c>
      <c r="BW206" s="10">
        <v>640</v>
      </c>
      <c r="BX206" s="10">
        <v>320</v>
      </c>
      <c r="BY206" s="10">
        <v>640</v>
      </c>
      <c r="BZ206" s="10">
        <v>160</v>
      </c>
      <c r="CA206" s="16">
        <v>640</v>
      </c>
      <c r="CB206" s="45" t="s">
        <v>333</v>
      </c>
      <c r="CC206" s="15">
        <v>10</v>
      </c>
      <c r="CD206" s="10">
        <v>40</v>
      </c>
      <c r="CE206" s="10">
        <v>5</v>
      </c>
      <c r="CF206" s="10">
        <v>5</v>
      </c>
      <c r="CG206" s="10">
        <v>5</v>
      </c>
      <c r="CH206" s="16">
        <v>20</v>
      </c>
      <c r="CI206" s="15">
        <v>40</v>
      </c>
      <c r="CJ206" s="10">
        <v>40</v>
      </c>
      <c r="CK206" s="10">
        <v>80</v>
      </c>
      <c r="CL206" s="10">
        <v>80</v>
      </c>
      <c r="CM206" s="10">
        <v>40</v>
      </c>
      <c r="CN206" s="10">
        <v>80</v>
      </c>
      <c r="CO206" s="10">
        <v>40</v>
      </c>
      <c r="CP206" s="10">
        <v>80</v>
      </c>
      <c r="CQ206" s="10">
        <v>80</v>
      </c>
      <c r="CR206" s="10">
        <v>160</v>
      </c>
      <c r="CS206" s="10">
        <v>40</v>
      </c>
      <c r="CT206" s="10">
        <v>160</v>
      </c>
      <c r="CU206" s="10">
        <v>80</v>
      </c>
      <c r="CV206" s="10">
        <v>160</v>
      </c>
      <c r="CW206" s="46">
        <v>80</v>
      </c>
      <c r="CX206" s="16">
        <v>160</v>
      </c>
      <c r="CY206" s="15">
        <v>80</v>
      </c>
      <c r="CZ206" s="10">
        <v>160</v>
      </c>
      <c r="DA206" s="10">
        <v>80</v>
      </c>
      <c r="DB206" s="10">
        <v>80</v>
      </c>
      <c r="DC206" s="10">
        <v>80</v>
      </c>
      <c r="DD206" s="10">
        <v>160</v>
      </c>
      <c r="DE206" s="10">
        <v>80</v>
      </c>
      <c r="DF206" s="10">
        <v>160</v>
      </c>
      <c r="DG206" s="10">
        <v>80</v>
      </c>
      <c r="DH206" s="10">
        <v>160</v>
      </c>
      <c r="DI206" s="10">
        <v>80</v>
      </c>
      <c r="DJ206" s="16">
        <v>320</v>
      </c>
      <c r="DK206" s="45" t="s">
        <v>333</v>
      </c>
    </row>
    <row r="207" spans="1:115" ht="24" customHeight="1">
      <c r="A207" s="118" t="s">
        <v>334</v>
      </c>
      <c r="B207" s="48">
        <v>37293</v>
      </c>
      <c r="C207" s="48">
        <v>43375</v>
      </c>
      <c r="D207" s="49">
        <v>16</v>
      </c>
      <c r="E207" s="5" t="s">
        <v>221</v>
      </c>
      <c r="F207" s="54" t="s">
        <v>218</v>
      </c>
      <c r="G207" s="227">
        <v>41.466773796771427</v>
      </c>
      <c r="H207" s="1" t="s">
        <v>219</v>
      </c>
      <c r="I207" s="141" t="s">
        <v>228</v>
      </c>
      <c r="J207" s="222" t="s">
        <v>228</v>
      </c>
      <c r="K207" s="15"/>
      <c r="L207" s="10"/>
      <c r="M207" s="10"/>
      <c r="N207" s="10"/>
      <c r="O207" s="10"/>
      <c r="P207" s="10"/>
      <c r="Q207" s="10"/>
      <c r="R207" s="10"/>
      <c r="S207" s="10"/>
      <c r="T207" s="10"/>
      <c r="U207" s="10"/>
      <c r="V207" s="10"/>
      <c r="W207" s="10"/>
      <c r="X207" s="10"/>
      <c r="Y207" s="10">
        <v>5</v>
      </c>
      <c r="Z207" s="10">
        <v>5</v>
      </c>
      <c r="AA207" s="10">
        <v>5</v>
      </c>
      <c r="AB207" s="10">
        <v>20</v>
      </c>
      <c r="AC207" s="10">
        <v>5</v>
      </c>
      <c r="AD207" s="10">
        <v>10</v>
      </c>
      <c r="AE207" s="10">
        <v>10</v>
      </c>
      <c r="AF207" s="10">
        <v>10</v>
      </c>
      <c r="AG207" s="10">
        <v>20</v>
      </c>
      <c r="AH207" s="10">
        <v>20</v>
      </c>
      <c r="AI207" s="10">
        <v>5</v>
      </c>
      <c r="AJ207" s="10">
        <v>10</v>
      </c>
      <c r="AK207" s="10">
        <v>20</v>
      </c>
      <c r="AL207" s="10">
        <v>20</v>
      </c>
      <c r="AM207" s="10">
        <v>20</v>
      </c>
      <c r="AN207" s="10">
        <v>640</v>
      </c>
      <c r="AO207" s="10">
        <v>20</v>
      </c>
      <c r="AP207" s="16">
        <v>1280</v>
      </c>
      <c r="AQ207" s="68" t="s">
        <v>334</v>
      </c>
      <c r="AR207" s="15"/>
      <c r="AS207" s="10"/>
      <c r="AT207" s="10"/>
      <c r="AU207" s="10"/>
      <c r="AV207" s="10"/>
      <c r="AW207" s="10"/>
      <c r="AX207" s="10"/>
      <c r="AY207" s="10"/>
      <c r="AZ207" s="10"/>
      <c r="BA207" s="10"/>
      <c r="BB207" s="10"/>
      <c r="BC207" s="10"/>
      <c r="BD207" s="10"/>
      <c r="BE207" s="10"/>
      <c r="BF207" s="10"/>
      <c r="BG207" s="10"/>
      <c r="BH207" s="10">
        <v>5</v>
      </c>
      <c r="BI207" s="10">
        <v>5</v>
      </c>
      <c r="BJ207" s="10">
        <v>20</v>
      </c>
      <c r="BK207" s="10">
        <v>20</v>
      </c>
      <c r="BL207" s="10">
        <v>80</v>
      </c>
      <c r="BM207" s="10">
        <v>160</v>
      </c>
      <c r="BN207" s="10">
        <v>20</v>
      </c>
      <c r="BO207" s="10">
        <v>40</v>
      </c>
      <c r="BP207" s="10">
        <v>20</v>
      </c>
      <c r="BQ207" s="10">
        <v>20</v>
      </c>
      <c r="BR207" s="10">
        <v>160</v>
      </c>
      <c r="BS207" s="10">
        <v>640</v>
      </c>
      <c r="BT207" s="10">
        <v>80</v>
      </c>
      <c r="BU207" s="10">
        <v>640</v>
      </c>
      <c r="BV207" s="10">
        <v>80</v>
      </c>
      <c r="BW207" s="10">
        <v>640</v>
      </c>
      <c r="BX207" s="10">
        <v>40</v>
      </c>
      <c r="BY207" s="10">
        <v>320</v>
      </c>
      <c r="BZ207" s="10">
        <v>40</v>
      </c>
      <c r="CA207" s="16">
        <v>320</v>
      </c>
      <c r="CB207" s="68" t="s">
        <v>334</v>
      </c>
      <c r="CC207" s="15">
        <v>5</v>
      </c>
      <c r="CD207" s="10">
        <v>20</v>
      </c>
      <c r="CE207" s="10">
        <v>5</v>
      </c>
      <c r="CF207" s="10">
        <v>5</v>
      </c>
      <c r="CG207" s="10">
        <v>5</v>
      </c>
      <c r="CH207" s="16">
        <v>5</v>
      </c>
      <c r="CI207" s="15">
        <v>5</v>
      </c>
      <c r="CJ207" s="10">
        <v>20</v>
      </c>
      <c r="CK207" s="10">
        <v>40</v>
      </c>
      <c r="CL207" s="10">
        <v>80</v>
      </c>
      <c r="CM207" s="10">
        <v>40</v>
      </c>
      <c r="CN207" s="10">
        <v>80</v>
      </c>
      <c r="CO207" s="10">
        <v>40</v>
      </c>
      <c r="CP207" s="10">
        <v>80</v>
      </c>
      <c r="CQ207" s="10">
        <v>40</v>
      </c>
      <c r="CR207" s="10">
        <v>160</v>
      </c>
      <c r="CS207" s="10">
        <v>40</v>
      </c>
      <c r="CT207" s="10">
        <v>80</v>
      </c>
      <c r="CU207" s="10">
        <v>80</v>
      </c>
      <c r="CV207" s="10">
        <v>160</v>
      </c>
      <c r="CW207" s="46">
        <v>40</v>
      </c>
      <c r="CX207" s="16">
        <v>80</v>
      </c>
      <c r="CY207" s="15">
        <v>5</v>
      </c>
      <c r="CZ207" s="10">
        <v>5</v>
      </c>
      <c r="DA207" s="10">
        <v>5</v>
      </c>
      <c r="DB207" s="10">
        <v>5</v>
      </c>
      <c r="DC207" s="10">
        <v>5</v>
      </c>
      <c r="DD207" s="10">
        <v>5</v>
      </c>
      <c r="DE207" s="10">
        <v>5</v>
      </c>
      <c r="DF207" s="10">
        <v>5</v>
      </c>
      <c r="DG207" s="10">
        <v>5</v>
      </c>
      <c r="DH207" s="10">
        <v>5</v>
      </c>
      <c r="DI207" s="10">
        <v>5</v>
      </c>
      <c r="DJ207" s="16">
        <v>10</v>
      </c>
      <c r="DK207" s="68" t="s">
        <v>334</v>
      </c>
    </row>
    <row r="208" spans="1:115" ht="24" customHeight="1">
      <c r="A208" s="119" t="s">
        <v>335</v>
      </c>
      <c r="B208" s="43">
        <v>38323</v>
      </c>
      <c r="C208" s="43">
        <v>43388</v>
      </c>
      <c r="D208" s="44">
        <v>13</v>
      </c>
      <c r="E208" s="3" t="s">
        <v>217</v>
      </c>
      <c r="F208" s="54" t="s">
        <v>218</v>
      </c>
      <c r="G208" s="227">
        <v>18.749249782002767</v>
      </c>
      <c r="H208" s="1" t="s">
        <v>219</v>
      </c>
      <c r="I208" s="141" t="s">
        <v>228</v>
      </c>
      <c r="J208" s="222" t="s">
        <v>228</v>
      </c>
      <c r="K208" s="15"/>
      <c r="L208" s="10"/>
      <c r="M208" s="10"/>
      <c r="N208" s="10"/>
      <c r="O208" s="10"/>
      <c r="P208" s="10"/>
      <c r="Q208" s="10"/>
      <c r="R208" s="10"/>
      <c r="S208" s="10"/>
      <c r="T208" s="10"/>
      <c r="U208" s="10"/>
      <c r="V208" s="10"/>
      <c r="W208" s="10"/>
      <c r="X208" s="10"/>
      <c r="Y208" s="10">
        <v>5</v>
      </c>
      <c r="Z208" s="10">
        <v>5</v>
      </c>
      <c r="AA208" s="10">
        <v>5</v>
      </c>
      <c r="AB208" s="10">
        <v>5</v>
      </c>
      <c r="AC208" s="10">
        <v>5</v>
      </c>
      <c r="AD208" s="10">
        <v>5</v>
      </c>
      <c r="AE208" s="10">
        <v>5</v>
      </c>
      <c r="AF208" s="10">
        <v>5</v>
      </c>
      <c r="AG208" s="10">
        <v>10</v>
      </c>
      <c r="AH208" s="10">
        <v>10</v>
      </c>
      <c r="AI208" s="10">
        <v>5</v>
      </c>
      <c r="AJ208" s="10">
        <v>5</v>
      </c>
      <c r="AK208" s="10">
        <v>5</v>
      </c>
      <c r="AL208" s="10">
        <v>5</v>
      </c>
      <c r="AM208" s="10">
        <v>320</v>
      </c>
      <c r="AN208" s="10">
        <v>320</v>
      </c>
      <c r="AO208" s="10">
        <v>320</v>
      </c>
      <c r="AP208" s="16">
        <v>640</v>
      </c>
      <c r="AQ208" s="45" t="s">
        <v>335</v>
      </c>
      <c r="AR208" s="15"/>
      <c r="AS208" s="10"/>
      <c r="AT208" s="10"/>
      <c r="AU208" s="10"/>
      <c r="AV208" s="10"/>
      <c r="AW208" s="10"/>
      <c r="AX208" s="10"/>
      <c r="AY208" s="10"/>
      <c r="AZ208" s="10"/>
      <c r="BA208" s="10"/>
      <c r="BB208" s="10"/>
      <c r="BC208" s="10"/>
      <c r="BD208" s="10"/>
      <c r="BE208" s="10"/>
      <c r="BF208" s="10"/>
      <c r="BG208" s="10"/>
      <c r="BH208" s="10">
        <v>5</v>
      </c>
      <c r="BI208" s="10">
        <v>5</v>
      </c>
      <c r="BJ208" s="10">
        <v>40</v>
      </c>
      <c r="BK208" s="10">
        <v>40</v>
      </c>
      <c r="BL208" s="10">
        <v>160</v>
      </c>
      <c r="BM208" s="10">
        <v>160</v>
      </c>
      <c r="BN208" s="10">
        <v>40</v>
      </c>
      <c r="BO208" s="10">
        <v>40</v>
      </c>
      <c r="BP208" s="10">
        <v>40</v>
      </c>
      <c r="BQ208" s="10">
        <v>40</v>
      </c>
      <c r="BR208" s="10">
        <v>320</v>
      </c>
      <c r="BS208" s="10">
        <v>80</v>
      </c>
      <c r="BT208" s="10">
        <v>160</v>
      </c>
      <c r="BU208" s="10">
        <v>160</v>
      </c>
      <c r="BV208" s="10">
        <v>80</v>
      </c>
      <c r="BW208" s="10">
        <v>80</v>
      </c>
      <c r="BX208" s="10">
        <v>80</v>
      </c>
      <c r="BY208" s="10">
        <v>80</v>
      </c>
      <c r="BZ208" s="10">
        <v>80</v>
      </c>
      <c r="CA208" s="16">
        <v>80</v>
      </c>
      <c r="CB208" s="45" t="s">
        <v>335</v>
      </c>
      <c r="CC208" s="15">
        <v>10</v>
      </c>
      <c r="CD208" s="10">
        <v>10</v>
      </c>
      <c r="CE208" s="10">
        <v>10</v>
      </c>
      <c r="CF208" s="10">
        <v>10</v>
      </c>
      <c r="CG208" s="10">
        <v>5</v>
      </c>
      <c r="CH208" s="16">
        <v>5</v>
      </c>
      <c r="CI208" s="15">
        <v>10</v>
      </c>
      <c r="CJ208" s="10">
        <v>10</v>
      </c>
      <c r="CK208" s="10">
        <v>40</v>
      </c>
      <c r="CL208" s="10">
        <v>20</v>
      </c>
      <c r="CM208" s="10">
        <v>40</v>
      </c>
      <c r="CN208" s="10">
        <v>40</v>
      </c>
      <c r="CO208" s="10">
        <v>40</v>
      </c>
      <c r="CP208" s="10">
        <v>40</v>
      </c>
      <c r="CQ208" s="10">
        <v>40</v>
      </c>
      <c r="CR208" s="10">
        <v>80</v>
      </c>
      <c r="CS208" s="10">
        <v>80</v>
      </c>
      <c r="CT208" s="10">
        <v>80</v>
      </c>
      <c r="CU208" s="10">
        <v>80</v>
      </c>
      <c r="CV208" s="10">
        <v>80</v>
      </c>
      <c r="CW208" s="46">
        <v>40</v>
      </c>
      <c r="CX208" s="16">
        <v>80</v>
      </c>
      <c r="CY208" s="15">
        <v>40</v>
      </c>
      <c r="CZ208" s="10">
        <v>40</v>
      </c>
      <c r="DA208" s="10">
        <v>20</v>
      </c>
      <c r="DB208" s="10">
        <v>20</v>
      </c>
      <c r="DC208" s="10">
        <v>40</v>
      </c>
      <c r="DD208" s="10">
        <v>40</v>
      </c>
      <c r="DE208" s="10">
        <v>40</v>
      </c>
      <c r="DF208" s="10">
        <v>40</v>
      </c>
      <c r="DG208" s="10">
        <v>80</v>
      </c>
      <c r="DH208" s="10">
        <v>80</v>
      </c>
      <c r="DI208" s="10">
        <v>40</v>
      </c>
      <c r="DJ208" s="16">
        <v>80</v>
      </c>
      <c r="DK208" s="45" t="s">
        <v>335</v>
      </c>
    </row>
    <row r="209" spans="1:115" ht="24" customHeight="1">
      <c r="A209" s="118" t="s">
        <v>336</v>
      </c>
      <c r="B209" s="48">
        <v>37385</v>
      </c>
      <c r="C209" s="48">
        <v>43393</v>
      </c>
      <c r="D209" s="49">
        <v>16</v>
      </c>
      <c r="E209" s="5" t="s">
        <v>221</v>
      </c>
      <c r="F209" s="54" t="s">
        <v>218</v>
      </c>
      <c r="G209" s="227">
        <v>19.057624646055412</v>
      </c>
      <c r="H209" s="1" t="s">
        <v>219</v>
      </c>
      <c r="I209" s="141" t="s">
        <v>228</v>
      </c>
      <c r="J209" s="222" t="s">
        <v>228</v>
      </c>
      <c r="K209" s="15"/>
      <c r="L209" s="10"/>
      <c r="M209" s="10"/>
      <c r="N209" s="10"/>
      <c r="O209" s="10"/>
      <c r="P209" s="10"/>
      <c r="Q209" s="10"/>
      <c r="R209" s="10"/>
      <c r="S209" s="10"/>
      <c r="T209" s="10"/>
      <c r="U209" s="10"/>
      <c r="V209" s="10"/>
      <c r="W209" s="10"/>
      <c r="X209" s="10"/>
      <c r="Y209" s="10">
        <v>5</v>
      </c>
      <c r="Z209" s="10">
        <v>5</v>
      </c>
      <c r="AA209" s="10">
        <v>5</v>
      </c>
      <c r="AB209" s="10">
        <v>5</v>
      </c>
      <c r="AC209" s="10">
        <v>5</v>
      </c>
      <c r="AD209" s="10">
        <v>5</v>
      </c>
      <c r="AE209" s="10">
        <v>20</v>
      </c>
      <c r="AF209" s="10">
        <v>40</v>
      </c>
      <c r="AG209" s="10">
        <v>20</v>
      </c>
      <c r="AH209" s="10">
        <v>20</v>
      </c>
      <c r="AI209" s="10">
        <v>10</v>
      </c>
      <c r="AJ209" s="10">
        <v>20</v>
      </c>
      <c r="AK209" s="10">
        <v>20</v>
      </c>
      <c r="AL209" s="10">
        <v>20</v>
      </c>
      <c r="AM209" s="10">
        <v>320</v>
      </c>
      <c r="AN209" s="10">
        <v>320</v>
      </c>
      <c r="AO209" s="10">
        <v>160</v>
      </c>
      <c r="AP209" s="16">
        <v>320</v>
      </c>
      <c r="AQ209" s="68" t="s">
        <v>336</v>
      </c>
      <c r="AR209" s="15"/>
      <c r="AS209" s="10"/>
      <c r="AT209" s="10"/>
      <c r="AU209" s="10"/>
      <c r="AV209" s="10"/>
      <c r="AW209" s="10"/>
      <c r="AX209" s="10"/>
      <c r="AY209" s="10"/>
      <c r="AZ209" s="10"/>
      <c r="BA209" s="10"/>
      <c r="BB209" s="10"/>
      <c r="BC209" s="10"/>
      <c r="BD209" s="10"/>
      <c r="BE209" s="10"/>
      <c r="BF209" s="10"/>
      <c r="BG209" s="10"/>
      <c r="BH209" s="10">
        <v>20</v>
      </c>
      <c r="BI209" s="10">
        <v>40</v>
      </c>
      <c r="BJ209" s="10">
        <v>160</v>
      </c>
      <c r="BK209" s="10">
        <v>320</v>
      </c>
      <c r="BL209" s="10">
        <v>1280</v>
      </c>
      <c r="BM209" s="10">
        <v>1280</v>
      </c>
      <c r="BN209" s="10">
        <v>320</v>
      </c>
      <c r="BO209" s="10">
        <v>320</v>
      </c>
      <c r="BP209" s="10">
        <v>80</v>
      </c>
      <c r="BQ209" s="10">
        <v>80</v>
      </c>
      <c r="BR209" s="10">
        <v>320</v>
      </c>
      <c r="BS209" s="10">
        <v>320</v>
      </c>
      <c r="BT209" s="10">
        <v>320</v>
      </c>
      <c r="BU209" s="10">
        <v>320</v>
      </c>
      <c r="BV209" s="10">
        <v>80</v>
      </c>
      <c r="BW209" s="10">
        <v>160</v>
      </c>
      <c r="BX209" s="10">
        <v>80</v>
      </c>
      <c r="BY209" s="10">
        <v>160</v>
      </c>
      <c r="BZ209" s="10">
        <v>80</v>
      </c>
      <c r="CA209" s="16">
        <v>80</v>
      </c>
      <c r="CB209" s="68" t="s">
        <v>336</v>
      </c>
      <c r="CC209" s="15">
        <v>5</v>
      </c>
      <c r="CD209" s="10">
        <v>5</v>
      </c>
      <c r="CE209" s="10">
        <v>5</v>
      </c>
      <c r="CF209" s="10">
        <v>5</v>
      </c>
      <c r="CG209" s="10">
        <v>5</v>
      </c>
      <c r="CH209" s="16">
        <v>20</v>
      </c>
      <c r="CI209" s="15">
        <v>40</v>
      </c>
      <c r="CJ209" s="10">
        <v>80</v>
      </c>
      <c r="CK209" s="10">
        <v>80</v>
      </c>
      <c r="CL209" s="10">
        <v>160</v>
      </c>
      <c r="CM209" s="10">
        <v>80</v>
      </c>
      <c r="CN209" s="10">
        <v>160</v>
      </c>
      <c r="CO209" s="10">
        <v>80</v>
      </c>
      <c r="CP209" s="10">
        <v>80</v>
      </c>
      <c r="CQ209" s="10">
        <v>80</v>
      </c>
      <c r="CR209" s="10">
        <v>160</v>
      </c>
      <c r="CS209" s="10">
        <v>80</v>
      </c>
      <c r="CT209" s="10">
        <v>160</v>
      </c>
      <c r="CU209" s="10">
        <v>160</v>
      </c>
      <c r="CV209" s="10">
        <v>320</v>
      </c>
      <c r="CW209" s="46">
        <v>80</v>
      </c>
      <c r="CX209" s="16">
        <v>160</v>
      </c>
      <c r="CY209" s="15">
        <v>40</v>
      </c>
      <c r="CZ209" s="10">
        <v>80</v>
      </c>
      <c r="DA209" s="10">
        <v>10</v>
      </c>
      <c r="DB209" s="10">
        <v>20</v>
      </c>
      <c r="DC209" s="10">
        <v>40</v>
      </c>
      <c r="DD209" s="10">
        <v>80</v>
      </c>
      <c r="DE209" s="10">
        <v>20</v>
      </c>
      <c r="DF209" s="10">
        <v>80</v>
      </c>
      <c r="DG209" s="10">
        <v>20</v>
      </c>
      <c r="DH209" s="10">
        <v>80</v>
      </c>
      <c r="DI209" s="10">
        <v>10</v>
      </c>
      <c r="DJ209" s="16">
        <v>40</v>
      </c>
      <c r="DK209" s="68" t="s">
        <v>336</v>
      </c>
    </row>
    <row r="210" spans="1:115" ht="24" customHeight="1">
      <c r="A210" s="119" t="s">
        <v>337</v>
      </c>
      <c r="B210" s="43">
        <v>38474</v>
      </c>
      <c r="C210" s="43">
        <v>43399</v>
      </c>
      <c r="D210" s="44">
        <v>13</v>
      </c>
      <c r="E210" s="3" t="s">
        <v>217</v>
      </c>
      <c r="F210" s="54" t="s">
        <v>218</v>
      </c>
      <c r="G210" s="227">
        <v>16.790940354848537</v>
      </c>
      <c r="H210" s="1" t="s">
        <v>219</v>
      </c>
      <c r="I210" s="141" t="s">
        <v>228</v>
      </c>
      <c r="J210" s="222" t="s">
        <v>228</v>
      </c>
      <c r="K210" s="15"/>
      <c r="L210" s="10"/>
      <c r="M210" s="10"/>
      <c r="N210" s="10"/>
      <c r="O210" s="10"/>
      <c r="P210" s="10"/>
      <c r="Q210" s="10"/>
      <c r="R210" s="10"/>
      <c r="S210" s="10"/>
      <c r="T210" s="10"/>
      <c r="U210" s="10"/>
      <c r="V210" s="10"/>
      <c r="W210" s="10"/>
      <c r="X210" s="10"/>
      <c r="Y210" s="10">
        <v>5</v>
      </c>
      <c r="Z210" s="10">
        <v>5</v>
      </c>
      <c r="AA210" s="10">
        <v>5</v>
      </c>
      <c r="AB210" s="10">
        <v>5</v>
      </c>
      <c r="AC210" s="10">
        <v>5</v>
      </c>
      <c r="AD210" s="10">
        <v>5</v>
      </c>
      <c r="AE210" s="10">
        <v>5</v>
      </c>
      <c r="AF210" s="10">
        <v>5</v>
      </c>
      <c r="AG210" s="10">
        <v>5</v>
      </c>
      <c r="AH210" s="10">
        <v>5</v>
      </c>
      <c r="AI210" s="10">
        <v>5</v>
      </c>
      <c r="AJ210" s="10">
        <v>5</v>
      </c>
      <c r="AK210" s="10">
        <v>5</v>
      </c>
      <c r="AL210" s="10">
        <v>5</v>
      </c>
      <c r="AM210" s="10">
        <v>160</v>
      </c>
      <c r="AN210" s="10">
        <v>1280</v>
      </c>
      <c r="AO210" s="10">
        <v>160</v>
      </c>
      <c r="AP210" s="16">
        <v>1280</v>
      </c>
      <c r="AQ210" s="45" t="s">
        <v>337</v>
      </c>
      <c r="AR210" s="15"/>
      <c r="AS210" s="10"/>
      <c r="AT210" s="10"/>
      <c r="AU210" s="10"/>
      <c r="AV210" s="10"/>
      <c r="AW210" s="10"/>
      <c r="AX210" s="10"/>
      <c r="AY210" s="10"/>
      <c r="AZ210" s="10"/>
      <c r="BA210" s="10"/>
      <c r="BB210" s="10"/>
      <c r="BC210" s="10"/>
      <c r="BD210" s="10"/>
      <c r="BE210" s="10"/>
      <c r="BF210" s="10"/>
      <c r="BG210" s="10"/>
      <c r="BH210" s="10">
        <v>5</v>
      </c>
      <c r="BI210" s="10">
        <v>5</v>
      </c>
      <c r="BJ210" s="10">
        <v>5</v>
      </c>
      <c r="BK210" s="10">
        <v>80</v>
      </c>
      <c r="BL210" s="10">
        <v>40</v>
      </c>
      <c r="BM210" s="10">
        <v>320</v>
      </c>
      <c r="BN210" s="10">
        <v>20</v>
      </c>
      <c r="BO210" s="10">
        <v>5</v>
      </c>
      <c r="BP210" s="10">
        <v>5</v>
      </c>
      <c r="BQ210" s="10">
        <v>5</v>
      </c>
      <c r="BR210" s="10">
        <v>640</v>
      </c>
      <c r="BS210" s="10">
        <v>640</v>
      </c>
      <c r="BT210" s="10">
        <v>80</v>
      </c>
      <c r="BU210" s="10">
        <v>640</v>
      </c>
      <c r="BV210" s="10">
        <v>40</v>
      </c>
      <c r="BW210" s="10">
        <v>1280</v>
      </c>
      <c r="BX210" s="10">
        <v>40</v>
      </c>
      <c r="BY210" s="10">
        <v>1280</v>
      </c>
      <c r="BZ210" s="10">
        <v>40</v>
      </c>
      <c r="CA210" s="16">
        <v>640</v>
      </c>
      <c r="CB210" s="45" t="s">
        <v>337</v>
      </c>
      <c r="CC210" s="15">
        <v>40</v>
      </c>
      <c r="CD210" s="10">
        <v>80</v>
      </c>
      <c r="CE210" s="10">
        <v>5</v>
      </c>
      <c r="CF210" s="10">
        <v>5</v>
      </c>
      <c r="CG210" s="10">
        <v>5</v>
      </c>
      <c r="CH210" s="16">
        <v>40</v>
      </c>
      <c r="CI210" s="15">
        <v>5</v>
      </c>
      <c r="CJ210" s="10">
        <v>5</v>
      </c>
      <c r="CK210" s="10">
        <v>40</v>
      </c>
      <c r="CL210" s="10">
        <v>80</v>
      </c>
      <c r="CM210" s="10">
        <v>40</v>
      </c>
      <c r="CN210" s="10">
        <v>160</v>
      </c>
      <c r="CO210" s="10">
        <v>40</v>
      </c>
      <c r="CP210" s="10">
        <v>80</v>
      </c>
      <c r="CQ210" s="10">
        <v>80</v>
      </c>
      <c r="CR210" s="10">
        <v>320</v>
      </c>
      <c r="CS210" s="10">
        <v>80</v>
      </c>
      <c r="CT210" s="10">
        <v>320</v>
      </c>
      <c r="CU210" s="10">
        <v>160</v>
      </c>
      <c r="CV210" s="10">
        <v>320</v>
      </c>
      <c r="CW210" s="46">
        <v>80</v>
      </c>
      <c r="CX210" s="16">
        <v>320</v>
      </c>
      <c r="CY210" s="15">
        <v>80</v>
      </c>
      <c r="CZ210" s="10">
        <v>160</v>
      </c>
      <c r="DA210" s="10">
        <v>40</v>
      </c>
      <c r="DB210" s="10">
        <v>80</v>
      </c>
      <c r="DC210" s="10">
        <v>80</v>
      </c>
      <c r="DD210" s="10">
        <v>320</v>
      </c>
      <c r="DE210" s="10">
        <v>80</v>
      </c>
      <c r="DF210" s="10">
        <v>160</v>
      </c>
      <c r="DG210" s="10">
        <v>80</v>
      </c>
      <c r="DH210" s="10">
        <v>320</v>
      </c>
      <c r="DI210" s="10">
        <v>80</v>
      </c>
      <c r="DJ210" s="16">
        <v>320</v>
      </c>
      <c r="DK210" s="45" t="s">
        <v>337</v>
      </c>
    </row>
    <row r="211" spans="1:115" ht="24" customHeight="1">
      <c r="A211" s="119" t="s">
        <v>338</v>
      </c>
      <c r="B211" s="43">
        <v>38474</v>
      </c>
      <c r="C211" s="43">
        <v>43399</v>
      </c>
      <c r="D211" s="44">
        <v>13</v>
      </c>
      <c r="E211" s="3" t="s">
        <v>217</v>
      </c>
      <c r="F211" s="54" t="s">
        <v>218</v>
      </c>
      <c r="G211" s="227">
        <v>16.000500609722046</v>
      </c>
      <c r="H211" s="1" t="s">
        <v>219</v>
      </c>
      <c r="I211" s="141" t="s">
        <v>228</v>
      </c>
      <c r="J211" s="222" t="s">
        <v>228</v>
      </c>
      <c r="K211" s="15"/>
      <c r="L211" s="10"/>
      <c r="M211" s="10"/>
      <c r="N211" s="10"/>
      <c r="O211" s="10"/>
      <c r="P211" s="10"/>
      <c r="Q211" s="10"/>
      <c r="R211" s="10"/>
      <c r="S211" s="10"/>
      <c r="T211" s="10"/>
      <c r="U211" s="10"/>
      <c r="V211" s="10"/>
      <c r="W211" s="10"/>
      <c r="X211" s="10"/>
      <c r="Y211" s="10">
        <v>5</v>
      </c>
      <c r="Z211" s="10">
        <v>5</v>
      </c>
      <c r="AA211" s="10">
        <v>5</v>
      </c>
      <c r="AB211" s="10">
        <v>10</v>
      </c>
      <c r="AC211" s="10">
        <v>5</v>
      </c>
      <c r="AD211" s="10">
        <v>5</v>
      </c>
      <c r="AE211" s="10">
        <v>10</v>
      </c>
      <c r="AF211" s="10">
        <v>10</v>
      </c>
      <c r="AG211" s="10">
        <v>10</v>
      </c>
      <c r="AH211" s="10">
        <v>10</v>
      </c>
      <c r="AI211" s="10">
        <v>5</v>
      </c>
      <c r="AJ211" s="10">
        <v>5</v>
      </c>
      <c r="AK211" s="10">
        <v>5</v>
      </c>
      <c r="AL211" s="10">
        <v>5</v>
      </c>
      <c r="AM211" s="10">
        <v>80</v>
      </c>
      <c r="AN211" s="10">
        <v>2560</v>
      </c>
      <c r="AO211" s="10">
        <v>160</v>
      </c>
      <c r="AP211" s="16">
        <v>2560</v>
      </c>
      <c r="AQ211" s="45" t="s">
        <v>338</v>
      </c>
      <c r="AR211" s="15"/>
      <c r="AS211" s="10"/>
      <c r="AT211" s="10"/>
      <c r="AU211" s="10"/>
      <c r="AV211" s="10"/>
      <c r="AW211" s="10"/>
      <c r="AX211" s="10"/>
      <c r="AY211" s="10"/>
      <c r="AZ211" s="10"/>
      <c r="BA211" s="10"/>
      <c r="BB211" s="10"/>
      <c r="BC211" s="10"/>
      <c r="BD211" s="10"/>
      <c r="BE211" s="10"/>
      <c r="BF211" s="10"/>
      <c r="BG211" s="10"/>
      <c r="BH211" s="10">
        <v>5</v>
      </c>
      <c r="BI211" s="10">
        <v>5</v>
      </c>
      <c r="BJ211" s="10">
        <v>80</v>
      </c>
      <c r="BK211" s="10">
        <v>80</v>
      </c>
      <c r="BL211" s="10">
        <v>320</v>
      </c>
      <c r="BM211" s="10">
        <v>640</v>
      </c>
      <c r="BN211" s="10">
        <v>80</v>
      </c>
      <c r="BO211" s="10">
        <v>320</v>
      </c>
      <c r="BP211" s="10">
        <v>40</v>
      </c>
      <c r="BQ211" s="10">
        <v>40</v>
      </c>
      <c r="BR211" s="10">
        <v>640</v>
      </c>
      <c r="BS211" s="10">
        <v>1280</v>
      </c>
      <c r="BT211" s="10">
        <v>160</v>
      </c>
      <c r="BU211" s="10">
        <v>1280</v>
      </c>
      <c r="BV211" s="10">
        <v>640</v>
      </c>
      <c r="BW211" s="10">
        <v>640</v>
      </c>
      <c r="BX211" s="10">
        <v>80</v>
      </c>
      <c r="BY211" s="10">
        <v>640</v>
      </c>
      <c r="BZ211" s="10">
        <v>80</v>
      </c>
      <c r="CA211" s="16">
        <v>640</v>
      </c>
      <c r="CB211" s="45" t="s">
        <v>338</v>
      </c>
      <c r="CC211" s="15">
        <v>5</v>
      </c>
      <c r="CD211" s="10">
        <v>10</v>
      </c>
      <c r="CE211" s="10">
        <v>5</v>
      </c>
      <c r="CF211" s="10">
        <v>5</v>
      </c>
      <c r="CG211" s="10">
        <v>5</v>
      </c>
      <c r="CH211" s="16">
        <v>10</v>
      </c>
      <c r="CI211" s="15">
        <v>5</v>
      </c>
      <c r="CJ211" s="10">
        <v>20</v>
      </c>
      <c r="CK211" s="10">
        <v>5</v>
      </c>
      <c r="CL211" s="10">
        <v>40</v>
      </c>
      <c r="CM211" s="10">
        <v>5</v>
      </c>
      <c r="CN211" s="10">
        <v>80</v>
      </c>
      <c r="CO211" s="10">
        <v>5</v>
      </c>
      <c r="CP211" s="10">
        <v>80</v>
      </c>
      <c r="CQ211" s="10">
        <v>5</v>
      </c>
      <c r="CR211" s="10">
        <v>80</v>
      </c>
      <c r="CS211" s="10">
        <v>5</v>
      </c>
      <c r="CT211" s="10">
        <v>80</v>
      </c>
      <c r="CU211" s="10">
        <v>10</v>
      </c>
      <c r="CV211" s="10">
        <v>160</v>
      </c>
      <c r="CW211" s="46">
        <v>5</v>
      </c>
      <c r="CX211" s="16">
        <v>160</v>
      </c>
      <c r="CY211" s="15">
        <v>10</v>
      </c>
      <c r="CZ211" s="10">
        <v>40</v>
      </c>
      <c r="DA211" s="10">
        <v>5</v>
      </c>
      <c r="DB211" s="10">
        <v>20</v>
      </c>
      <c r="DC211" s="10">
        <v>10</v>
      </c>
      <c r="DD211" s="10">
        <v>80</v>
      </c>
      <c r="DE211" s="10">
        <v>10</v>
      </c>
      <c r="DF211" s="10">
        <v>80</v>
      </c>
      <c r="DG211" s="10">
        <v>10</v>
      </c>
      <c r="DH211" s="10">
        <v>40</v>
      </c>
      <c r="DI211" s="10">
        <v>10</v>
      </c>
      <c r="DJ211" s="16">
        <v>160</v>
      </c>
      <c r="DK211" s="45" t="s">
        <v>338</v>
      </c>
    </row>
    <row r="212" spans="1:115" ht="24" customHeight="1">
      <c r="A212" s="118" t="s">
        <v>339</v>
      </c>
      <c r="B212" s="48">
        <v>37726</v>
      </c>
      <c r="C212" s="48">
        <v>43414</v>
      </c>
      <c r="D212" s="49">
        <v>15</v>
      </c>
      <c r="E212" s="3" t="s">
        <v>217</v>
      </c>
      <c r="F212" s="54" t="s">
        <v>218</v>
      </c>
      <c r="G212" s="227">
        <v>22.066771413927096</v>
      </c>
      <c r="H212" s="1" t="s">
        <v>219</v>
      </c>
      <c r="I212" s="141" t="s">
        <v>228</v>
      </c>
      <c r="J212" s="222" t="s">
        <v>228</v>
      </c>
      <c r="K212" s="15"/>
      <c r="L212" s="10"/>
      <c r="M212" s="10"/>
      <c r="N212" s="10"/>
      <c r="O212" s="10"/>
      <c r="P212" s="10"/>
      <c r="Q212" s="10"/>
      <c r="R212" s="10"/>
      <c r="S212" s="10"/>
      <c r="T212" s="10"/>
      <c r="U212" s="10"/>
      <c r="V212" s="10"/>
      <c r="W212" s="10"/>
      <c r="X212" s="10"/>
      <c r="Y212" s="10">
        <v>5</v>
      </c>
      <c r="Z212" s="10">
        <v>5</v>
      </c>
      <c r="AA212" s="10">
        <v>5</v>
      </c>
      <c r="AB212" s="10">
        <v>5</v>
      </c>
      <c r="AC212" s="10">
        <v>5</v>
      </c>
      <c r="AD212" s="10">
        <v>5</v>
      </c>
      <c r="AE212" s="10">
        <v>20</v>
      </c>
      <c r="AF212" s="10">
        <v>20</v>
      </c>
      <c r="AG212" s="10">
        <v>40</v>
      </c>
      <c r="AH212" s="10">
        <v>40</v>
      </c>
      <c r="AI212" s="10">
        <v>10</v>
      </c>
      <c r="AJ212" s="10">
        <v>10</v>
      </c>
      <c r="AK212" s="10">
        <v>40</v>
      </c>
      <c r="AL212" s="10">
        <v>40</v>
      </c>
      <c r="AM212" s="10">
        <v>80</v>
      </c>
      <c r="AN212" s="10">
        <v>160</v>
      </c>
      <c r="AO212" s="10">
        <v>80</v>
      </c>
      <c r="AP212" s="16">
        <v>80</v>
      </c>
      <c r="AQ212" s="68" t="s">
        <v>339</v>
      </c>
      <c r="AR212" s="15"/>
      <c r="AS212" s="10"/>
      <c r="AT212" s="10"/>
      <c r="AU212" s="10"/>
      <c r="AV212" s="10"/>
      <c r="AW212" s="10"/>
      <c r="AX212" s="10"/>
      <c r="AY212" s="10"/>
      <c r="AZ212" s="10"/>
      <c r="BA212" s="10"/>
      <c r="BB212" s="10"/>
      <c r="BC212" s="10"/>
      <c r="BD212" s="10"/>
      <c r="BE212" s="10"/>
      <c r="BF212" s="10"/>
      <c r="BG212" s="10"/>
      <c r="BH212" s="10">
        <v>40</v>
      </c>
      <c r="BI212" s="10">
        <v>40</v>
      </c>
      <c r="BJ212" s="10">
        <v>640</v>
      </c>
      <c r="BK212" s="10">
        <v>640</v>
      </c>
      <c r="BL212" s="10">
        <v>2560</v>
      </c>
      <c r="BM212" s="10">
        <v>2560</v>
      </c>
      <c r="BN212" s="10">
        <v>1280</v>
      </c>
      <c r="BO212" s="10">
        <v>1280</v>
      </c>
      <c r="BP212" s="10">
        <v>320</v>
      </c>
      <c r="BQ212" s="10">
        <v>320</v>
      </c>
      <c r="BR212" s="10">
        <v>320</v>
      </c>
      <c r="BS212" s="10">
        <v>640</v>
      </c>
      <c r="BT212" s="10">
        <v>1280</v>
      </c>
      <c r="BU212" s="10">
        <v>1280</v>
      </c>
      <c r="BV212" s="10">
        <v>320</v>
      </c>
      <c r="BW212" s="10">
        <v>320</v>
      </c>
      <c r="BX212" s="10">
        <v>640</v>
      </c>
      <c r="BY212" s="10">
        <v>1280</v>
      </c>
      <c r="BZ212" s="10">
        <v>640</v>
      </c>
      <c r="CA212" s="16">
        <v>1280</v>
      </c>
      <c r="CB212" s="68" t="s">
        <v>339</v>
      </c>
      <c r="CC212" s="15">
        <v>80</v>
      </c>
      <c r="CD212" s="10">
        <v>80</v>
      </c>
      <c r="CE212" s="10">
        <v>5</v>
      </c>
      <c r="CF212" s="10">
        <v>5</v>
      </c>
      <c r="CG212" s="10">
        <v>20</v>
      </c>
      <c r="CH212" s="16">
        <v>20</v>
      </c>
      <c r="CI212" s="15">
        <v>80</v>
      </c>
      <c r="CJ212" s="10">
        <v>80</v>
      </c>
      <c r="CK212" s="10">
        <v>160</v>
      </c>
      <c r="CL212" s="10">
        <v>160</v>
      </c>
      <c r="CM212" s="10">
        <v>160</v>
      </c>
      <c r="CN212" s="10">
        <v>160</v>
      </c>
      <c r="CO212" s="10">
        <v>80</v>
      </c>
      <c r="CP212" s="10">
        <v>80</v>
      </c>
      <c r="CQ212" s="10">
        <v>80</v>
      </c>
      <c r="CR212" s="10">
        <v>160</v>
      </c>
      <c r="CS212" s="10">
        <v>160</v>
      </c>
      <c r="CT212" s="10">
        <v>160</v>
      </c>
      <c r="CU212" s="10">
        <v>160</v>
      </c>
      <c r="CV212" s="10">
        <v>320</v>
      </c>
      <c r="CW212" s="46">
        <v>160</v>
      </c>
      <c r="CX212" s="16">
        <v>160</v>
      </c>
      <c r="CY212" s="15">
        <v>80</v>
      </c>
      <c r="CZ212" s="10">
        <v>160</v>
      </c>
      <c r="DA212" s="10">
        <v>40</v>
      </c>
      <c r="DB212" s="10">
        <v>80</v>
      </c>
      <c r="DC212" s="10">
        <v>80</v>
      </c>
      <c r="DD212" s="10">
        <v>80</v>
      </c>
      <c r="DE212" s="10">
        <v>80</v>
      </c>
      <c r="DF212" s="10">
        <v>80</v>
      </c>
      <c r="DG212" s="10">
        <v>80</v>
      </c>
      <c r="DH212" s="10">
        <v>80</v>
      </c>
      <c r="DI212" s="10">
        <v>80</v>
      </c>
      <c r="DJ212" s="16">
        <v>160</v>
      </c>
      <c r="DK212" s="68" t="s">
        <v>339</v>
      </c>
    </row>
    <row r="213" spans="1:115" ht="24" customHeight="1">
      <c r="A213" s="119" t="s">
        <v>340</v>
      </c>
      <c r="B213" s="43">
        <v>38989</v>
      </c>
      <c r="C213" s="43">
        <v>43384</v>
      </c>
      <c r="D213" s="44">
        <v>12</v>
      </c>
      <c r="E213" s="5" t="s">
        <v>221</v>
      </c>
      <c r="F213" s="54" t="s">
        <v>218</v>
      </c>
      <c r="G213" s="227">
        <v>15.798565452416048</v>
      </c>
      <c r="H213" s="1" t="s">
        <v>219</v>
      </c>
      <c r="I213" s="141" t="s">
        <v>228</v>
      </c>
      <c r="J213" s="222" t="s">
        <v>228</v>
      </c>
      <c r="K213" s="15"/>
      <c r="L213" s="10"/>
      <c r="M213" s="10"/>
      <c r="N213" s="10"/>
      <c r="O213" s="10"/>
      <c r="P213" s="10"/>
      <c r="Q213" s="10"/>
      <c r="R213" s="10"/>
      <c r="S213" s="10"/>
      <c r="T213" s="10"/>
      <c r="U213" s="10"/>
      <c r="V213" s="10"/>
      <c r="W213" s="10"/>
      <c r="X213" s="10"/>
      <c r="Y213" s="10">
        <v>5</v>
      </c>
      <c r="Z213" s="10">
        <v>5</v>
      </c>
      <c r="AA213" s="10">
        <v>5</v>
      </c>
      <c r="AB213" s="10">
        <v>5</v>
      </c>
      <c r="AC213" s="10">
        <v>5</v>
      </c>
      <c r="AD213" s="10">
        <v>5</v>
      </c>
      <c r="AE213" s="10">
        <v>5</v>
      </c>
      <c r="AF213" s="10">
        <v>5</v>
      </c>
      <c r="AG213" s="10">
        <v>5</v>
      </c>
      <c r="AH213" s="10">
        <v>5</v>
      </c>
      <c r="AI213" s="10">
        <v>5</v>
      </c>
      <c r="AJ213" s="10">
        <v>5</v>
      </c>
      <c r="AK213" s="10">
        <v>5</v>
      </c>
      <c r="AL213" s="10">
        <v>5</v>
      </c>
      <c r="AM213" s="10">
        <v>160</v>
      </c>
      <c r="AN213" s="10">
        <v>160</v>
      </c>
      <c r="AO213" s="10">
        <v>80</v>
      </c>
      <c r="AP213" s="16">
        <v>160</v>
      </c>
      <c r="AQ213" s="45" t="s">
        <v>340</v>
      </c>
      <c r="AR213" s="15"/>
      <c r="AS213" s="10"/>
      <c r="AT213" s="10"/>
      <c r="AU213" s="10"/>
      <c r="AV213" s="10"/>
      <c r="AW213" s="10"/>
      <c r="AX213" s="10"/>
      <c r="AY213" s="10"/>
      <c r="AZ213" s="10"/>
      <c r="BA213" s="10"/>
      <c r="BB213" s="10"/>
      <c r="BC213" s="10"/>
      <c r="BD213" s="10"/>
      <c r="BE213" s="10"/>
      <c r="BF213" s="10"/>
      <c r="BG213" s="10"/>
      <c r="BH213" s="10">
        <v>5</v>
      </c>
      <c r="BI213" s="10">
        <v>5</v>
      </c>
      <c r="BJ213" s="10">
        <v>80</v>
      </c>
      <c r="BK213" s="10">
        <v>160</v>
      </c>
      <c r="BL213" s="10">
        <v>640</v>
      </c>
      <c r="BM213" s="10">
        <v>1280</v>
      </c>
      <c r="BN213" s="10">
        <v>640</v>
      </c>
      <c r="BO213" s="10">
        <v>640</v>
      </c>
      <c r="BP213" s="10">
        <v>160</v>
      </c>
      <c r="BQ213" s="10">
        <v>160</v>
      </c>
      <c r="BR213" s="10">
        <v>40</v>
      </c>
      <c r="BS213" s="10">
        <v>160</v>
      </c>
      <c r="BT213" s="10">
        <v>640</v>
      </c>
      <c r="BU213" s="10">
        <v>640</v>
      </c>
      <c r="BV213" s="10">
        <v>160</v>
      </c>
      <c r="BW213" s="10">
        <v>80</v>
      </c>
      <c r="BX213" s="10">
        <v>640</v>
      </c>
      <c r="BY213" s="10">
        <v>320</v>
      </c>
      <c r="BZ213" s="10">
        <v>640</v>
      </c>
      <c r="CA213" s="16">
        <v>640</v>
      </c>
      <c r="CB213" s="45" t="s">
        <v>340</v>
      </c>
      <c r="CC213" s="15">
        <v>5</v>
      </c>
      <c r="CD213" s="10">
        <v>20</v>
      </c>
      <c r="CE213" s="10">
        <v>5</v>
      </c>
      <c r="CF213" s="10">
        <v>5</v>
      </c>
      <c r="CG213" s="10">
        <v>5</v>
      </c>
      <c r="CH213" s="16">
        <v>5</v>
      </c>
      <c r="CI213" s="15">
        <v>10</v>
      </c>
      <c r="CJ213" s="10">
        <v>20</v>
      </c>
      <c r="CK213" s="10">
        <v>40</v>
      </c>
      <c r="CL213" s="10">
        <v>80</v>
      </c>
      <c r="CM213" s="10">
        <v>40</v>
      </c>
      <c r="CN213" s="10">
        <v>80</v>
      </c>
      <c r="CO213" s="10">
        <v>40</v>
      </c>
      <c r="CP213" s="10">
        <v>80</v>
      </c>
      <c r="CQ213" s="10">
        <v>40</v>
      </c>
      <c r="CR213" s="10">
        <v>80</v>
      </c>
      <c r="CS213" s="10">
        <v>80</v>
      </c>
      <c r="CT213" s="10">
        <v>80</v>
      </c>
      <c r="CU213" s="10">
        <v>80</v>
      </c>
      <c r="CV213" s="10">
        <v>160</v>
      </c>
      <c r="CW213" s="46">
        <v>80</v>
      </c>
      <c r="CX213" s="16">
        <v>160</v>
      </c>
      <c r="CY213" s="15">
        <v>40</v>
      </c>
      <c r="CZ213" s="10">
        <v>160</v>
      </c>
      <c r="DA213" s="10">
        <v>20</v>
      </c>
      <c r="DB213" s="10">
        <v>40</v>
      </c>
      <c r="DC213" s="10">
        <v>40</v>
      </c>
      <c r="DD213" s="10">
        <v>80</v>
      </c>
      <c r="DE213" s="10">
        <v>40</v>
      </c>
      <c r="DF213" s="10">
        <v>80</v>
      </c>
      <c r="DG213" s="10">
        <v>40</v>
      </c>
      <c r="DH213" s="10">
        <v>160</v>
      </c>
      <c r="DI213" s="10">
        <v>40</v>
      </c>
      <c r="DJ213" s="16">
        <v>80</v>
      </c>
      <c r="DK213" s="45" t="s">
        <v>340</v>
      </c>
    </row>
    <row r="214" spans="1:115" ht="24" customHeight="1">
      <c r="A214" s="119" t="s">
        <v>341</v>
      </c>
      <c r="B214" s="43">
        <v>38506</v>
      </c>
      <c r="C214" s="43">
        <v>43413</v>
      </c>
      <c r="D214" s="44">
        <v>13</v>
      </c>
      <c r="E214" s="3" t="s">
        <v>217</v>
      </c>
      <c r="F214" s="54" t="s">
        <v>218</v>
      </c>
      <c r="G214" s="227">
        <v>22.553096126148883</v>
      </c>
      <c r="H214" s="1" t="s">
        <v>219</v>
      </c>
      <c r="I214" s="141" t="s">
        <v>228</v>
      </c>
      <c r="J214" s="222" t="s">
        <v>228</v>
      </c>
      <c r="K214" s="15"/>
      <c r="L214" s="10"/>
      <c r="M214" s="10"/>
      <c r="N214" s="10"/>
      <c r="O214" s="10"/>
      <c r="P214" s="10"/>
      <c r="Q214" s="10"/>
      <c r="R214" s="10"/>
      <c r="S214" s="10"/>
      <c r="T214" s="10"/>
      <c r="U214" s="10"/>
      <c r="V214" s="10"/>
      <c r="W214" s="10"/>
      <c r="X214" s="10"/>
      <c r="Y214" s="10">
        <v>5</v>
      </c>
      <c r="Z214" s="10">
        <v>5</v>
      </c>
      <c r="AA214" s="10">
        <v>5</v>
      </c>
      <c r="AB214" s="10">
        <v>5</v>
      </c>
      <c r="AC214" s="10">
        <v>5</v>
      </c>
      <c r="AD214" s="10">
        <v>5</v>
      </c>
      <c r="AE214" s="10">
        <v>5</v>
      </c>
      <c r="AF214" s="10">
        <v>5</v>
      </c>
      <c r="AG214" s="10">
        <v>5</v>
      </c>
      <c r="AH214" s="10">
        <v>5</v>
      </c>
      <c r="AI214" s="10">
        <v>5</v>
      </c>
      <c r="AJ214" s="10">
        <v>5</v>
      </c>
      <c r="AK214" s="10">
        <v>5</v>
      </c>
      <c r="AL214" s="10">
        <v>5</v>
      </c>
      <c r="AM214" s="10">
        <v>80</v>
      </c>
      <c r="AN214" s="10">
        <v>80</v>
      </c>
      <c r="AO214" s="10">
        <v>80</v>
      </c>
      <c r="AP214" s="16">
        <v>80</v>
      </c>
      <c r="AQ214" s="45" t="s">
        <v>341</v>
      </c>
      <c r="AR214" s="15"/>
      <c r="AS214" s="10"/>
      <c r="AT214" s="10"/>
      <c r="AU214" s="10"/>
      <c r="AV214" s="10"/>
      <c r="AW214" s="10"/>
      <c r="AX214" s="10"/>
      <c r="AY214" s="10"/>
      <c r="AZ214" s="10"/>
      <c r="BA214" s="10"/>
      <c r="BB214" s="10"/>
      <c r="BC214" s="10"/>
      <c r="BD214" s="10"/>
      <c r="BE214" s="10"/>
      <c r="BF214" s="10"/>
      <c r="BG214" s="10"/>
      <c r="BH214" s="10">
        <v>5</v>
      </c>
      <c r="BI214" s="10">
        <v>5</v>
      </c>
      <c r="BJ214" s="10">
        <v>5</v>
      </c>
      <c r="BK214" s="10">
        <v>5</v>
      </c>
      <c r="BL214" s="10">
        <v>20</v>
      </c>
      <c r="BM214" s="10">
        <v>40</v>
      </c>
      <c r="BN214" s="10">
        <v>5</v>
      </c>
      <c r="BO214" s="10">
        <v>20</v>
      </c>
      <c r="BP214" s="10">
        <v>20</v>
      </c>
      <c r="BQ214" s="10">
        <v>20</v>
      </c>
      <c r="BR214" s="10">
        <v>80</v>
      </c>
      <c r="BS214" s="10">
        <v>160</v>
      </c>
      <c r="BT214" s="10">
        <v>80</v>
      </c>
      <c r="BU214" s="10">
        <v>160</v>
      </c>
      <c r="BV214" s="10">
        <v>40</v>
      </c>
      <c r="BW214" s="10">
        <v>80</v>
      </c>
      <c r="BX214" s="10">
        <v>40</v>
      </c>
      <c r="BY214" s="10">
        <v>80</v>
      </c>
      <c r="BZ214" s="10">
        <v>40</v>
      </c>
      <c r="CA214" s="16">
        <v>80</v>
      </c>
      <c r="CB214" s="45" t="s">
        <v>341</v>
      </c>
      <c r="CC214" s="15">
        <v>40</v>
      </c>
      <c r="CD214" s="10">
        <v>40</v>
      </c>
      <c r="CE214" s="10">
        <v>5</v>
      </c>
      <c r="CF214" s="10">
        <v>5</v>
      </c>
      <c r="CG214" s="10">
        <v>5</v>
      </c>
      <c r="CH214" s="16">
        <v>10</v>
      </c>
      <c r="CI214" s="15">
        <v>5</v>
      </c>
      <c r="CJ214" s="10">
        <v>10</v>
      </c>
      <c r="CK214" s="10">
        <v>40</v>
      </c>
      <c r="CL214" s="10">
        <v>80</v>
      </c>
      <c r="CM214" s="10">
        <v>40</v>
      </c>
      <c r="CN214" s="10">
        <v>80</v>
      </c>
      <c r="CO214" s="10">
        <v>40</v>
      </c>
      <c r="CP214" s="10">
        <v>40</v>
      </c>
      <c r="CQ214" s="10">
        <v>40</v>
      </c>
      <c r="CR214" s="10">
        <v>80</v>
      </c>
      <c r="CS214" s="10">
        <v>40</v>
      </c>
      <c r="CT214" s="10">
        <v>40</v>
      </c>
      <c r="CU214" s="10">
        <v>40</v>
      </c>
      <c r="CV214" s="10">
        <v>80</v>
      </c>
      <c r="CW214" s="46">
        <v>40</v>
      </c>
      <c r="CX214" s="16">
        <v>80</v>
      </c>
      <c r="CY214" s="15">
        <v>40</v>
      </c>
      <c r="CZ214" s="10">
        <v>40</v>
      </c>
      <c r="DA214" s="10">
        <v>10</v>
      </c>
      <c r="DB214" s="10">
        <v>20</v>
      </c>
      <c r="DC214" s="10">
        <v>40</v>
      </c>
      <c r="DD214" s="10">
        <v>40</v>
      </c>
      <c r="DE214" s="10">
        <v>20</v>
      </c>
      <c r="DF214" s="10">
        <v>40</v>
      </c>
      <c r="DG214" s="10">
        <v>40</v>
      </c>
      <c r="DH214" s="10">
        <v>40</v>
      </c>
      <c r="DI214" s="10">
        <v>40</v>
      </c>
      <c r="DJ214" s="16">
        <v>80</v>
      </c>
      <c r="DK214" s="45" t="s">
        <v>341</v>
      </c>
    </row>
    <row r="215" spans="1:115" ht="24" customHeight="1">
      <c r="A215" s="118" t="s">
        <v>342</v>
      </c>
      <c r="B215" s="48">
        <v>37726</v>
      </c>
      <c r="C215" s="48">
        <v>43375</v>
      </c>
      <c r="D215" s="49">
        <v>15</v>
      </c>
      <c r="E215" s="5" t="s">
        <v>221</v>
      </c>
      <c r="F215" s="54" t="s">
        <v>218</v>
      </c>
      <c r="G215" s="227">
        <v>18.709303431163562</v>
      </c>
      <c r="H215" s="1" t="s">
        <v>219</v>
      </c>
      <c r="I215" s="141" t="s">
        <v>228</v>
      </c>
      <c r="J215" s="222" t="s">
        <v>228</v>
      </c>
      <c r="K215" s="15"/>
      <c r="L215" s="10"/>
      <c r="M215" s="10"/>
      <c r="N215" s="10"/>
      <c r="O215" s="10"/>
      <c r="P215" s="10"/>
      <c r="Q215" s="10"/>
      <c r="R215" s="10"/>
      <c r="S215" s="10"/>
      <c r="T215" s="10"/>
      <c r="U215" s="10"/>
      <c r="V215" s="10"/>
      <c r="W215" s="10"/>
      <c r="X215" s="10"/>
      <c r="Y215" s="10">
        <v>5</v>
      </c>
      <c r="Z215" s="10">
        <v>5</v>
      </c>
      <c r="AA215" s="10">
        <v>5</v>
      </c>
      <c r="AB215" s="10">
        <v>5</v>
      </c>
      <c r="AC215" s="10">
        <v>5</v>
      </c>
      <c r="AD215" s="10">
        <v>5</v>
      </c>
      <c r="AE215" s="10">
        <v>10</v>
      </c>
      <c r="AF215" s="10">
        <v>10</v>
      </c>
      <c r="AG215" s="10">
        <v>20</v>
      </c>
      <c r="AH215" s="10">
        <v>20</v>
      </c>
      <c r="AI215" s="10">
        <v>5</v>
      </c>
      <c r="AJ215" s="10">
        <v>5</v>
      </c>
      <c r="AK215" s="10">
        <v>10</v>
      </c>
      <c r="AL215" s="10">
        <v>10</v>
      </c>
      <c r="AM215" s="10">
        <v>5</v>
      </c>
      <c r="AN215" s="10">
        <v>20</v>
      </c>
      <c r="AO215" s="10">
        <v>5</v>
      </c>
      <c r="AP215" s="16">
        <v>20</v>
      </c>
      <c r="AQ215" s="68" t="s">
        <v>342</v>
      </c>
      <c r="AR215" s="15"/>
      <c r="AS215" s="10"/>
      <c r="AT215" s="10"/>
      <c r="AU215" s="10"/>
      <c r="AV215" s="10"/>
      <c r="AW215" s="10"/>
      <c r="AX215" s="10"/>
      <c r="AY215" s="10"/>
      <c r="AZ215" s="10"/>
      <c r="BA215" s="10"/>
      <c r="BB215" s="10"/>
      <c r="BC215" s="10"/>
      <c r="BD215" s="10"/>
      <c r="BE215" s="10"/>
      <c r="BF215" s="10"/>
      <c r="BG215" s="10"/>
      <c r="BH215" s="10">
        <v>10</v>
      </c>
      <c r="BI215" s="10">
        <v>20</v>
      </c>
      <c r="BJ215" s="10">
        <v>40</v>
      </c>
      <c r="BK215" s="10">
        <v>40</v>
      </c>
      <c r="BL215" s="10">
        <v>160</v>
      </c>
      <c r="BM215" s="10">
        <v>320</v>
      </c>
      <c r="BN215" s="10">
        <v>40</v>
      </c>
      <c r="BO215" s="10">
        <v>80</v>
      </c>
      <c r="BP215" s="10">
        <v>10</v>
      </c>
      <c r="BQ215" s="10">
        <v>10</v>
      </c>
      <c r="BR215" s="10">
        <v>160</v>
      </c>
      <c r="BS215" s="10">
        <v>40</v>
      </c>
      <c r="BT215" s="10">
        <v>40</v>
      </c>
      <c r="BU215" s="10">
        <v>80</v>
      </c>
      <c r="BV215" s="10">
        <v>10</v>
      </c>
      <c r="BW215" s="10">
        <v>20</v>
      </c>
      <c r="BX215" s="10">
        <v>20</v>
      </c>
      <c r="BY215" s="10">
        <v>40</v>
      </c>
      <c r="BZ215" s="10">
        <v>20</v>
      </c>
      <c r="CA215" s="16">
        <v>40</v>
      </c>
      <c r="CB215" s="68" t="s">
        <v>342</v>
      </c>
      <c r="CC215" s="15">
        <v>40</v>
      </c>
      <c r="CD215" s="10">
        <v>40</v>
      </c>
      <c r="CE215" s="10">
        <v>10</v>
      </c>
      <c r="CF215" s="10">
        <v>10</v>
      </c>
      <c r="CG215" s="10">
        <v>10</v>
      </c>
      <c r="CH215" s="16">
        <v>20</v>
      </c>
      <c r="CI215" s="15">
        <v>40</v>
      </c>
      <c r="CJ215" s="10">
        <v>40</v>
      </c>
      <c r="CK215" s="10">
        <v>80</v>
      </c>
      <c r="CL215" s="10">
        <v>80</v>
      </c>
      <c r="CM215" s="10">
        <v>80</v>
      </c>
      <c r="CN215" s="10">
        <v>160</v>
      </c>
      <c r="CO215" s="10">
        <v>80</v>
      </c>
      <c r="CP215" s="10">
        <v>80</v>
      </c>
      <c r="CQ215" s="10">
        <v>80</v>
      </c>
      <c r="CR215" s="10">
        <v>80</v>
      </c>
      <c r="CS215" s="10">
        <v>80</v>
      </c>
      <c r="CT215" s="10">
        <v>80</v>
      </c>
      <c r="CU215" s="10">
        <v>80</v>
      </c>
      <c r="CV215" s="10">
        <v>160</v>
      </c>
      <c r="CW215" s="46">
        <v>80</v>
      </c>
      <c r="CX215" s="16">
        <v>160</v>
      </c>
      <c r="CY215" s="15">
        <v>80</v>
      </c>
      <c r="CZ215" s="10">
        <v>160</v>
      </c>
      <c r="DA215" s="10">
        <v>40</v>
      </c>
      <c r="DB215" s="10">
        <v>80</v>
      </c>
      <c r="DC215" s="10">
        <v>160</v>
      </c>
      <c r="DD215" s="10">
        <v>160</v>
      </c>
      <c r="DE215" s="10">
        <v>80</v>
      </c>
      <c r="DF215" s="10">
        <v>160</v>
      </c>
      <c r="DG215" s="10">
        <v>80</v>
      </c>
      <c r="DH215" s="10">
        <v>160</v>
      </c>
      <c r="DI215" s="10">
        <v>80</v>
      </c>
      <c r="DJ215" s="16">
        <v>80</v>
      </c>
      <c r="DK215" s="68" t="s">
        <v>342</v>
      </c>
    </row>
    <row r="216" spans="1:115" ht="24" customHeight="1">
      <c r="A216" s="118" t="s">
        <v>343</v>
      </c>
      <c r="B216" s="48">
        <v>36994</v>
      </c>
      <c r="C216" s="48">
        <v>43397</v>
      </c>
      <c r="D216" s="49">
        <v>17</v>
      </c>
      <c r="E216" s="3" t="s">
        <v>217</v>
      </c>
      <c r="F216" s="54" t="s">
        <v>218</v>
      </c>
      <c r="G216" s="227">
        <v>20.546402189391245</v>
      </c>
      <c r="H216" s="1" t="s">
        <v>219</v>
      </c>
      <c r="I216" s="141" t="s">
        <v>228</v>
      </c>
      <c r="J216" s="222" t="s">
        <v>228</v>
      </c>
      <c r="K216" s="15"/>
      <c r="L216" s="10"/>
      <c r="M216" s="10"/>
      <c r="N216" s="10"/>
      <c r="O216" s="10"/>
      <c r="P216" s="10"/>
      <c r="Q216" s="10"/>
      <c r="R216" s="10"/>
      <c r="S216" s="10"/>
      <c r="T216" s="10"/>
      <c r="U216" s="10"/>
      <c r="V216" s="10"/>
      <c r="W216" s="10"/>
      <c r="X216" s="10"/>
      <c r="Y216" s="10">
        <v>5</v>
      </c>
      <c r="Z216" s="10">
        <v>5</v>
      </c>
      <c r="AA216" s="10">
        <v>5</v>
      </c>
      <c r="AB216" s="10">
        <v>5</v>
      </c>
      <c r="AC216" s="10">
        <v>5</v>
      </c>
      <c r="AD216" s="10">
        <v>5</v>
      </c>
      <c r="AE216" s="10">
        <v>5</v>
      </c>
      <c r="AF216" s="10">
        <v>5</v>
      </c>
      <c r="AG216" s="10">
        <v>5</v>
      </c>
      <c r="AH216" s="10">
        <v>5</v>
      </c>
      <c r="AI216" s="10">
        <v>5</v>
      </c>
      <c r="AJ216" s="10">
        <v>5</v>
      </c>
      <c r="AK216" s="10">
        <v>5</v>
      </c>
      <c r="AL216" s="10">
        <v>5</v>
      </c>
      <c r="AM216" s="10">
        <v>640</v>
      </c>
      <c r="AN216" s="10">
        <v>640</v>
      </c>
      <c r="AO216" s="10">
        <v>640</v>
      </c>
      <c r="AP216" s="16">
        <v>640</v>
      </c>
      <c r="AQ216" s="68" t="s">
        <v>343</v>
      </c>
      <c r="AR216" s="15"/>
      <c r="AS216" s="10"/>
      <c r="AT216" s="10"/>
      <c r="AU216" s="10"/>
      <c r="AV216" s="10"/>
      <c r="AW216" s="10"/>
      <c r="AX216" s="10"/>
      <c r="AY216" s="10"/>
      <c r="AZ216" s="10"/>
      <c r="BA216" s="10"/>
      <c r="BB216" s="10"/>
      <c r="BC216" s="10"/>
      <c r="BD216" s="10"/>
      <c r="BE216" s="10"/>
      <c r="BF216" s="10"/>
      <c r="BG216" s="10"/>
      <c r="BH216" s="10">
        <v>20</v>
      </c>
      <c r="BI216" s="10">
        <v>20</v>
      </c>
      <c r="BJ216" s="10">
        <v>160</v>
      </c>
      <c r="BK216" s="10">
        <v>160</v>
      </c>
      <c r="BL216" s="10">
        <v>320</v>
      </c>
      <c r="BM216" s="10">
        <v>320</v>
      </c>
      <c r="BN216" s="10">
        <v>160</v>
      </c>
      <c r="BO216" s="10">
        <v>160</v>
      </c>
      <c r="BP216" s="10">
        <v>80</v>
      </c>
      <c r="BQ216" s="10">
        <v>80</v>
      </c>
      <c r="BR216" s="10">
        <v>160</v>
      </c>
      <c r="BS216" s="10">
        <v>160</v>
      </c>
      <c r="BT216" s="10">
        <v>320</v>
      </c>
      <c r="BU216" s="10">
        <v>320</v>
      </c>
      <c r="BV216" s="10">
        <v>80</v>
      </c>
      <c r="BW216" s="10">
        <v>160</v>
      </c>
      <c r="BX216" s="10">
        <v>80</v>
      </c>
      <c r="BY216" s="10">
        <v>160</v>
      </c>
      <c r="BZ216" s="10">
        <v>80</v>
      </c>
      <c r="CA216" s="16">
        <v>160</v>
      </c>
      <c r="CB216" s="68" t="s">
        <v>343</v>
      </c>
      <c r="CC216" s="15">
        <v>20</v>
      </c>
      <c r="CD216" s="10">
        <v>20</v>
      </c>
      <c r="CE216" s="10">
        <v>5</v>
      </c>
      <c r="CF216" s="10">
        <v>5</v>
      </c>
      <c r="CG216" s="10">
        <v>10</v>
      </c>
      <c r="CH216" s="16">
        <v>10</v>
      </c>
      <c r="CI216" s="15">
        <v>10</v>
      </c>
      <c r="CJ216" s="10">
        <v>20</v>
      </c>
      <c r="CK216" s="10">
        <v>80</v>
      </c>
      <c r="CL216" s="10">
        <v>80</v>
      </c>
      <c r="CM216" s="10">
        <v>40</v>
      </c>
      <c r="CN216" s="10">
        <v>80</v>
      </c>
      <c r="CO216" s="10">
        <v>80</v>
      </c>
      <c r="CP216" s="10">
        <v>80</v>
      </c>
      <c r="CQ216" s="10">
        <v>80</v>
      </c>
      <c r="CR216" s="10">
        <v>80</v>
      </c>
      <c r="CS216" s="10">
        <v>80</v>
      </c>
      <c r="CT216" s="10">
        <v>80</v>
      </c>
      <c r="CU216" s="10">
        <v>80</v>
      </c>
      <c r="CV216" s="10">
        <v>160</v>
      </c>
      <c r="CW216" s="46">
        <v>80</v>
      </c>
      <c r="CX216" s="16">
        <v>160</v>
      </c>
      <c r="CY216" s="15">
        <v>160</v>
      </c>
      <c r="CZ216" s="10">
        <v>160</v>
      </c>
      <c r="DA216" s="10">
        <v>40</v>
      </c>
      <c r="DB216" s="10">
        <v>80</v>
      </c>
      <c r="DC216" s="10">
        <v>160</v>
      </c>
      <c r="DD216" s="10">
        <v>160</v>
      </c>
      <c r="DE216" s="10">
        <v>80</v>
      </c>
      <c r="DF216" s="10">
        <v>80</v>
      </c>
      <c r="DG216" s="10">
        <v>80</v>
      </c>
      <c r="DH216" s="10">
        <v>160</v>
      </c>
      <c r="DI216" s="10">
        <v>80</v>
      </c>
      <c r="DJ216" s="16">
        <v>320</v>
      </c>
      <c r="DK216" s="68" t="s">
        <v>343</v>
      </c>
    </row>
    <row r="217" spans="1:115" ht="24" customHeight="1">
      <c r="A217" s="118" t="s">
        <v>344</v>
      </c>
      <c r="B217" s="48">
        <v>37753</v>
      </c>
      <c r="C217" s="48">
        <v>43423</v>
      </c>
      <c r="D217" s="49">
        <v>15</v>
      </c>
      <c r="E217" s="3" t="s">
        <v>217</v>
      </c>
      <c r="F217" s="54" t="s">
        <v>218</v>
      </c>
      <c r="G217" s="227">
        <v>23.740603981303199</v>
      </c>
      <c r="H217" s="1" t="s">
        <v>219</v>
      </c>
      <c r="I217" s="141" t="s">
        <v>228</v>
      </c>
      <c r="J217" s="222" t="s">
        <v>228</v>
      </c>
      <c r="K217" s="15"/>
      <c r="L217" s="10"/>
      <c r="M217" s="10"/>
      <c r="N217" s="10"/>
      <c r="O217" s="10"/>
      <c r="P217" s="10"/>
      <c r="Q217" s="10"/>
      <c r="R217" s="10"/>
      <c r="S217" s="10"/>
      <c r="T217" s="10"/>
      <c r="U217" s="10"/>
      <c r="V217" s="10"/>
      <c r="W217" s="10"/>
      <c r="X217" s="10"/>
      <c r="Y217" s="10">
        <v>5</v>
      </c>
      <c r="Z217" s="10">
        <v>5</v>
      </c>
      <c r="AA217" s="10">
        <v>5</v>
      </c>
      <c r="AB217" s="10">
        <v>5</v>
      </c>
      <c r="AC217" s="10">
        <v>5</v>
      </c>
      <c r="AD217" s="10">
        <v>5</v>
      </c>
      <c r="AE217" s="10">
        <v>5</v>
      </c>
      <c r="AF217" s="10">
        <v>5</v>
      </c>
      <c r="AG217" s="10">
        <v>5</v>
      </c>
      <c r="AH217" s="10">
        <v>5</v>
      </c>
      <c r="AI217" s="10">
        <v>5</v>
      </c>
      <c r="AJ217" s="10">
        <v>5</v>
      </c>
      <c r="AK217" s="10">
        <v>5</v>
      </c>
      <c r="AL217" s="10">
        <v>10</v>
      </c>
      <c r="AM217" s="10">
        <v>80</v>
      </c>
      <c r="AN217" s="10">
        <v>320</v>
      </c>
      <c r="AO217" s="10">
        <v>80</v>
      </c>
      <c r="AP217" s="16">
        <v>320</v>
      </c>
      <c r="AQ217" s="68" t="s">
        <v>344</v>
      </c>
      <c r="AR217" s="15"/>
      <c r="AS217" s="10"/>
      <c r="AT217" s="10"/>
      <c r="AU217" s="10"/>
      <c r="AV217" s="10"/>
      <c r="AW217" s="10"/>
      <c r="AX217" s="10"/>
      <c r="AY217" s="10"/>
      <c r="AZ217" s="10"/>
      <c r="BA217" s="10"/>
      <c r="BB217" s="10"/>
      <c r="BC217" s="10"/>
      <c r="BD217" s="10"/>
      <c r="BE217" s="10"/>
      <c r="BF217" s="10"/>
      <c r="BG217" s="10"/>
      <c r="BH217" s="10">
        <v>20</v>
      </c>
      <c r="BI217" s="10">
        <v>20</v>
      </c>
      <c r="BJ217" s="10">
        <v>160</v>
      </c>
      <c r="BK217" s="10">
        <v>160</v>
      </c>
      <c r="BL217" s="10">
        <v>640</v>
      </c>
      <c r="BM217" s="10">
        <v>640</v>
      </c>
      <c r="BN217" s="10">
        <v>320</v>
      </c>
      <c r="BO217" s="10">
        <v>320</v>
      </c>
      <c r="BP217" s="10">
        <v>160</v>
      </c>
      <c r="BQ217" s="10">
        <v>160</v>
      </c>
      <c r="BR217" s="10">
        <v>320</v>
      </c>
      <c r="BS217" s="10">
        <v>320</v>
      </c>
      <c r="BT217" s="10">
        <v>320</v>
      </c>
      <c r="BU217" s="10">
        <v>640</v>
      </c>
      <c r="BV217" s="10">
        <v>160</v>
      </c>
      <c r="BW217" s="10">
        <v>160</v>
      </c>
      <c r="BX217" s="10">
        <v>320</v>
      </c>
      <c r="BY217" s="10">
        <v>320</v>
      </c>
      <c r="BZ217" s="10">
        <v>320</v>
      </c>
      <c r="CA217" s="16">
        <v>320</v>
      </c>
      <c r="CB217" s="68" t="s">
        <v>344</v>
      </c>
      <c r="CC217" s="15">
        <v>20</v>
      </c>
      <c r="CD217" s="10">
        <v>40</v>
      </c>
      <c r="CE217" s="10">
        <v>5</v>
      </c>
      <c r="CF217" s="10">
        <v>10</v>
      </c>
      <c r="CG217" s="10">
        <v>5</v>
      </c>
      <c r="CH217" s="16">
        <v>10</v>
      </c>
      <c r="CI217" s="15">
        <v>20</v>
      </c>
      <c r="CJ217" s="10">
        <v>20</v>
      </c>
      <c r="CK217" s="10">
        <v>40</v>
      </c>
      <c r="CL217" s="10">
        <v>40</v>
      </c>
      <c r="CM217" s="10">
        <v>40</v>
      </c>
      <c r="CN217" s="10">
        <v>80</v>
      </c>
      <c r="CO217" s="10">
        <v>40</v>
      </c>
      <c r="CP217" s="10">
        <v>80</v>
      </c>
      <c r="CQ217" s="10">
        <v>80</v>
      </c>
      <c r="CR217" s="10">
        <v>80</v>
      </c>
      <c r="CS217" s="10">
        <v>40</v>
      </c>
      <c r="CT217" s="10">
        <v>80</v>
      </c>
      <c r="CU217" s="10">
        <v>80</v>
      </c>
      <c r="CV217" s="10">
        <v>160</v>
      </c>
      <c r="CW217" s="46">
        <v>80</v>
      </c>
      <c r="CX217" s="16">
        <v>160</v>
      </c>
      <c r="CY217" s="15">
        <v>40</v>
      </c>
      <c r="CZ217" s="10">
        <v>80</v>
      </c>
      <c r="DA217" s="10">
        <v>20</v>
      </c>
      <c r="DB217" s="10">
        <v>40</v>
      </c>
      <c r="DC217" s="10">
        <v>40</v>
      </c>
      <c r="DD217" s="10">
        <v>80</v>
      </c>
      <c r="DE217" s="10">
        <v>20</v>
      </c>
      <c r="DF217" s="10">
        <v>80</v>
      </c>
      <c r="DG217" s="10">
        <v>40</v>
      </c>
      <c r="DH217" s="10">
        <v>80</v>
      </c>
      <c r="DI217" s="10">
        <v>40</v>
      </c>
      <c r="DJ217" s="16">
        <v>80</v>
      </c>
      <c r="DK217" s="68" t="s">
        <v>344</v>
      </c>
    </row>
    <row r="218" spans="1:115" ht="24" customHeight="1">
      <c r="A218" s="119" t="s">
        <v>345</v>
      </c>
      <c r="B218" s="43">
        <v>38922</v>
      </c>
      <c r="C218" s="43">
        <v>43423</v>
      </c>
      <c r="D218" s="44">
        <v>12</v>
      </c>
      <c r="E218" s="3" t="s">
        <v>217</v>
      </c>
      <c r="F218" s="54" t="s">
        <v>218</v>
      </c>
      <c r="G218" s="227">
        <v>19.600591715976332</v>
      </c>
      <c r="H218" s="1" t="s">
        <v>219</v>
      </c>
      <c r="I218" s="141" t="s">
        <v>228</v>
      </c>
      <c r="J218" s="222" t="s">
        <v>228</v>
      </c>
      <c r="K218" s="15"/>
      <c r="L218" s="10"/>
      <c r="M218" s="10"/>
      <c r="N218" s="10"/>
      <c r="O218" s="10"/>
      <c r="P218" s="10"/>
      <c r="Q218" s="10"/>
      <c r="R218" s="10"/>
      <c r="S218" s="10"/>
      <c r="T218" s="10"/>
      <c r="U218" s="10"/>
      <c r="V218" s="10"/>
      <c r="W218" s="10"/>
      <c r="X218" s="10"/>
      <c r="Y218" s="10">
        <v>5</v>
      </c>
      <c r="Z218" s="10">
        <v>5</v>
      </c>
      <c r="AA218" s="10">
        <v>5</v>
      </c>
      <c r="AB218" s="10">
        <v>20</v>
      </c>
      <c r="AC218" s="10">
        <v>5</v>
      </c>
      <c r="AD218" s="10">
        <v>5</v>
      </c>
      <c r="AE218" s="10">
        <v>5</v>
      </c>
      <c r="AF218" s="10">
        <v>10</v>
      </c>
      <c r="AG218" s="10">
        <v>5</v>
      </c>
      <c r="AH218" s="10">
        <v>5</v>
      </c>
      <c r="AI218" s="10">
        <v>10</v>
      </c>
      <c r="AJ218" s="10">
        <v>40</v>
      </c>
      <c r="AK218" s="10">
        <v>5</v>
      </c>
      <c r="AL218" s="10">
        <v>10</v>
      </c>
      <c r="AM218" s="10">
        <v>160</v>
      </c>
      <c r="AN218" s="10">
        <v>1280</v>
      </c>
      <c r="AO218" s="10">
        <v>80</v>
      </c>
      <c r="AP218" s="16">
        <v>1280</v>
      </c>
      <c r="AQ218" s="45" t="s">
        <v>345</v>
      </c>
      <c r="AR218" s="15"/>
      <c r="AS218" s="10"/>
      <c r="AT218" s="10"/>
      <c r="AU218" s="10"/>
      <c r="AV218" s="10"/>
      <c r="AW218" s="10"/>
      <c r="AX218" s="10"/>
      <c r="AY218" s="10"/>
      <c r="AZ218" s="10"/>
      <c r="BA218" s="10"/>
      <c r="BB218" s="10"/>
      <c r="BC218" s="10"/>
      <c r="BD218" s="10"/>
      <c r="BE218" s="10"/>
      <c r="BF218" s="10"/>
      <c r="BG218" s="10"/>
      <c r="BH218" s="10">
        <v>5</v>
      </c>
      <c r="BI218" s="10">
        <v>10</v>
      </c>
      <c r="BJ218" s="10">
        <v>20</v>
      </c>
      <c r="BK218" s="10">
        <v>80</v>
      </c>
      <c r="BL218" s="10">
        <v>640</v>
      </c>
      <c r="BM218" s="10">
        <v>2560</v>
      </c>
      <c r="BN218" s="10">
        <v>160</v>
      </c>
      <c r="BO218" s="10">
        <v>640</v>
      </c>
      <c r="BP218" s="10">
        <v>80</v>
      </c>
      <c r="BQ218" s="10">
        <v>320</v>
      </c>
      <c r="BR218" s="10">
        <v>160</v>
      </c>
      <c r="BS218" s="10">
        <v>640</v>
      </c>
      <c r="BT218" s="10">
        <v>640</v>
      </c>
      <c r="BU218" s="10">
        <v>1280</v>
      </c>
      <c r="BV218" s="10">
        <v>640</v>
      </c>
      <c r="BW218" s="10">
        <v>640</v>
      </c>
      <c r="BX218" s="10">
        <v>640</v>
      </c>
      <c r="BY218" s="10">
        <v>1280</v>
      </c>
      <c r="BZ218" s="10">
        <v>320</v>
      </c>
      <c r="CA218" s="16">
        <v>640</v>
      </c>
      <c r="CB218" s="45" t="s">
        <v>345</v>
      </c>
      <c r="CC218" s="15">
        <v>5</v>
      </c>
      <c r="CD218" s="10">
        <v>80</v>
      </c>
      <c r="CE218" s="10">
        <v>5</v>
      </c>
      <c r="CF218" s="10">
        <v>40</v>
      </c>
      <c r="CG218" s="10">
        <v>5</v>
      </c>
      <c r="CH218" s="16">
        <v>80</v>
      </c>
      <c r="CI218" s="15">
        <v>5</v>
      </c>
      <c r="CJ218" s="10">
        <v>80</v>
      </c>
      <c r="CK218" s="10">
        <v>5</v>
      </c>
      <c r="CL218" s="10">
        <v>160</v>
      </c>
      <c r="CM218" s="10">
        <v>5</v>
      </c>
      <c r="CN218" s="10">
        <v>160</v>
      </c>
      <c r="CO218" s="10">
        <v>5</v>
      </c>
      <c r="CP218" s="10">
        <v>80</v>
      </c>
      <c r="CQ218" s="10">
        <v>5</v>
      </c>
      <c r="CR218" s="10">
        <v>80</v>
      </c>
      <c r="CS218" s="10">
        <v>5</v>
      </c>
      <c r="CT218" s="10">
        <v>160</v>
      </c>
      <c r="CU218" s="10">
        <v>10</v>
      </c>
      <c r="CV218" s="10">
        <v>160</v>
      </c>
      <c r="CW218" s="46">
        <v>5</v>
      </c>
      <c r="CX218" s="16">
        <v>160</v>
      </c>
      <c r="CY218" s="15">
        <v>20</v>
      </c>
      <c r="CZ218" s="10">
        <v>320</v>
      </c>
      <c r="DA218" s="10">
        <v>5</v>
      </c>
      <c r="DB218" s="10">
        <v>160</v>
      </c>
      <c r="DC218" s="10">
        <v>20</v>
      </c>
      <c r="DD218" s="10">
        <v>640</v>
      </c>
      <c r="DE218" s="10">
        <v>20</v>
      </c>
      <c r="DF218" s="10">
        <v>320</v>
      </c>
      <c r="DG218" s="10">
        <v>20</v>
      </c>
      <c r="DH218" s="10">
        <v>320</v>
      </c>
      <c r="DI218" s="10">
        <v>20</v>
      </c>
      <c r="DJ218" s="16">
        <v>320</v>
      </c>
      <c r="DK218" s="45" t="s">
        <v>345</v>
      </c>
    </row>
    <row r="219" spans="1:115" ht="24" customHeight="1">
      <c r="A219" s="118" t="s">
        <v>346</v>
      </c>
      <c r="B219" s="48">
        <v>37900</v>
      </c>
      <c r="C219" s="48">
        <v>43442</v>
      </c>
      <c r="D219" s="50">
        <v>15</v>
      </c>
      <c r="E219" s="3" t="s">
        <v>217</v>
      </c>
      <c r="F219" s="54" t="s">
        <v>218</v>
      </c>
      <c r="G219" s="227">
        <v>24.86</v>
      </c>
      <c r="H219" s="1" t="s">
        <v>219</v>
      </c>
      <c r="I219" s="141" t="s">
        <v>228</v>
      </c>
      <c r="J219" s="222" t="s">
        <v>228</v>
      </c>
      <c r="K219" s="15"/>
      <c r="L219" s="10"/>
      <c r="M219" s="10"/>
      <c r="N219" s="10"/>
      <c r="O219" s="10"/>
      <c r="P219" s="10"/>
      <c r="Q219" s="10"/>
      <c r="R219" s="10"/>
      <c r="S219" s="10"/>
      <c r="T219" s="10"/>
      <c r="U219" s="10"/>
      <c r="V219" s="10"/>
      <c r="W219" s="10"/>
      <c r="X219" s="10"/>
      <c r="Y219" s="10">
        <v>5</v>
      </c>
      <c r="Z219" s="10">
        <v>5</v>
      </c>
      <c r="AA219" s="10">
        <v>5</v>
      </c>
      <c r="AB219" s="10">
        <v>5</v>
      </c>
      <c r="AC219" s="10">
        <v>5</v>
      </c>
      <c r="AD219" s="10">
        <v>5</v>
      </c>
      <c r="AE219" s="10">
        <v>40</v>
      </c>
      <c r="AF219" s="10">
        <v>160</v>
      </c>
      <c r="AG219" s="10">
        <v>20</v>
      </c>
      <c r="AH219" s="10">
        <v>20</v>
      </c>
      <c r="AI219" s="10">
        <v>10</v>
      </c>
      <c r="AJ219" s="10">
        <v>80</v>
      </c>
      <c r="AK219" s="10">
        <v>40</v>
      </c>
      <c r="AL219" s="10">
        <v>160</v>
      </c>
      <c r="AM219" s="10">
        <v>5</v>
      </c>
      <c r="AN219" s="10">
        <v>40</v>
      </c>
      <c r="AO219" s="10">
        <v>5</v>
      </c>
      <c r="AP219" s="16">
        <v>40</v>
      </c>
      <c r="AQ219" s="68" t="s">
        <v>346</v>
      </c>
      <c r="AR219" s="15"/>
      <c r="AS219" s="10"/>
      <c r="AT219" s="10"/>
      <c r="AU219" s="10"/>
      <c r="AV219" s="10"/>
      <c r="AW219" s="10"/>
      <c r="AX219" s="10"/>
      <c r="AY219" s="10"/>
      <c r="AZ219" s="10"/>
      <c r="BA219" s="10"/>
      <c r="BB219" s="10"/>
      <c r="BC219" s="10"/>
      <c r="BD219" s="10"/>
      <c r="BE219" s="10"/>
      <c r="BF219" s="10"/>
      <c r="BG219" s="10"/>
      <c r="BH219" s="10">
        <v>40</v>
      </c>
      <c r="BI219" s="10">
        <v>80</v>
      </c>
      <c r="BJ219" s="10">
        <v>160</v>
      </c>
      <c r="BK219" s="10">
        <v>320</v>
      </c>
      <c r="BL219" s="10">
        <v>640</v>
      </c>
      <c r="BM219" s="10">
        <v>1280</v>
      </c>
      <c r="BN219" s="10">
        <v>320</v>
      </c>
      <c r="BO219" s="10">
        <v>320</v>
      </c>
      <c r="BP219" s="10">
        <v>160</v>
      </c>
      <c r="BQ219" s="10">
        <v>160</v>
      </c>
      <c r="BR219" s="10">
        <v>160</v>
      </c>
      <c r="BS219" s="10">
        <v>1280</v>
      </c>
      <c r="BT219" s="10">
        <v>640</v>
      </c>
      <c r="BU219" s="10">
        <v>1280</v>
      </c>
      <c r="BV219" s="10">
        <v>160</v>
      </c>
      <c r="BW219" s="10">
        <v>640</v>
      </c>
      <c r="BX219" s="10">
        <v>320</v>
      </c>
      <c r="BY219" s="10">
        <v>640</v>
      </c>
      <c r="BZ219" s="10">
        <v>320</v>
      </c>
      <c r="CA219" s="16">
        <v>640</v>
      </c>
      <c r="CB219" s="68" t="s">
        <v>346</v>
      </c>
      <c r="CC219" s="15">
        <v>5</v>
      </c>
      <c r="CD219" s="10">
        <v>5</v>
      </c>
      <c r="CE219" s="10">
        <v>5</v>
      </c>
      <c r="CF219" s="10">
        <v>10</v>
      </c>
      <c r="CG219" s="10">
        <v>5</v>
      </c>
      <c r="CH219" s="16">
        <v>10</v>
      </c>
      <c r="CI219" s="15">
        <v>5</v>
      </c>
      <c r="CJ219" s="10">
        <v>20</v>
      </c>
      <c r="CK219" s="10">
        <v>10</v>
      </c>
      <c r="CL219" s="10">
        <v>40</v>
      </c>
      <c r="CM219" s="10">
        <v>10</v>
      </c>
      <c r="CN219" s="10">
        <v>80</v>
      </c>
      <c r="CO219" s="10">
        <v>10</v>
      </c>
      <c r="CP219" s="10">
        <v>80</v>
      </c>
      <c r="CQ219" s="10">
        <v>10</v>
      </c>
      <c r="CR219" s="10">
        <v>80</v>
      </c>
      <c r="CS219" s="10">
        <v>10</v>
      </c>
      <c r="CT219" s="10">
        <v>80</v>
      </c>
      <c r="CU219" s="10">
        <v>20</v>
      </c>
      <c r="CV219" s="10">
        <v>160</v>
      </c>
      <c r="CW219" s="46">
        <v>10</v>
      </c>
      <c r="CX219" s="16">
        <v>80</v>
      </c>
      <c r="CY219" s="15">
        <v>20</v>
      </c>
      <c r="CZ219" s="10">
        <v>80</v>
      </c>
      <c r="DA219" s="10">
        <v>5</v>
      </c>
      <c r="DB219" s="10">
        <v>40</v>
      </c>
      <c r="DC219" s="10">
        <v>5</v>
      </c>
      <c r="DD219" s="10">
        <v>40</v>
      </c>
      <c r="DE219" s="10">
        <v>5</v>
      </c>
      <c r="DF219" s="10">
        <v>80</v>
      </c>
      <c r="DG219" s="10">
        <v>40</v>
      </c>
      <c r="DH219" s="10">
        <v>160</v>
      </c>
      <c r="DI219" s="10">
        <v>5</v>
      </c>
      <c r="DJ219" s="16">
        <v>80</v>
      </c>
      <c r="DK219" s="68" t="s">
        <v>346</v>
      </c>
    </row>
    <row r="220" spans="1:115" ht="24" customHeight="1">
      <c r="A220" s="119" t="s">
        <v>347</v>
      </c>
      <c r="B220" s="43">
        <v>38982</v>
      </c>
      <c r="C220" s="43">
        <v>43442</v>
      </c>
      <c r="D220" s="47">
        <v>12</v>
      </c>
      <c r="E220" s="3" t="s">
        <v>217</v>
      </c>
      <c r="F220" s="54" t="s">
        <v>218</v>
      </c>
      <c r="G220" s="227">
        <v>26.69</v>
      </c>
      <c r="H220" s="1" t="s">
        <v>219</v>
      </c>
      <c r="I220" s="141" t="s">
        <v>228</v>
      </c>
      <c r="J220" s="222" t="s">
        <v>228</v>
      </c>
      <c r="K220" s="15"/>
      <c r="L220" s="10"/>
      <c r="M220" s="10"/>
      <c r="N220" s="10"/>
      <c r="O220" s="10"/>
      <c r="P220" s="10"/>
      <c r="Q220" s="10"/>
      <c r="R220" s="10"/>
      <c r="S220" s="10"/>
      <c r="T220" s="10"/>
      <c r="U220" s="10"/>
      <c r="V220" s="10"/>
      <c r="W220" s="10"/>
      <c r="X220" s="10"/>
      <c r="Y220" s="10">
        <v>5</v>
      </c>
      <c r="Z220" s="10">
        <v>5</v>
      </c>
      <c r="AA220" s="10">
        <v>5</v>
      </c>
      <c r="AB220" s="10">
        <v>5</v>
      </c>
      <c r="AC220" s="10">
        <v>5</v>
      </c>
      <c r="AD220" s="10">
        <v>5</v>
      </c>
      <c r="AE220" s="10">
        <v>5</v>
      </c>
      <c r="AF220" s="10">
        <v>5</v>
      </c>
      <c r="AG220" s="10">
        <v>20</v>
      </c>
      <c r="AH220" s="10">
        <v>20</v>
      </c>
      <c r="AI220" s="10">
        <v>20</v>
      </c>
      <c r="AJ220" s="10">
        <v>20</v>
      </c>
      <c r="AK220" s="10">
        <v>10</v>
      </c>
      <c r="AL220" s="10">
        <v>10</v>
      </c>
      <c r="AM220" s="10">
        <v>40</v>
      </c>
      <c r="AN220" s="10">
        <v>640</v>
      </c>
      <c r="AO220" s="10">
        <v>40</v>
      </c>
      <c r="AP220" s="16">
        <v>640</v>
      </c>
      <c r="AQ220" s="45" t="s">
        <v>347</v>
      </c>
      <c r="AR220" s="15"/>
      <c r="AS220" s="10"/>
      <c r="AT220" s="10"/>
      <c r="AU220" s="10"/>
      <c r="AV220" s="10"/>
      <c r="AW220" s="10"/>
      <c r="AX220" s="10"/>
      <c r="AY220" s="10"/>
      <c r="AZ220" s="10"/>
      <c r="BA220" s="10"/>
      <c r="BB220" s="10"/>
      <c r="BC220" s="10"/>
      <c r="BD220" s="10"/>
      <c r="BE220" s="10"/>
      <c r="BF220" s="10"/>
      <c r="BG220" s="10"/>
      <c r="BH220" s="10">
        <v>5</v>
      </c>
      <c r="BI220" s="10">
        <v>5</v>
      </c>
      <c r="BJ220" s="10">
        <v>5</v>
      </c>
      <c r="BK220" s="10">
        <v>5</v>
      </c>
      <c r="BL220" s="10">
        <v>160</v>
      </c>
      <c r="BM220" s="10">
        <v>320</v>
      </c>
      <c r="BN220" s="10">
        <v>40</v>
      </c>
      <c r="BO220" s="10">
        <v>80</v>
      </c>
      <c r="BP220" s="10">
        <v>40</v>
      </c>
      <c r="BQ220" s="10">
        <v>80</v>
      </c>
      <c r="BR220" s="10">
        <v>160</v>
      </c>
      <c r="BS220" s="10">
        <v>160</v>
      </c>
      <c r="BT220" s="10">
        <v>160</v>
      </c>
      <c r="BU220" s="10">
        <v>320</v>
      </c>
      <c r="BV220" s="10">
        <v>160</v>
      </c>
      <c r="BW220" s="10">
        <v>160</v>
      </c>
      <c r="BX220" s="10">
        <v>80</v>
      </c>
      <c r="BY220" s="10">
        <v>160</v>
      </c>
      <c r="BZ220" s="10">
        <v>80</v>
      </c>
      <c r="CA220" s="16">
        <v>160</v>
      </c>
      <c r="CB220" s="45" t="s">
        <v>347</v>
      </c>
      <c r="CC220" s="15">
        <v>5</v>
      </c>
      <c r="CD220" s="10">
        <v>10</v>
      </c>
      <c r="CE220" s="10">
        <v>5</v>
      </c>
      <c r="CF220" s="10">
        <v>5</v>
      </c>
      <c r="CG220" s="10">
        <v>5</v>
      </c>
      <c r="CH220" s="16">
        <v>5</v>
      </c>
      <c r="CI220" s="15">
        <v>10</v>
      </c>
      <c r="CJ220" s="10">
        <v>80</v>
      </c>
      <c r="CK220" s="10">
        <v>20</v>
      </c>
      <c r="CL220" s="10">
        <v>80</v>
      </c>
      <c r="CM220" s="10">
        <v>20</v>
      </c>
      <c r="CN220" s="10">
        <v>160</v>
      </c>
      <c r="CO220" s="10">
        <v>20</v>
      </c>
      <c r="CP220" s="10">
        <v>80</v>
      </c>
      <c r="CQ220" s="10">
        <v>40</v>
      </c>
      <c r="CR220" s="10">
        <v>160</v>
      </c>
      <c r="CS220" s="10">
        <v>20</v>
      </c>
      <c r="CT220" s="10">
        <v>160</v>
      </c>
      <c r="CU220" s="10">
        <v>40</v>
      </c>
      <c r="CV220" s="10">
        <v>160</v>
      </c>
      <c r="CW220" s="46">
        <v>40</v>
      </c>
      <c r="CX220" s="16">
        <v>160</v>
      </c>
      <c r="CY220" s="15">
        <v>10</v>
      </c>
      <c r="CZ220" s="10">
        <v>20</v>
      </c>
      <c r="DA220" s="10">
        <v>5</v>
      </c>
      <c r="DB220" s="10">
        <v>5</v>
      </c>
      <c r="DC220" s="10">
        <v>5</v>
      </c>
      <c r="DD220" s="10">
        <v>10</v>
      </c>
      <c r="DE220" s="10">
        <v>5</v>
      </c>
      <c r="DF220" s="10">
        <v>10</v>
      </c>
      <c r="DG220" s="10">
        <v>5</v>
      </c>
      <c r="DH220" s="10">
        <v>20</v>
      </c>
      <c r="DI220" s="10">
        <v>5</v>
      </c>
      <c r="DJ220" s="16">
        <v>20</v>
      </c>
      <c r="DK220" s="45" t="s">
        <v>347</v>
      </c>
    </row>
    <row r="221" spans="1:115" ht="24" customHeight="1">
      <c r="A221" s="118" t="s">
        <v>348</v>
      </c>
      <c r="B221" s="48">
        <v>37504</v>
      </c>
      <c r="C221" s="48">
        <v>43407</v>
      </c>
      <c r="D221" s="49">
        <v>16</v>
      </c>
      <c r="E221" s="5" t="s">
        <v>221</v>
      </c>
      <c r="F221" s="54" t="s">
        <v>218</v>
      </c>
      <c r="G221" s="227">
        <v>25.550617103515233</v>
      </c>
      <c r="H221" s="1" t="s">
        <v>219</v>
      </c>
      <c r="I221" s="141" t="s">
        <v>228</v>
      </c>
      <c r="J221" s="222" t="s">
        <v>228</v>
      </c>
      <c r="K221" s="15"/>
      <c r="L221" s="10"/>
      <c r="M221" s="10"/>
      <c r="N221" s="10"/>
      <c r="O221" s="10"/>
      <c r="P221" s="10"/>
      <c r="Q221" s="10"/>
      <c r="R221" s="10"/>
      <c r="S221" s="10"/>
      <c r="T221" s="10"/>
      <c r="U221" s="10"/>
      <c r="V221" s="10"/>
      <c r="W221" s="10"/>
      <c r="X221" s="10"/>
      <c r="Y221" s="10">
        <v>5</v>
      </c>
      <c r="Z221" s="10">
        <v>5</v>
      </c>
      <c r="AA221" s="10">
        <v>10</v>
      </c>
      <c r="AB221" s="10">
        <v>10</v>
      </c>
      <c r="AC221" s="10">
        <v>5</v>
      </c>
      <c r="AD221" s="10">
        <v>5</v>
      </c>
      <c r="AE221" s="10">
        <v>10</v>
      </c>
      <c r="AF221" s="10">
        <v>20</v>
      </c>
      <c r="AG221" s="10">
        <v>20</v>
      </c>
      <c r="AH221" s="10">
        <v>20</v>
      </c>
      <c r="AI221" s="10">
        <v>10</v>
      </c>
      <c r="AJ221" s="10">
        <v>20</v>
      </c>
      <c r="AK221" s="10">
        <v>20</v>
      </c>
      <c r="AL221" s="10">
        <v>20</v>
      </c>
      <c r="AM221" s="10">
        <v>320</v>
      </c>
      <c r="AN221" s="10">
        <v>320</v>
      </c>
      <c r="AO221" s="10">
        <v>320</v>
      </c>
      <c r="AP221" s="16">
        <v>320</v>
      </c>
      <c r="AQ221" s="68" t="s">
        <v>348</v>
      </c>
      <c r="AR221" s="15"/>
      <c r="AS221" s="10"/>
      <c r="AT221" s="10"/>
      <c r="AU221" s="10"/>
      <c r="AV221" s="10"/>
      <c r="AW221" s="10"/>
      <c r="AX221" s="10"/>
      <c r="AY221" s="10"/>
      <c r="AZ221" s="10"/>
      <c r="BA221" s="10"/>
      <c r="BB221" s="10"/>
      <c r="BC221" s="10"/>
      <c r="BD221" s="10"/>
      <c r="BE221" s="10"/>
      <c r="BF221" s="10"/>
      <c r="BG221" s="10"/>
      <c r="BH221" s="10">
        <v>10</v>
      </c>
      <c r="BI221" s="10">
        <v>20</v>
      </c>
      <c r="BJ221" s="10">
        <v>80</v>
      </c>
      <c r="BK221" s="10">
        <v>160</v>
      </c>
      <c r="BL221" s="10">
        <v>320</v>
      </c>
      <c r="BM221" s="10">
        <v>320</v>
      </c>
      <c r="BN221" s="10">
        <v>160</v>
      </c>
      <c r="BO221" s="10">
        <v>160</v>
      </c>
      <c r="BP221" s="10">
        <v>80</v>
      </c>
      <c r="BQ221" s="10">
        <v>80</v>
      </c>
      <c r="BR221" s="10">
        <v>160</v>
      </c>
      <c r="BS221" s="10">
        <v>160</v>
      </c>
      <c r="BT221" s="10">
        <v>160</v>
      </c>
      <c r="BU221" s="10">
        <v>160</v>
      </c>
      <c r="BV221" s="10">
        <v>80</v>
      </c>
      <c r="BW221" s="10">
        <v>80</v>
      </c>
      <c r="BX221" s="10">
        <v>80</v>
      </c>
      <c r="BY221" s="10">
        <v>160</v>
      </c>
      <c r="BZ221" s="10">
        <v>80</v>
      </c>
      <c r="CA221" s="16">
        <v>160</v>
      </c>
      <c r="CB221" s="68" t="s">
        <v>348</v>
      </c>
      <c r="CC221" s="15">
        <v>40</v>
      </c>
      <c r="CD221" s="10">
        <v>40</v>
      </c>
      <c r="CE221" s="10">
        <v>10</v>
      </c>
      <c r="CF221" s="10">
        <v>20</v>
      </c>
      <c r="CG221" s="10">
        <v>20</v>
      </c>
      <c r="CH221" s="16">
        <v>40</v>
      </c>
      <c r="CI221" s="15">
        <v>10</v>
      </c>
      <c r="CJ221" s="10">
        <v>40</v>
      </c>
      <c r="CK221" s="10">
        <v>40</v>
      </c>
      <c r="CL221" s="10">
        <v>80</v>
      </c>
      <c r="CM221" s="10">
        <v>40</v>
      </c>
      <c r="CN221" s="10">
        <v>80</v>
      </c>
      <c r="CO221" s="10">
        <v>40</v>
      </c>
      <c r="CP221" s="10">
        <v>80</v>
      </c>
      <c r="CQ221" s="10">
        <v>40</v>
      </c>
      <c r="CR221" s="10">
        <v>80</v>
      </c>
      <c r="CS221" s="10">
        <v>40</v>
      </c>
      <c r="CT221" s="10">
        <v>80</v>
      </c>
      <c r="CU221" s="10">
        <v>80</v>
      </c>
      <c r="CV221" s="10">
        <v>160</v>
      </c>
      <c r="CW221" s="46">
        <v>40</v>
      </c>
      <c r="CX221" s="16">
        <v>80</v>
      </c>
      <c r="CY221" s="15">
        <v>160</v>
      </c>
      <c r="CZ221" s="10">
        <v>160</v>
      </c>
      <c r="DA221" s="10">
        <v>40</v>
      </c>
      <c r="DB221" s="10">
        <v>80</v>
      </c>
      <c r="DC221" s="10">
        <v>160</v>
      </c>
      <c r="DD221" s="10">
        <v>160</v>
      </c>
      <c r="DE221" s="10">
        <v>80</v>
      </c>
      <c r="DF221" s="10">
        <v>160</v>
      </c>
      <c r="DG221" s="10">
        <v>160</v>
      </c>
      <c r="DH221" s="10">
        <v>160</v>
      </c>
      <c r="DI221" s="10">
        <v>80</v>
      </c>
      <c r="DJ221" s="16">
        <v>160</v>
      </c>
      <c r="DK221" s="68" t="s">
        <v>348</v>
      </c>
    </row>
    <row r="222" spans="1:115" ht="24" customHeight="1">
      <c r="A222" s="118" t="s">
        <v>349</v>
      </c>
      <c r="B222" s="48">
        <v>37019</v>
      </c>
      <c r="C222" s="48">
        <v>43407</v>
      </c>
      <c r="D222" s="49">
        <v>17</v>
      </c>
      <c r="E222" s="3" t="s">
        <v>217</v>
      </c>
      <c r="F222" s="54" t="s">
        <v>218</v>
      </c>
      <c r="G222" s="227">
        <v>40.683381685291529</v>
      </c>
      <c r="H222" s="1" t="s">
        <v>219</v>
      </c>
      <c r="I222" s="141" t="s">
        <v>228</v>
      </c>
      <c r="J222" s="222" t="s">
        <v>228</v>
      </c>
      <c r="K222" s="15"/>
      <c r="L222" s="10"/>
      <c r="M222" s="10"/>
      <c r="N222" s="10"/>
      <c r="O222" s="10"/>
      <c r="P222" s="10"/>
      <c r="Q222" s="10"/>
      <c r="R222" s="10"/>
      <c r="S222" s="10"/>
      <c r="T222" s="10"/>
      <c r="U222" s="10"/>
      <c r="V222" s="10"/>
      <c r="W222" s="10"/>
      <c r="X222" s="10"/>
      <c r="Y222" s="10">
        <v>5</v>
      </c>
      <c r="Z222" s="10">
        <v>5</v>
      </c>
      <c r="AA222" s="10">
        <v>5</v>
      </c>
      <c r="AB222" s="10">
        <v>10</v>
      </c>
      <c r="AC222" s="10">
        <v>5</v>
      </c>
      <c r="AD222" s="10">
        <v>5</v>
      </c>
      <c r="AE222" s="10">
        <v>5</v>
      </c>
      <c r="AF222" s="10">
        <v>5</v>
      </c>
      <c r="AG222" s="10">
        <v>20</v>
      </c>
      <c r="AH222" s="10">
        <v>20</v>
      </c>
      <c r="AI222" s="10">
        <v>5</v>
      </c>
      <c r="AJ222" s="10">
        <v>10</v>
      </c>
      <c r="AK222" s="10">
        <v>5</v>
      </c>
      <c r="AL222" s="10">
        <v>5</v>
      </c>
      <c r="AM222" s="10">
        <v>10</v>
      </c>
      <c r="AN222" s="10">
        <v>1280</v>
      </c>
      <c r="AO222" s="10">
        <v>20</v>
      </c>
      <c r="AP222" s="16">
        <v>2560</v>
      </c>
      <c r="AQ222" s="68" t="s">
        <v>349</v>
      </c>
      <c r="AR222" s="15"/>
      <c r="AS222" s="10"/>
      <c r="AT222" s="10"/>
      <c r="AU222" s="10"/>
      <c r="AV222" s="10"/>
      <c r="AW222" s="10"/>
      <c r="AX222" s="10"/>
      <c r="AY222" s="10"/>
      <c r="AZ222" s="10"/>
      <c r="BA222" s="10"/>
      <c r="BB222" s="10"/>
      <c r="BC222" s="10"/>
      <c r="BD222" s="10"/>
      <c r="BE222" s="10"/>
      <c r="BF222" s="10"/>
      <c r="BG222" s="10"/>
      <c r="BH222" s="10">
        <v>5</v>
      </c>
      <c r="BI222" s="10">
        <v>5</v>
      </c>
      <c r="BJ222" s="10">
        <v>80</v>
      </c>
      <c r="BK222" s="10">
        <v>160</v>
      </c>
      <c r="BL222" s="10">
        <v>320</v>
      </c>
      <c r="BM222" s="10">
        <v>640</v>
      </c>
      <c r="BN222" s="10">
        <v>160</v>
      </c>
      <c r="BO222" s="10">
        <v>320</v>
      </c>
      <c r="BP222" s="10">
        <v>80</v>
      </c>
      <c r="BQ222" s="10">
        <v>80</v>
      </c>
      <c r="BR222" s="10">
        <v>160</v>
      </c>
      <c r="BS222" s="10">
        <v>160</v>
      </c>
      <c r="BT222" s="10">
        <v>160</v>
      </c>
      <c r="BU222" s="10">
        <v>320</v>
      </c>
      <c r="BV222" s="10">
        <v>80</v>
      </c>
      <c r="BW222" s="10">
        <v>80</v>
      </c>
      <c r="BX222" s="10">
        <v>40</v>
      </c>
      <c r="BY222" s="10">
        <v>80</v>
      </c>
      <c r="BZ222" s="10">
        <v>80</v>
      </c>
      <c r="CA222" s="16">
        <v>80</v>
      </c>
      <c r="CB222" s="68" t="s">
        <v>349</v>
      </c>
      <c r="CC222" s="15">
        <v>5</v>
      </c>
      <c r="CD222" s="10">
        <v>5</v>
      </c>
      <c r="CE222" s="10">
        <v>5</v>
      </c>
      <c r="CF222" s="10">
        <v>20</v>
      </c>
      <c r="CG222" s="10">
        <v>5</v>
      </c>
      <c r="CH222" s="16">
        <v>20</v>
      </c>
      <c r="CI222" s="15">
        <v>5</v>
      </c>
      <c r="CJ222" s="10">
        <v>20</v>
      </c>
      <c r="CK222" s="10">
        <v>5</v>
      </c>
      <c r="CL222" s="10">
        <v>20</v>
      </c>
      <c r="CM222" s="10">
        <v>5</v>
      </c>
      <c r="CN222" s="10">
        <v>40</v>
      </c>
      <c r="CO222" s="10">
        <v>5</v>
      </c>
      <c r="CP222" s="10">
        <v>40</v>
      </c>
      <c r="CQ222" s="10">
        <v>5</v>
      </c>
      <c r="CR222" s="10">
        <v>80</v>
      </c>
      <c r="CS222" s="10">
        <v>5</v>
      </c>
      <c r="CT222" s="10">
        <v>80</v>
      </c>
      <c r="CU222" s="10">
        <v>5</v>
      </c>
      <c r="CV222" s="10">
        <v>80</v>
      </c>
      <c r="CW222" s="46">
        <v>5</v>
      </c>
      <c r="CX222" s="16">
        <v>80</v>
      </c>
      <c r="CY222" s="15">
        <v>40</v>
      </c>
      <c r="CZ222" s="10">
        <v>40</v>
      </c>
      <c r="DA222" s="10">
        <v>5</v>
      </c>
      <c r="DB222" s="10">
        <v>20</v>
      </c>
      <c r="DC222" s="10">
        <v>10</v>
      </c>
      <c r="DD222" s="10">
        <v>40</v>
      </c>
      <c r="DE222" s="10">
        <v>10</v>
      </c>
      <c r="DF222" s="10">
        <v>40</v>
      </c>
      <c r="DG222" s="10">
        <v>10</v>
      </c>
      <c r="DH222" s="10">
        <v>80</v>
      </c>
      <c r="DI222" s="10">
        <v>5</v>
      </c>
      <c r="DJ222" s="16">
        <v>20</v>
      </c>
      <c r="DK222" s="68" t="s">
        <v>349</v>
      </c>
    </row>
    <row r="223" spans="1:115" ht="24" customHeight="1">
      <c r="A223" s="119" t="s">
        <v>350</v>
      </c>
      <c r="B223" s="43">
        <v>38304</v>
      </c>
      <c r="C223" s="43">
        <v>43389</v>
      </c>
      <c r="D223" s="44">
        <v>13</v>
      </c>
      <c r="E223" s="3" t="s">
        <v>217</v>
      </c>
      <c r="F223" s="13" t="s">
        <v>224</v>
      </c>
      <c r="G223" s="227">
        <v>22.029751759481488</v>
      </c>
      <c r="H223" s="1" t="s">
        <v>219</v>
      </c>
      <c r="I223" s="141" t="s">
        <v>228</v>
      </c>
      <c r="J223" s="222" t="s">
        <v>228</v>
      </c>
      <c r="K223" s="15"/>
      <c r="L223" s="10"/>
      <c r="M223" s="10"/>
      <c r="N223" s="10"/>
      <c r="O223" s="10"/>
      <c r="P223" s="10"/>
      <c r="Q223" s="10"/>
      <c r="R223" s="10"/>
      <c r="S223" s="10"/>
      <c r="T223" s="10"/>
      <c r="U223" s="10"/>
      <c r="V223" s="10"/>
      <c r="W223" s="10"/>
      <c r="X223" s="10"/>
      <c r="Y223" s="10">
        <v>5</v>
      </c>
      <c r="Z223" s="10">
        <v>5</v>
      </c>
      <c r="AA223" s="10">
        <v>5</v>
      </c>
      <c r="AB223" s="10">
        <v>5</v>
      </c>
      <c r="AC223" s="10">
        <v>5</v>
      </c>
      <c r="AD223" s="10">
        <v>5</v>
      </c>
      <c r="AE223" s="10">
        <v>5</v>
      </c>
      <c r="AF223" s="10">
        <v>5</v>
      </c>
      <c r="AG223" s="10">
        <v>5</v>
      </c>
      <c r="AH223" s="10">
        <v>5</v>
      </c>
      <c r="AI223" s="10">
        <v>5</v>
      </c>
      <c r="AJ223" s="10">
        <v>5</v>
      </c>
      <c r="AK223" s="10">
        <v>5</v>
      </c>
      <c r="AL223" s="10">
        <v>5</v>
      </c>
      <c r="AM223" s="10">
        <v>40</v>
      </c>
      <c r="AN223" s="10">
        <v>640</v>
      </c>
      <c r="AO223" s="10">
        <v>40</v>
      </c>
      <c r="AP223" s="16">
        <v>640</v>
      </c>
      <c r="AQ223" s="45" t="s">
        <v>350</v>
      </c>
      <c r="AR223" s="15"/>
      <c r="AS223" s="10"/>
      <c r="AT223" s="10"/>
      <c r="AU223" s="10"/>
      <c r="AV223" s="10"/>
      <c r="AW223" s="10"/>
      <c r="AX223" s="10"/>
      <c r="AY223" s="10"/>
      <c r="AZ223" s="10"/>
      <c r="BA223" s="10"/>
      <c r="BB223" s="10"/>
      <c r="BC223" s="10"/>
      <c r="BD223" s="10"/>
      <c r="BE223" s="10"/>
      <c r="BF223" s="10"/>
      <c r="BG223" s="10"/>
      <c r="BH223" s="10">
        <v>5</v>
      </c>
      <c r="BI223" s="10">
        <v>5</v>
      </c>
      <c r="BJ223" s="10">
        <v>10</v>
      </c>
      <c r="BK223" s="10">
        <v>40</v>
      </c>
      <c r="BL223" s="10">
        <v>80</v>
      </c>
      <c r="BM223" s="10">
        <v>320</v>
      </c>
      <c r="BN223" s="10">
        <v>5</v>
      </c>
      <c r="BO223" s="10">
        <v>80</v>
      </c>
      <c r="BP223" s="10">
        <v>80</v>
      </c>
      <c r="BQ223" s="10">
        <v>160</v>
      </c>
      <c r="BR223" s="10">
        <v>160</v>
      </c>
      <c r="BS223" s="10">
        <v>320</v>
      </c>
      <c r="BT223" s="10">
        <v>160</v>
      </c>
      <c r="BU223" s="10">
        <v>640</v>
      </c>
      <c r="BV223" s="10">
        <v>160</v>
      </c>
      <c r="BW223" s="10">
        <v>320</v>
      </c>
      <c r="BX223" s="10">
        <v>80</v>
      </c>
      <c r="BY223" s="10">
        <v>320</v>
      </c>
      <c r="BZ223" s="10">
        <v>80</v>
      </c>
      <c r="CA223" s="16">
        <v>320</v>
      </c>
      <c r="CB223" s="45" t="s">
        <v>350</v>
      </c>
      <c r="CC223" s="15">
        <v>5</v>
      </c>
      <c r="CD223" s="10">
        <v>10</v>
      </c>
      <c r="CE223" s="10">
        <v>5</v>
      </c>
      <c r="CF223" s="10">
        <v>40</v>
      </c>
      <c r="CG223" s="10">
        <v>5</v>
      </c>
      <c r="CH223" s="16">
        <v>40</v>
      </c>
      <c r="CI223" s="15">
        <v>5</v>
      </c>
      <c r="CJ223" s="10">
        <v>40</v>
      </c>
      <c r="CK223" s="10">
        <v>5</v>
      </c>
      <c r="CL223" s="10">
        <v>40</v>
      </c>
      <c r="CM223" s="10">
        <v>5</v>
      </c>
      <c r="CN223" s="10">
        <v>80</v>
      </c>
      <c r="CO223" s="10">
        <v>5</v>
      </c>
      <c r="CP223" s="10">
        <v>160</v>
      </c>
      <c r="CQ223" s="10">
        <v>5</v>
      </c>
      <c r="CR223" s="10">
        <v>320</v>
      </c>
      <c r="CS223" s="10">
        <v>5</v>
      </c>
      <c r="CT223" s="10">
        <v>320</v>
      </c>
      <c r="CU223" s="10">
        <v>5</v>
      </c>
      <c r="CV223" s="10">
        <v>320</v>
      </c>
      <c r="CW223" s="46">
        <v>5</v>
      </c>
      <c r="CX223" s="16">
        <v>320</v>
      </c>
      <c r="CY223" s="15">
        <v>5</v>
      </c>
      <c r="CZ223" s="10">
        <v>80</v>
      </c>
      <c r="DA223" s="10">
        <v>5</v>
      </c>
      <c r="DB223" s="10">
        <v>40</v>
      </c>
      <c r="DC223" s="10">
        <v>5</v>
      </c>
      <c r="DD223" s="10">
        <v>160</v>
      </c>
      <c r="DE223" s="10">
        <v>5</v>
      </c>
      <c r="DF223" s="10">
        <v>80</v>
      </c>
      <c r="DG223" s="10">
        <v>5</v>
      </c>
      <c r="DH223" s="10">
        <v>160</v>
      </c>
      <c r="DI223" s="10">
        <v>5</v>
      </c>
      <c r="DJ223" s="16">
        <v>40</v>
      </c>
      <c r="DK223" s="45" t="s">
        <v>350</v>
      </c>
    </row>
    <row r="224" spans="1:115" ht="24" customHeight="1">
      <c r="A224" s="119" t="s">
        <v>351</v>
      </c>
      <c r="B224" s="43">
        <v>38680</v>
      </c>
      <c r="C224" s="43">
        <v>43395</v>
      </c>
      <c r="D224" s="44">
        <v>12</v>
      </c>
      <c r="E224" s="3" t="s">
        <v>217</v>
      </c>
      <c r="F224" s="54" t="s">
        <v>218</v>
      </c>
      <c r="G224" s="227">
        <v>19.040274766940065</v>
      </c>
      <c r="H224" s="1" t="s">
        <v>219</v>
      </c>
      <c r="I224" s="141" t="s">
        <v>228</v>
      </c>
      <c r="J224" s="222" t="s">
        <v>228</v>
      </c>
      <c r="K224" s="15"/>
      <c r="L224" s="10"/>
      <c r="M224" s="10"/>
      <c r="N224" s="10"/>
      <c r="O224" s="10"/>
      <c r="P224" s="10"/>
      <c r="Q224" s="10"/>
      <c r="R224" s="10"/>
      <c r="S224" s="10"/>
      <c r="T224" s="10"/>
      <c r="U224" s="10"/>
      <c r="V224" s="10"/>
      <c r="W224" s="10"/>
      <c r="X224" s="10"/>
      <c r="Y224" s="10">
        <v>5</v>
      </c>
      <c r="Z224" s="10">
        <v>5</v>
      </c>
      <c r="AA224" s="10">
        <v>10</v>
      </c>
      <c r="AB224" s="10">
        <v>5</v>
      </c>
      <c r="AC224" s="10">
        <v>5</v>
      </c>
      <c r="AD224" s="10">
        <v>5</v>
      </c>
      <c r="AE224" s="10">
        <v>5</v>
      </c>
      <c r="AF224" s="10">
        <v>5</v>
      </c>
      <c r="AG224" s="10">
        <v>5</v>
      </c>
      <c r="AH224" s="10">
        <v>5</v>
      </c>
      <c r="AI224" s="10">
        <v>5</v>
      </c>
      <c r="AJ224" s="10">
        <v>5</v>
      </c>
      <c r="AK224" s="10">
        <v>5</v>
      </c>
      <c r="AL224" s="10">
        <v>5</v>
      </c>
      <c r="AM224" s="10">
        <v>20</v>
      </c>
      <c r="AN224" s="10">
        <v>80</v>
      </c>
      <c r="AO224" s="10">
        <v>5</v>
      </c>
      <c r="AP224" s="16">
        <v>40</v>
      </c>
      <c r="AQ224" s="45" t="s">
        <v>351</v>
      </c>
      <c r="AR224" s="15"/>
      <c r="AS224" s="10"/>
      <c r="AT224" s="10"/>
      <c r="AU224" s="10"/>
      <c r="AV224" s="10"/>
      <c r="AW224" s="10"/>
      <c r="AX224" s="10"/>
      <c r="AY224" s="10"/>
      <c r="AZ224" s="10"/>
      <c r="BA224" s="10"/>
      <c r="BB224" s="10"/>
      <c r="BC224" s="10"/>
      <c r="BD224" s="10"/>
      <c r="BE224" s="10"/>
      <c r="BF224" s="10"/>
      <c r="BG224" s="10"/>
      <c r="BH224" s="10">
        <v>10</v>
      </c>
      <c r="BI224" s="10">
        <v>40</v>
      </c>
      <c r="BJ224" s="10">
        <v>80</v>
      </c>
      <c r="BK224" s="10">
        <v>160</v>
      </c>
      <c r="BL224" s="10">
        <v>640</v>
      </c>
      <c r="BM224" s="10">
        <v>1280</v>
      </c>
      <c r="BN224" s="10">
        <v>320</v>
      </c>
      <c r="BO224" s="10">
        <v>320</v>
      </c>
      <c r="BP224" s="10">
        <v>320</v>
      </c>
      <c r="BQ224" s="10">
        <v>320</v>
      </c>
      <c r="BR224" s="10">
        <v>640</v>
      </c>
      <c r="BS224" s="10">
        <v>640</v>
      </c>
      <c r="BT224" s="10">
        <v>640</v>
      </c>
      <c r="BU224" s="10">
        <v>1280</v>
      </c>
      <c r="BV224" s="10">
        <v>640</v>
      </c>
      <c r="BW224" s="10">
        <v>640</v>
      </c>
      <c r="BX224" s="10">
        <v>640</v>
      </c>
      <c r="BY224" s="10">
        <v>640</v>
      </c>
      <c r="BZ224" s="10">
        <v>640</v>
      </c>
      <c r="CA224" s="16">
        <v>1280</v>
      </c>
      <c r="CB224" s="45" t="s">
        <v>351</v>
      </c>
      <c r="CC224" s="15">
        <v>5</v>
      </c>
      <c r="CD224" s="10">
        <v>40</v>
      </c>
      <c r="CE224" s="10">
        <v>5</v>
      </c>
      <c r="CF224" s="10">
        <v>5</v>
      </c>
      <c r="CG224" s="10">
        <v>5</v>
      </c>
      <c r="CH224" s="16">
        <v>5</v>
      </c>
      <c r="CI224" s="15">
        <v>5</v>
      </c>
      <c r="CJ224" s="10">
        <v>20</v>
      </c>
      <c r="CK224" s="10">
        <v>5</v>
      </c>
      <c r="CL224" s="10">
        <v>40</v>
      </c>
      <c r="CM224" s="10">
        <v>5</v>
      </c>
      <c r="CN224" s="10">
        <v>40</v>
      </c>
      <c r="CO224" s="10">
        <v>5</v>
      </c>
      <c r="CP224" s="10">
        <v>40</v>
      </c>
      <c r="CQ224" s="10">
        <v>5</v>
      </c>
      <c r="CR224" s="10">
        <v>40</v>
      </c>
      <c r="CS224" s="10">
        <v>5</v>
      </c>
      <c r="CT224" s="10">
        <v>40</v>
      </c>
      <c r="CU224" s="10">
        <v>5</v>
      </c>
      <c r="CV224" s="10">
        <v>80</v>
      </c>
      <c r="CW224" s="46">
        <v>5</v>
      </c>
      <c r="CX224" s="16">
        <v>40</v>
      </c>
      <c r="CY224" s="15">
        <v>5</v>
      </c>
      <c r="CZ224" s="10">
        <v>40</v>
      </c>
      <c r="DA224" s="10">
        <v>5</v>
      </c>
      <c r="DB224" s="10">
        <v>20</v>
      </c>
      <c r="DC224" s="10">
        <v>5</v>
      </c>
      <c r="DD224" s="10">
        <v>40</v>
      </c>
      <c r="DE224" s="10">
        <v>5</v>
      </c>
      <c r="DF224" s="10">
        <v>40</v>
      </c>
      <c r="DG224" s="10">
        <v>10</v>
      </c>
      <c r="DH224" s="10">
        <v>80</v>
      </c>
      <c r="DI224" s="10">
        <v>5</v>
      </c>
      <c r="DJ224" s="16">
        <v>40</v>
      </c>
      <c r="DK224" s="45" t="s">
        <v>351</v>
      </c>
    </row>
    <row r="225" spans="1:115" ht="24" customHeight="1">
      <c r="A225" s="119" t="s">
        <v>352</v>
      </c>
      <c r="B225" s="43">
        <v>38570</v>
      </c>
      <c r="C225" s="43">
        <v>43405</v>
      </c>
      <c r="D225" s="44">
        <v>13</v>
      </c>
      <c r="E225" s="5" t="s">
        <v>221</v>
      </c>
      <c r="F225" s="54" t="s">
        <v>218</v>
      </c>
      <c r="G225" s="227">
        <v>17.91810996200272</v>
      </c>
      <c r="H225" s="1" t="s">
        <v>219</v>
      </c>
      <c r="I225" s="141" t="s">
        <v>228</v>
      </c>
      <c r="J225" s="222" t="s">
        <v>228</v>
      </c>
      <c r="K225" s="15"/>
      <c r="L225" s="10"/>
      <c r="M225" s="10"/>
      <c r="N225" s="10"/>
      <c r="O225" s="10"/>
      <c r="P225" s="10"/>
      <c r="Q225" s="10"/>
      <c r="R225" s="10"/>
      <c r="S225" s="10"/>
      <c r="T225" s="10"/>
      <c r="U225" s="10"/>
      <c r="V225" s="10"/>
      <c r="W225" s="10"/>
      <c r="X225" s="10"/>
      <c r="Y225" s="10">
        <v>5</v>
      </c>
      <c r="Z225" s="10">
        <v>5</v>
      </c>
      <c r="AA225" s="10">
        <v>5</v>
      </c>
      <c r="AB225" s="10">
        <v>5</v>
      </c>
      <c r="AC225" s="10">
        <v>5</v>
      </c>
      <c r="AD225" s="10">
        <v>5</v>
      </c>
      <c r="AE225" s="10">
        <v>5</v>
      </c>
      <c r="AF225" s="10">
        <v>5</v>
      </c>
      <c r="AG225" s="10">
        <v>5</v>
      </c>
      <c r="AH225" s="10">
        <v>5</v>
      </c>
      <c r="AI225" s="10">
        <v>5</v>
      </c>
      <c r="AJ225" s="10">
        <v>5</v>
      </c>
      <c r="AK225" s="10">
        <v>5</v>
      </c>
      <c r="AL225" s="10">
        <v>5</v>
      </c>
      <c r="AM225" s="10">
        <v>160</v>
      </c>
      <c r="AN225" s="10">
        <v>320</v>
      </c>
      <c r="AO225" s="10">
        <v>160</v>
      </c>
      <c r="AP225" s="16">
        <v>640</v>
      </c>
      <c r="AQ225" s="45" t="s">
        <v>352</v>
      </c>
      <c r="AR225" s="15"/>
      <c r="AS225" s="10"/>
      <c r="AT225" s="10"/>
      <c r="AU225" s="10"/>
      <c r="AV225" s="10"/>
      <c r="AW225" s="10"/>
      <c r="AX225" s="10"/>
      <c r="AY225" s="10"/>
      <c r="AZ225" s="10"/>
      <c r="BA225" s="10"/>
      <c r="BB225" s="10"/>
      <c r="BC225" s="10"/>
      <c r="BD225" s="10"/>
      <c r="BE225" s="10"/>
      <c r="BF225" s="10"/>
      <c r="BG225" s="10"/>
      <c r="BH225" s="10">
        <v>5</v>
      </c>
      <c r="BI225" s="10">
        <v>5</v>
      </c>
      <c r="BJ225" s="10">
        <v>5</v>
      </c>
      <c r="BK225" s="10">
        <v>5</v>
      </c>
      <c r="BL225" s="10">
        <v>10</v>
      </c>
      <c r="BM225" s="10">
        <v>40</v>
      </c>
      <c r="BN225" s="10">
        <v>5</v>
      </c>
      <c r="BO225" s="10">
        <v>40</v>
      </c>
      <c r="BP225" s="10">
        <v>20</v>
      </c>
      <c r="BQ225" s="10">
        <v>80</v>
      </c>
      <c r="BR225" s="10">
        <v>80</v>
      </c>
      <c r="BS225" s="10">
        <v>320</v>
      </c>
      <c r="BT225" s="10">
        <v>80</v>
      </c>
      <c r="BU225" s="10">
        <v>640</v>
      </c>
      <c r="BV225" s="10">
        <v>160</v>
      </c>
      <c r="BW225" s="10">
        <v>640</v>
      </c>
      <c r="BX225" s="10">
        <v>160</v>
      </c>
      <c r="BY225" s="10">
        <v>640</v>
      </c>
      <c r="BZ225" s="10">
        <v>80</v>
      </c>
      <c r="CA225" s="16">
        <v>640</v>
      </c>
      <c r="CB225" s="45" t="s">
        <v>352</v>
      </c>
      <c r="CC225" s="15">
        <v>5</v>
      </c>
      <c r="CD225" s="10">
        <v>10</v>
      </c>
      <c r="CE225" s="10">
        <v>5</v>
      </c>
      <c r="CF225" s="10">
        <v>5</v>
      </c>
      <c r="CG225" s="10">
        <v>5</v>
      </c>
      <c r="CH225" s="16">
        <v>10</v>
      </c>
      <c r="CI225" s="15">
        <v>5</v>
      </c>
      <c r="CJ225" s="10">
        <v>20</v>
      </c>
      <c r="CK225" s="10">
        <v>5</v>
      </c>
      <c r="CL225" s="10">
        <v>80</v>
      </c>
      <c r="CM225" s="10">
        <v>5</v>
      </c>
      <c r="CN225" s="10">
        <v>80</v>
      </c>
      <c r="CO225" s="10">
        <v>5</v>
      </c>
      <c r="CP225" s="10">
        <v>80</v>
      </c>
      <c r="CQ225" s="10">
        <v>5</v>
      </c>
      <c r="CR225" s="10">
        <v>160</v>
      </c>
      <c r="CS225" s="10">
        <v>5</v>
      </c>
      <c r="CT225" s="10">
        <v>160</v>
      </c>
      <c r="CU225" s="10">
        <v>5</v>
      </c>
      <c r="CV225" s="10">
        <v>160</v>
      </c>
      <c r="CW225" s="46">
        <v>10</v>
      </c>
      <c r="CX225" s="16">
        <v>160</v>
      </c>
      <c r="CY225" s="15">
        <v>10</v>
      </c>
      <c r="CZ225" s="10">
        <v>80</v>
      </c>
      <c r="DA225" s="10">
        <v>5</v>
      </c>
      <c r="DB225" s="10">
        <v>40</v>
      </c>
      <c r="DC225" s="10">
        <v>10</v>
      </c>
      <c r="DD225" s="10">
        <v>80</v>
      </c>
      <c r="DE225" s="10">
        <v>10</v>
      </c>
      <c r="DF225" s="10">
        <v>80</v>
      </c>
      <c r="DG225" s="10">
        <v>40</v>
      </c>
      <c r="DH225" s="10">
        <v>80</v>
      </c>
      <c r="DI225" s="10">
        <v>5</v>
      </c>
      <c r="DJ225" s="16">
        <v>80</v>
      </c>
      <c r="DK225" s="45" t="s">
        <v>352</v>
      </c>
    </row>
    <row r="226" spans="1:115" ht="24" customHeight="1">
      <c r="A226" s="119" t="s">
        <v>353</v>
      </c>
      <c r="B226" s="43">
        <v>38489</v>
      </c>
      <c r="C226" s="43">
        <v>43385</v>
      </c>
      <c r="D226" s="44">
        <v>13</v>
      </c>
      <c r="E226" s="3" t="s">
        <v>217</v>
      </c>
      <c r="F226" s="13" t="s">
        <v>258</v>
      </c>
      <c r="G226" s="227">
        <v>29.850746268656717</v>
      </c>
      <c r="H226" s="1" t="s">
        <v>219</v>
      </c>
      <c r="I226" s="141" t="s">
        <v>228</v>
      </c>
      <c r="J226" s="222" t="s">
        <v>228</v>
      </c>
      <c r="K226" s="15"/>
      <c r="L226" s="10"/>
      <c r="M226" s="10"/>
      <c r="N226" s="10"/>
      <c r="O226" s="10"/>
      <c r="P226" s="10"/>
      <c r="Q226" s="10"/>
      <c r="R226" s="10"/>
      <c r="S226" s="10"/>
      <c r="T226" s="10"/>
      <c r="U226" s="10"/>
      <c r="V226" s="10"/>
      <c r="W226" s="10"/>
      <c r="X226" s="10"/>
      <c r="Y226" s="10">
        <v>5</v>
      </c>
      <c r="Z226" s="10">
        <v>5</v>
      </c>
      <c r="AA226" s="10">
        <v>5</v>
      </c>
      <c r="AB226" s="10">
        <v>5</v>
      </c>
      <c r="AC226" s="10">
        <v>5</v>
      </c>
      <c r="AD226" s="10">
        <v>5</v>
      </c>
      <c r="AE226" s="10">
        <v>5</v>
      </c>
      <c r="AF226" s="10">
        <v>5</v>
      </c>
      <c r="AG226" s="10">
        <v>5</v>
      </c>
      <c r="AH226" s="10">
        <v>5</v>
      </c>
      <c r="AI226" s="10">
        <v>5</v>
      </c>
      <c r="AJ226" s="10">
        <v>5</v>
      </c>
      <c r="AK226" s="10">
        <v>5</v>
      </c>
      <c r="AL226" s="10">
        <v>5</v>
      </c>
      <c r="AM226" s="10">
        <v>40</v>
      </c>
      <c r="AN226" s="10">
        <v>160</v>
      </c>
      <c r="AO226" s="10">
        <v>20</v>
      </c>
      <c r="AP226" s="16">
        <v>80</v>
      </c>
      <c r="AQ226" s="45" t="s">
        <v>353</v>
      </c>
      <c r="AR226" s="15"/>
      <c r="AS226" s="10"/>
      <c r="AT226" s="10"/>
      <c r="AU226" s="10"/>
      <c r="AV226" s="10"/>
      <c r="AW226" s="10"/>
      <c r="AX226" s="10"/>
      <c r="AY226" s="10"/>
      <c r="AZ226" s="10"/>
      <c r="BA226" s="10"/>
      <c r="BB226" s="10"/>
      <c r="BC226" s="10"/>
      <c r="BD226" s="10"/>
      <c r="BE226" s="10"/>
      <c r="BF226" s="10"/>
      <c r="BG226" s="10"/>
      <c r="BH226" s="10">
        <v>5</v>
      </c>
      <c r="BI226" s="10">
        <v>5</v>
      </c>
      <c r="BJ226" s="10">
        <v>20</v>
      </c>
      <c r="BK226" s="10">
        <v>40</v>
      </c>
      <c r="BL226" s="10">
        <v>80</v>
      </c>
      <c r="BM226" s="10">
        <v>40</v>
      </c>
      <c r="BN226" s="10">
        <v>40</v>
      </c>
      <c r="BO226" s="10">
        <v>80</v>
      </c>
      <c r="BP226" s="10">
        <v>20</v>
      </c>
      <c r="BQ226" s="10">
        <v>40</v>
      </c>
      <c r="BR226" s="10">
        <v>40</v>
      </c>
      <c r="BS226" s="10">
        <v>80</v>
      </c>
      <c r="BT226" s="10">
        <v>80</v>
      </c>
      <c r="BU226" s="10">
        <v>160</v>
      </c>
      <c r="BV226" s="10">
        <v>40</v>
      </c>
      <c r="BW226" s="10">
        <v>80</v>
      </c>
      <c r="BX226" s="10">
        <v>40</v>
      </c>
      <c r="BY226" s="10">
        <v>160</v>
      </c>
      <c r="BZ226" s="10">
        <v>40</v>
      </c>
      <c r="CA226" s="16">
        <v>80</v>
      </c>
      <c r="CB226" s="45" t="s">
        <v>353</v>
      </c>
      <c r="CC226" s="15">
        <v>5</v>
      </c>
      <c r="CD226" s="10">
        <v>80</v>
      </c>
      <c r="CE226" s="10">
        <v>5</v>
      </c>
      <c r="CF226" s="10">
        <v>10</v>
      </c>
      <c r="CG226" s="10">
        <v>5</v>
      </c>
      <c r="CH226" s="16">
        <v>20</v>
      </c>
      <c r="CI226" s="15">
        <v>10</v>
      </c>
      <c r="CJ226" s="10">
        <v>40</v>
      </c>
      <c r="CK226" s="10">
        <v>20</v>
      </c>
      <c r="CL226" s="10">
        <v>80</v>
      </c>
      <c r="CM226" s="10">
        <v>20</v>
      </c>
      <c r="CN226" s="10">
        <v>80</v>
      </c>
      <c r="CO226" s="10">
        <v>20</v>
      </c>
      <c r="CP226" s="10">
        <v>80</v>
      </c>
      <c r="CQ226" s="10">
        <v>40</v>
      </c>
      <c r="CR226" s="10">
        <v>80</v>
      </c>
      <c r="CS226" s="10">
        <v>40</v>
      </c>
      <c r="CT226" s="10">
        <v>160</v>
      </c>
      <c r="CU226" s="10">
        <v>40</v>
      </c>
      <c r="CV226" s="10">
        <v>160</v>
      </c>
      <c r="CW226" s="46">
        <v>40</v>
      </c>
      <c r="CX226" s="16">
        <v>80</v>
      </c>
      <c r="CY226" s="15">
        <v>10</v>
      </c>
      <c r="CZ226" s="10">
        <v>320</v>
      </c>
      <c r="DA226" s="10">
        <v>5</v>
      </c>
      <c r="DB226" s="10">
        <v>160</v>
      </c>
      <c r="DC226" s="10">
        <v>5</v>
      </c>
      <c r="DD226" s="10">
        <v>320</v>
      </c>
      <c r="DE226" s="10">
        <v>5</v>
      </c>
      <c r="DF226" s="10">
        <v>320</v>
      </c>
      <c r="DG226" s="10">
        <v>5</v>
      </c>
      <c r="DH226" s="10">
        <v>320</v>
      </c>
      <c r="DI226" s="10">
        <v>5</v>
      </c>
      <c r="DJ226" s="16">
        <v>320</v>
      </c>
      <c r="DK226" s="45" t="s">
        <v>353</v>
      </c>
    </row>
    <row r="227" spans="1:115" ht="24" customHeight="1">
      <c r="A227" s="118" t="s">
        <v>354</v>
      </c>
      <c r="B227" s="48">
        <v>37347</v>
      </c>
      <c r="C227" s="48">
        <v>43403</v>
      </c>
      <c r="D227" s="49">
        <v>16</v>
      </c>
      <c r="E227" s="3" t="s">
        <v>217</v>
      </c>
      <c r="F227" s="54" t="s">
        <v>218</v>
      </c>
      <c r="G227" s="227">
        <v>20.936017145115525</v>
      </c>
      <c r="H227" s="1" t="s">
        <v>219</v>
      </c>
      <c r="I227" s="141" t="s">
        <v>228</v>
      </c>
      <c r="J227" s="222" t="s">
        <v>228</v>
      </c>
      <c r="K227" s="15"/>
      <c r="L227" s="10"/>
      <c r="M227" s="10"/>
      <c r="N227" s="10"/>
      <c r="O227" s="10"/>
      <c r="P227" s="10"/>
      <c r="Q227" s="10"/>
      <c r="R227" s="10"/>
      <c r="S227" s="10"/>
      <c r="T227" s="10"/>
      <c r="U227" s="10"/>
      <c r="V227" s="10"/>
      <c r="W227" s="10"/>
      <c r="X227" s="10"/>
      <c r="Y227" s="10">
        <v>5</v>
      </c>
      <c r="Z227" s="10">
        <v>5</v>
      </c>
      <c r="AA227" s="10">
        <v>5</v>
      </c>
      <c r="AB227" s="10">
        <v>5</v>
      </c>
      <c r="AC227" s="10">
        <v>5</v>
      </c>
      <c r="AD227" s="10">
        <v>5</v>
      </c>
      <c r="AE227" s="10">
        <v>5</v>
      </c>
      <c r="AF227" s="10">
        <v>5</v>
      </c>
      <c r="AG227" s="10">
        <v>5</v>
      </c>
      <c r="AH227" s="10">
        <v>5</v>
      </c>
      <c r="AI227" s="10">
        <v>5</v>
      </c>
      <c r="AJ227" s="10">
        <v>5</v>
      </c>
      <c r="AK227" s="10">
        <v>5</v>
      </c>
      <c r="AL227" s="10">
        <v>5</v>
      </c>
      <c r="AM227" s="10">
        <v>320</v>
      </c>
      <c r="AN227" s="10">
        <v>320</v>
      </c>
      <c r="AO227" s="10">
        <v>160</v>
      </c>
      <c r="AP227" s="16">
        <v>320</v>
      </c>
      <c r="AQ227" s="68" t="s">
        <v>354</v>
      </c>
      <c r="AR227" s="15"/>
      <c r="AS227" s="10"/>
      <c r="AT227" s="10"/>
      <c r="AU227" s="10"/>
      <c r="AV227" s="10"/>
      <c r="AW227" s="10"/>
      <c r="AX227" s="10"/>
      <c r="AY227" s="10"/>
      <c r="AZ227" s="10"/>
      <c r="BA227" s="10"/>
      <c r="BB227" s="10"/>
      <c r="BC227" s="10"/>
      <c r="BD227" s="10"/>
      <c r="BE227" s="10"/>
      <c r="BF227" s="10"/>
      <c r="BG227" s="10"/>
      <c r="BH227" s="10">
        <v>5</v>
      </c>
      <c r="BI227" s="10">
        <v>5</v>
      </c>
      <c r="BJ227" s="10">
        <v>160</v>
      </c>
      <c r="BK227" s="10">
        <v>160</v>
      </c>
      <c r="BL227" s="10">
        <v>640</v>
      </c>
      <c r="BM227" s="10">
        <v>640</v>
      </c>
      <c r="BN227" s="10">
        <v>320</v>
      </c>
      <c r="BO227" s="10">
        <v>640</v>
      </c>
      <c r="BP227" s="10">
        <v>40</v>
      </c>
      <c r="BQ227" s="10">
        <v>40</v>
      </c>
      <c r="BR227" s="10">
        <v>160</v>
      </c>
      <c r="BS227" s="10">
        <v>160</v>
      </c>
      <c r="BT227" s="10">
        <v>160</v>
      </c>
      <c r="BU227" s="10">
        <v>320</v>
      </c>
      <c r="BV227" s="10">
        <v>40</v>
      </c>
      <c r="BW227" s="10">
        <v>80</v>
      </c>
      <c r="BX227" s="10">
        <v>40</v>
      </c>
      <c r="BY227" s="10">
        <v>80</v>
      </c>
      <c r="BZ227" s="10">
        <v>40</v>
      </c>
      <c r="CA227" s="16">
        <v>40</v>
      </c>
      <c r="CB227" s="68" t="s">
        <v>354</v>
      </c>
      <c r="CC227" s="15">
        <v>20</v>
      </c>
      <c r="CD227" s="10">
        <v>20</v>
      </c>
      <c r="CE227" s="10">
        <v>5</v>
      </c>
      <c r="CF227" s="10">
        <v>5</v>
      </c>
      <c r="CG227" s="10">
        <v>5</v>
      </c>
      <c r="CH227" s="16">
        <v>5</v>
      </c>
      <c r="CI227" s="15">
        <v>5</v>
      </c>
      <c r="CJ227" s="10">
        <v>5</v>
      </c>
      <c r="CK227" s="10">
        <v>80</v>
      </c>
      <c r="CL227" s="10">
        <v>160</v>
      </c>
      <c r="CM227" s="10">
        <v>80</v>
      </c>
      <c r="CN227" s="10">
        <v>80</v>
      </c>
      <c r="CO227" s="10">
        <v>80</v>
      </c>
      <c r="CP227" s="10">
        <v>80</v>
      </c>
      <c r="CQ227" s="10">
        <v>80</v>
      </c>
      <c r="CR227" s="10">
        <v>80</v>
      </c>
      <c r="CS227" s="10">
        <v>80</v>
      </c>
      <c r="CT227" s="10">
        <v>80</v>
      </c>
      <c r="CU227" s="10">
        <v>80</v>
      </c>
      <c r="CV227" s="10">
        <v>320</v>
      </c>
      <c r="CW227" s="46">
        <v>80</v>
      </c>
      <c r="CX227" s="16">
        <v>160</v>
      </c>
      <c r="CY227" s="15">
        <v>80</v>
      </c>
      <c r="CZ227" s="10">
        <v>80</v>
      </c>
      <c r="DA227" s="10">
        <v>40</v>
      </c>
      <c r="DB227" s="10">
        <v>40</v>
      </c>
      <c r="DC227" s="10">
        <v>80</v>
      </c>
      <c r="DD227" s="10">
        <v>80</v>
      </c>
      <c r="DE227" s="10">
        <v>80</v>
      </c>
      <c r="DF227" s="10">
        <v>80</v>
      </c>
      <c r="DG227" s="10">
        <v>80</v>
      </c>
      <c r="DH227" s="10">
        <v>80</v>
      </c>
      <c r="DI227" s="10">
        <v>80</v>
      </c>
      <c r="DJ227" s="16">
        <v>160</v>
      </c>
      <c r="DK227" s="68" t="s">
        <v>354</v>
      </c>
    </row>
    <row r="228" spans="1:115" ht="24" customHeight="1">
      <c r="A228" s="118" t="s">
        <v>355</v>
      </c>
      <c r="B228" s="48">
        <v>37347</v>
      </c>
      <c r="C228" s="48">
        <v>43403</v>
      </c>
      <c r="D228" s="49">
        <v>16</v>
      </c>
      <c r="E228" s="5" t="s">
        <v>221</v>
      </c>
      <c r="F228" s="54" t="s">
        <v>218</v>
      </c>
      <c r="G228" s="227">
        <v>22.941354457567176</v>
      </c>
      <c r="H228" s="1" t="s">
        <v>219</v>
      </c>
      <c r="I228" s="141" t="s">
        <v>228</v>
      </c>
      <c r="J228" s="222" t="s">
        <v>228</v>
      </c>
      <c r="K228" s="15"/>
      <c r="L228" s="10"/>
      <c r="M228" s="10"/>
      <c r="N228" s="10"/>
      <c r="O228" s="10"/>
      <c r="P228" s="10"/>
      <c r="Q228" s="10"/>
      <c r="R228" s="10"/>
      <c r="S228" s="10"/>
      <c r="T228" s="10"/>
      <c r="U228" s="10"/>
      <c r="V228" s="10"/>
      <c r="W228" s="10"/>
      <c r="X228" s="10"/>
      <c r="Y228" s="10">
        <v>5</v>
      </c>
      <c r="Z228" s="10">
        <v>5</v>
      </c>
      <c r="AA228" s="10">
        <v>5</v>
      </c>
      <c r="AB228" s="10">
        <v>5</v>
      </c>
      <c r="AC228" s="10">
        <v>5</v>
      </c>
      <c r="AD228" s="10">
        <v>5</v>
      </c>
      <c r="AE228" s="10">
        <v>5</v>
      </c>
      <c r="AF228" s="10">
        <v>5</v>
      </c>
      <c r="AG228" s="10">
        <v>5</v>
      </c>
      <c r="AH228" s="10">
        <v>10</v>
      </c>
      <c r="AI228" s="10">
        <v>5</v>
      </c>
      <c r="AJ228" s="10">
        <v>5</v>
      </c>
      <c r="AK228" s="10">
        <v>5</v>
      </c>
      <c r="AL228" s="10">
        <v>5</v>
      </c>
      <c r="AM228" s="10">
        <v>80</v>
      </c>
      <c r="AN228" s="10">
        <v>80</v>
      </c>
      <c r="AO228" s="10">
        <v>80</v>
      </c>
      <c r="AP228" s="16">
        <v>80</v>
      </c>
      <c r="AQ228" s="68" t="s">
        <v>355</v>
      </c>
      <c r="AR228" s="15"/>
      <c r="AS228" s="10"/>
      <c r="AT228" s="10"/>
      <c r="AU228" s="10"/>
      <c r="AV228" s="10"/>
      <c r="AW228" s="10"/>
      <c r="AX228" s="10"/>
      <c r="AY228" s="10"/>
      <c r="AZ228" s="10"/>
      <c r="BA228" s="10"/>
      <c r="BB228" s="10"/>
      <c r="BC228" s="10"/>
      <c r="BD228" s="10"/>
      <c r="BE228" s="10"/>
      <c r="BF228" s="10"/>
      <c r="BG228" s="10"/>
      <c r="BH228" s="10">
        <v>20</v>
      </c>
      <c r="BI228" s="10">
        <v>20</v>
      </c>
      <c r="BJ228" s="10">
        <v>320</v>
      </c>
      <c r="BK228" s="10">
        <v>320</v>
      </c>
      <c r="BL228" s="10">
        <v>1280</v>
      </c>
      <c r="BM228" s="10">
        <v>1280</v>
      </c>
      <c r="BN228" s="10">
        <v>320</v>
      </c>
      <c r="BO228" s="10">
        <v>320</v>
      </c>
      <c r="BP228" s="10">
        <v>80</v>
      </c>
      <c r="BQ228" s="10">
        <v>80</v>
      </c>
      <c r="BR228" s="10">
        <v>320</v>
      </c>
      <c r="BS228" s="10">
        <v>320</v>
      </c>
      <c r="BT228" s="10">
        <v>320</v>
      </c>
      <c r="BU228" s="10">
        <v>320</v>
      </c>
      <c r="BV228" s="10">
        <v>160</v>
      </c>
      <c r="BW228" s="10">
        <v>160</v>
      </c>
      <c r="BX228" s="10">
        <v>80</v>
      </c>
      <c r="BY228" s="10">
        <v>80</v>
      </c>
      <c r="BZ228" s="10">
        <v>80</v>
      </c>
      <c r="CA228" s="16">
        <v>80</v>
      </c>
      <c r="CB228" s="68" t="s">
        <v>355</v>
      </c>
      <c r="CC228" s="15">
        <v>160</v>
      </c>
      <c r="CD228" s="10">
        <v>160</v>
      </c>
      <c r="CE228" s="10">
        <v>10</v>
      </c>
      <c r="CF228" s="10">
        <v>10</v>
      </c>
      <c r="CG228" s="10">
        <v>40</v>
      </c>
      <c r="CH228" s="16">
        <v>40</v>
      </c>
      <c r="CI228" s="15">
        <v>80</v>
      </c>
      <c r="CJ228" s="10">
        <v>80</v>
      </c>
      <c r="CK228" s="10">
        <v>160</v>
      </c>
      <c r="CL228" s="10">
        <v>160</v>
      </c>
      <c r="CM228" s="10">
        <v>160</v>
      </c>
      <c r="CN228" s="10">
        <v>320</v>
      </c>
      <c r="CO228" s="10">
        <v>160</v>
      </c>
      <c r="CP228" s="10">
        <v>160</v>
      </c>
      <c r="CQ228" s="10">
        <v>80</v>
      </c>
      <c r="CR228" s="10">
        <v>80</v>
      </c>
      <c r="CS228" s="10">
        <v>80</v>
      </c>
      <c r="CT228" s="10">
        <v>80</v>
      </c>
      <c r="CU228" s="10">
        <v>320</v>
      </c>
      <c r="CV228" s="10">
        <v>160</v>
      </c>
      <c r="CW228" s="46">
        <v>80</v>
      </c>
      <c r="CX228" s="16">
        <v>160</v>
      </c>
      <c r="CY228" s="15">
        <v>160</v>
      </c>
      <c r="CZ228" s="10">
        <v>160</v>
      </c>
      <c r="DA228" s="10">
        <v>80</v>
      </c>
      <c r="DB228" s="10">
        <v>80</v>
      </c>
      <c r="DC228" s="10">
        <v>160</v>
      </c>
      <c r="DD228" s="10">
        <v>160</v>
      </c>
      <c r="DE228" s="10">
        <v>160</v>
      </c>
      <c r="DF228" s="10">
        <v>160</v>
      </c>
      <c r="DG228" s="10">
        <v>160</v>
      </c>
      <c r="DH228" s="10">
        <v>160</v>
      </c>
      <c r="DI228" s="10">
        <v>160</v>
      </c>
      <c r="DJ228" s="16">
        <v>160</v>
      </c>
      <c r="DK228" s="68" t="s">
        <v>355</v>
      </c>
    </row>
    <row r="229" spans="1:115" ht="24" customHeight="1">
      <c r="A229" s="118" t="s">
        <v>356</v>
      </c>
      <c r="B229" s="48">
        <v>37813</v>
      </c>
      <c r="C229" s="48">
        <v>43409</v>
      </c>
      <c r="D229" s="49">
        <v>15</v>
      </c>
      <c r="E229" s="3" t="s">
        <v>217</v>
      </c>
      <c r="F229" s="54" t="s">
        <v>218</v>
      </c>
      <c r="G229" s="227">
        <v>20.72363907102087</v>
      </c>
      <c r="H229" s="1" t="s">
        <v>219</v>
      </c>
      <c r="I229" s="141" t="s">
        <v>228</v>
      </c>
      <c r="J229" s="222" t="s">
        <v>228</v>
      </c>
      <c r="K229" s="15"/>
      <c r="L229" s="10"/>
      <c r="M229" s="10"/>
      <c r="N229" s="10"/>
      <c r="O229" s="10"/>
      <c r="P229" s="10"/>
      <c r="Q229" s="10"/>
      <c r="R229" s="10"/>
      <c r="S229" s="10"/>
      <c r="T229" s="10"/>
      <c r="U229" s="10"/>
      <c r="V229" s="10"/>
      <c r="W229" s="10"/>
      <c r="X229" s="10"/>
      <c r="Y229" s="10">
        <v>5</v>
      </c>
      <c r="Z229" s="10">
        <v>5</v>
      </c>
      <c r="AA229" s="10">
        <v>5</v>
      </c>
      <c r="AB229" s="10">
        <v>5</v>
      </c>
      <c r="AC229" s="10">
        <v>5</v>
      </c>
      <c r="AD229" s="10">
        <v>5</v>
      </c>
      <c r="AE229" s="10">
        <v>5</v>
      </c>
      <c r="AF229" s="10">
        <v>5</v>
      </c>
      <c r="AG229" s="10">
        <v>5</v>
      </c>
      <c r="AH229" s="10">
        <v>5</v>
      </c>
      <c r="AI229" s="10">
        <v>5</v>
      </c>
      <c r="AJ229" s="10">
        <v>5</v>
      </c>
      <c r="AK229" s="10">
        <v>5</v>
      </c>
      <c r="AL229" s="10">
        <v>5</v>
      </c>
      <c r="AM229" s="10">
        <v>160</v>
      </c>
      <c r="AN229" s="10">
        <v>320</v>
      </c>
      <c r="AO229" s="10">
        <v>160</v>
      </c>
      <c r="AP229" s="16">
        <v>320</v>
      </c>
      <c r="AQ229" s="68" t="s">
        <v>356</v>
      </c>
      <c r="AR229" s="15"/>
      <c r="AS229" s="10"/>
      <c r="AT229" s="10"/>
      <c r="AU229" s="10"/>
      <c r="AV229" s="10"/>
      <c r="AW229" s="10"/>
      <c r="AX229" s="10"/>
      <c r="AY229" s="10"/>
      <c r="AZ229" s="10"/>
      <c r="BA229" s="10"/>
      <c r="BB229" s="10"/>
      <c r="BC229" s="10"/>
      <c r="BD229" s="10"/>
      <c r="BE229" s="10"/>
      <c r="BF229" s="10"/>
      <c r="BG229" s="10"/>
      <c r="BH229" s="10">
        <v>40</v>
      </c>
      <c r="BI229" s="10">
        <v>80</v>
      </c>
      <c r="BJ229" s="10">
        <v>320</v>
      </c>
      <c r="BK229" s="10">
        <v>640</v>
      </c>
      <c r="BL229" s="10">
        <v>1280</v>
      </c>
      <c r="BM229" s="10">
        <v>2560</v>
      </c>
      <c r="BN229" s="10">
        <v>640</v>
      </c>
      <c r="BO229" s="10">
        <v>640</v>
      </c>
      <c r="BP229" s="10">
        <v>160</v>
      </c>
      <c r="BQ229" s="10">
        <v>160</v>
      </c>
      <c r="BR229" s="10">
        <v>320</v>
      </c>
      <c r="BS229" s="10">
        <v>640</v>
      </c>
      <c r="BT229" s="10">
        <v>640</v>
      </c>
      <c r="BU229" s="10">
        <v>1280</v>
      </c>
      <c r="BV229" s="10">
        <v>320</v>
      </c>
      <c r="BW229" s="10">
        <v>320</v>
      </c>
      <c r="BX229" s="10">
        <v>640</v>
      </c>
      <c r="BY229" s="10">
        <v>640</v>
      </c>
      <c r="BZ229" s="10">
        <v>640</v>
      </c>
      <c r="CA229" s="16">
        <v>640</v>
      </c>
      <c r="CB229" s="68" t="s">
        <v>356</v>
      </c>
      <c r="CC229" s="15">
        <v>5</v>
      </c>
      <c r="CD229" s="10">
        <v>5</v>
      </c>
      <c r="CE229" s="10">
        <v>5</v>
      </c>
      <c r="CF229" s="10">
        <v>5</v>
      </c>
      <c r="CG229" s="10">
        <v>5</v>
      </c>
      <c r="CH229" s="16">
        <v>5</v>
      </c>
      <c r="CI229" s="15">
        <v>5</v>
      </c>
      <c r="CJ229" s="10">
        <v>10</v>
      </c>
      <c r="CK229" s="10">
        <v>10</v>
      </c>
      <c r="CL229" s="10">
        <v>20</v>
      </c>
      <c r="CM229" s="10">
        <v>10</v>
      </c>
      <c r="CN229" s="10">
        <v>40</v>
      </c>
      <c r="CO229" s="10">
        <v>10</v>
      </c>
      <c r="CP229" s="10">
        <v>20</v>
      </c>
      <c r="CQ229" s="10">
        <v>5</v>
      </c>
      <c r="CR229" s="10">
        <v>20</v>
      </c>
      <c r="CS229" s="10">
        <v>5</v>
      </c>
      <c r="CT229" s="10">
        <v>20</v>
      </c>
      <c r="CU229" s="10">
        <v>10</v>
      </c>
      <c r="CV229" s="10">
        <v>40</v>
      </c>
      <c r="CW229" s="46">
        <v>5</v>
      </c>
      <c r="CX229" s="16">
        <v>40</v>
      </c>
      <c r="CY229" s="15">
        <v>20</v>
      </c>
      <c r="CZ229" s="10">
        <v>40</v>
      </c>
      <c r="DA229" s="10">
        <v>5</v>
      </c>
      <c r="DB229" s="10">
        <v>20</v>
      </c>
      <c r="DC229" s="10">
        <v>20</v>
      </c>
      <c r="DD229" s="10">
        <v>40</v>
      </c>
      <c r="DE229" s="10">
        <v>10</v>
      </c>
      <c r="DF229" s="10">
        <v>40</v>
      </c>
      <c r="DG229" s="10">
        <v>10</v>
      </c>
      <c r="DH229" s="10">
        <v>20</v>
      </c>
      <c r="DI229" s="10">
        <v>20</v>
      </c>
      <c r="DJ229" s="16">
        <v>40</v>
      </c>
      <c r="DK229" s="68" t="s">
        <v>356</v>
      </c>
    </row>
    <row r="230" spans="1:115" ht="24" customHeight="1">
      <c r="A230" s="118" t="s">
        <v>357</v>
      </c>
      <c r="B230" s="48">
        <v>37133</v>
      </c>
      <c r="C230" s="48">
        <v>43404</v>
      </c>
      <c r="D230" s="49">
        <v>17</v>
      </c>
      <c r="E230" s="5" t="s">
        <v>221</v>
      </c>
      <c r="F230" s="54" t="s">
        <v>218</v>
      </c>
      <c r="G230" s="227">
        <v>24.185466946880332</v>
      </c>
      <c r="H230" s="1" t="s">
        <v>219</v>
      </c>
      <c r="I230" s="141" t="s">
        <v>228</v>
      </c>
      <c r="J230" s="222" t="s">
        <v>228</v>
      </c>
      <c r="K230" s="15"/>
      <c r="L230" s="10"/>
      <c r="M230" s="10"/>
      <c r="N230" s="10"/>
      <c r="O230" s="10"/>
      <c r="P230" s="10"/>
      <c r="Q230" s="10"/>
      <c r="R230" s="10"/>
      <c r="S230" s="10"/>
      <c r="T230" s="10"/>
      <c r="U230" s="10"/>
      <c r="V230" s="10"/>
      <c r="W230" s="10"/>
      <c r="X230" s="10"/>
      <c r="Y230" s="10">
        <v>5</v>
      </c>
      <c r="Z230" s="10">
        <v>5</v>
      </c>
      <c r="AA230" s="10">
        <v>5</v>
      </c>
      <c r="AB230" s="10">
        <v>5</v>
      </c>
      <c r="AC230" s="10">
        <v>5</v>
      </c>
      <c r="AD230" s="10">
        <v>5</v>
      </c>
      <c r="AE230" s="10">
        <v>5</v>
      </c>
      <c r="AF230" s="10">
        <v>5</v>
      </c>
      <c r="AG230" s="10">
        <v>20</v>
      </c>
      <c r="AH230" s="10">
        <v>20</v>
      </c>
      <c r="AI230" s="10">
        <v>40</v>
      </c>
      <c r="AJ230" s="10">
        <v>40</v>
      </c>
      <c r="AK230" s="10">
        <v>20</v>
      </c>
      <c r="AL230" s="10">
        <v>20</v>
      </c>
      <c r="AM230" s="10">
        <v>20</v>
      </c>
      <c r="AN230" s="10">
        <v>160</v>
      </c>
      <c r="AO230" s="10">
        <v>20</v>
      </c>
      <c r="AP230" s="16">
        <v>320</v>
      </c>
      <c r="AQ230" s="68" t="s">
        <v>357</v>
      </c>
      <c r="AR230" s="15"/>
      <c r="AS230" s="10"/>
      <c r="AT230" s="10"/>
      <c r="AU230" s="10"/>
      <c r="AV230" s="10"/>
      <c r="AW230" s="10"/>
      <c r="AX230" s="10"/>
      <c r="AY230" s="10"/>
      <c r="AZ230" s="10"/>
      <c r="BA230" s="10"/>
      <c r="BB230" s="10"/>
      <c r="BC230" s="10"/>
      <c r="BD230" s="10"/>
      <c r="BE230" s="10"/>
      <c r="BF230" s="10"/>
      <c r="BG230" s="10"/>
      <c r="BH230" s="10">
        <v>20</v>
      </c>
      <c r="BI230" s="10">
        <v>40</v>
      </c>
      <c r="BJ230" s="10">
        <v>40</v>
      </c>
      <c r="BK230" s="10">
        <v>80</v>
      </c>
      <c r="BL230" s="10">
        <v>80</v>
      </c>
      <c r="BM230" s="10">
        <v>320</v>
      </c>
      <c r="BN230" s="10">
        <v>20</v>
      </c>
      <c r="BO230" s="10">
        <v>80</v>
      </c>
      <c r="BP230" s="10">
        <v>20</v>
      </c>
      <c r="BQ230" s="10">
        <v>80</v>
      </c>
      <c r="BR230" s="10">
        <v>40</v>
      </c>
      <c r="BS230" s="10">
        <v>320</v>
      </c>
      <c r="BT230" s="10">
        <v>40</v>
      </c>
      <c r="BU230" s="10">
        <v>320</v>
      </c>
      <c r="BV230" s="10">
        <v>40</v>
      </c>
      <c r="BW230" s="10">
        <v>160</v>
      </c>
      <c r="BX230" s="10">
        <v>40</v>
      </c>
      <c r="BY230" s="10">
        <v>160</v>
      </c>
      <c r="BZ230" s="10">
        <v>40</v>
      </c>
      <c r="CA230" s="16">
        <v>160</v>
      </c>
      <c r="CB230" s="68" t="s">
        <v>357</v>
      </c>
      <c r="CC230" s="15">
        <v>20</v>
      </c>
      <c r="CD230" s="10">
        <v>40</v>
      </c>
      <c r="CE230" s="10">
        <v>5</v>
      </c>
      <c r="CF230" s="10">
        <v>5</v>
      </c>
      <c r="CG230" s="10">
        <v>5</v>
      </c>
      <c r="CH230" s="16">
        <v>10</v>
      </c>
      <c r="CI230" s="15">
        <v>10</v>
      </c>
      <c r="CJ230" s="10">
        <v>40</v>
      </c>
      <c r="CK230" s="10">
        <v>80</v>
      </c>
      <c r="CL230" s="10">
        <v>80</v>
      </c>
      <c r="CM230" s="10">
        <v>40</v>
      </c>
      <c r="CN230" s="10">
        <v>160</v>
      </c>
      <c r="CO230" s="10">
        <v>80</v>
      </c>
      <c r="CP230" s="10">
        <v>80</v>
      </c>
      <c r="CQ230" s="10">
        <v>80</v>
      </c>
      <c r="CR230" s="10">
        <v>160</v>
      </c>
      <c r="CS230" s="10">
        <v>80</v>
      </c>
      <c r="CT230" s="10">
        <v>160</v>
      </c>
      <c r="CU230" s="10">
        <v>160</v>
      </c>
      <c r="CV230" s="10">
        <v>160</v>
      </c>
      <c r="CW230" s="46">
        <v>80</v>
      </c>
      <c r="CX230" s="16">
        <v>160</v>
      </c>
      <c r="CY230" s="15">
        <v>80</v>
      </c>
      <c r="CZ230" s="10">
        <v>160</v>
      </c>
      <c r="DA230" s="10">
        <v>40</v>
      </c>
      <c r="DB230" s="10">
        <v>80</v>
      </c>
      <c r="DC230" s="10">
        <v>40</v>
      </c>
      <c r="DD230" s="10">
        <v>160</v>
      </c>
      <c r="DE230" s="10">
        <v>40</v>
      </c>
      <c r="DF230" s="10">
        <v>160</v>
      </c>
      <c r="DG230" s="10">
        <v>40</v>
      </c>
      <c r="DH230" s="10">
        <v>160</v>
      </c>
      <c r="DI230" s="10">
        <v>40</v>
      </c>
      <c r="DJ230" s="16">
        <v>160</v>
      </c>
      <c r="DK230" s="68" t="s">
        <v>357</v>
      </c>
    </row>
    <row r="231" spans="1:115" ht="24" customHeight="1">
      <c r="A231" s="118" t="s">
        <v>358</v>
      </c>
      <c r="B231" s="48">
        <v>37538</v>
      </c>
      <c r="C231" s="48">
        <v>43395</v>
      </c>
      <c r="D231" s="49">
        <v>16</v>
      </c>
      <c r="E231" s="3" t="s">
        <v>217</v>
      </c>
      <c r="F231" s="76" t="s">
        <v>218</v>
      </c>
      <c r="G231" s="227">
        <v>20.940155616909891</v>
      </c>
      <c r="H231" s="1" t="s">
        <v>219</v>
      </c>
      <c r="I231" s="141" t="s">
        <v>228</v>
      </c>
      <c r="J231" s="222" t="s">
        <v>228</v>
      </c>
      <c r="K231" s="15"/>
      <c r="L231" s="10"/>
      <c r="M231" s="10"/>
      <c r="N231" s="10"/>
      <c r="O231" s="10"/>
      <c r="P231" s="10"/>
      <c r="Q231" s="10"/>
      <c r="R231" s="10"/>
      <c r="S231" s="10"/>
      <c r="T231" s="10"/>
      <c r="U231" s="10"/>
      <c r="V231" s="10"/>
      <c r="W231" s="10"/>
      <c r="X231" s="10"/>
      <c r="Y231" s="10">
        <v>5</v>
      </c>
      <c r="Z231" s="10">
        <v>5</v>
      </c>
      <c r="AA231" s="10">
        <v>5</v>
      </c>
      <c r="AB231" s="10">
        <v>5</v>
      </c>
      <c r="AC231" s="10">
        <v>5</v>
      </c>
      <c r="AD231" s="10">
        <v>5</v>
      </c>
      <c r="AE231" s="10">
        <v>5</v>
      </c>
      <c r="AF231" s="10">
        <v>10</v>
      </c>
      <c r="AG231" s="10">
        <v>20</v>
      </c>
      <c r="AH231" s="10">
        <v>10</v>
      </c>
      <c r="AI231" s="10">
        <v>5</v>
      </c>
      <c r="AJ231" s="10">
        <v>5</v>
      </c>
      <c r="AK231" s="10">
        <v>10</v>
      </c>
      <c r="AL231" s="10">
        <v>10</v>
      </c>
      <c r="AM231" s="10">
        <v>160</v>
      </c>
      <c r="AN231" s="10">
        <v>160</v>
      </c>
      <c r="AO231" s="10">
        <v>160</v>
      </c>
      <c r="AP231" s="16">
        <v>320</v>
      </c>
      <c r="AQ231" s="68" t="s">
        <v>358</v>
      </c>
      <c r="AR231" s="15"/>
      <c r="AS231" s="10"/>
      <c r="AT231" s="10"/>
      <c r="AU231" s="10"/>
      <c r="AV231" s="10"/>
      <c r="AW231" s="10"/>
      <c r="AX231" s="10"/>
      <c r="AY231" s="10"/>
      <c r="AZ231" s="10"/>
      <c r="BA231" s="10"/>
      <c r="BB231" s="10"/>
      <c r="BC231" s="10"/>
      <c r="BD231" s="10"/>
      <c r="BE231" s="10"/>
      <c r="BF231" s="10"/>
      <c r="BG231" s="10"/>
      <c r="BH231" s="10">
        <v>5</v>
      </c>
      <c r="BI231" s="10">
        <v>5</v>
      </c>
      <c r="BJ231" s="10">
        <v>10</v>
      </c>
      <c r="BK231" s="10">
        <v>10</v>
      </c>
      <c r="BL231" s="10">
        <v>80</v>
      </c>
      <c r="BM231" s="10">
        <v>160</v>
      </c>
      <c r="BN231" s="10">
        <v>20</v>
      </c>
      <c r="BO231" s="10">
        <v>20</v>
      </c>
      <c r="BP231" s="10">
        <v>40</v>
      </c>
      <c r="BQ231" s="10">
        <v>80</v>
      </c>
      <c r="BR231" s="10">
        <v>80</v>
      </c>
      <c r="BS231" s="10">
        <v>160</v>
      </c>
      <c r="BT231" s="10">
        <v>160</v>
      </c>
      <c r="BU231" s="10">
        <v>320</v>
      </c>
      <c r="BV231" s="10">
        <v>80</v>
      </c>
      <c r="BW231" s="10">
        <v>160</v>
      </c>
      <c r="BX231" s="10">
        <v>80</v>
      </c>
      <c r="BY231" s="10">
        <v>80</v>
      </c>
      <c r="BZ231" s="10">
        <v>80</v>
      </c>
      <c r="CA231" s="16">
        <v>160</v>
      </c>
      <c r="CB231" s="68" t="s">
        <v>358</v>
      </c>
      <c r="CC231" s="15">
        <v>20</v>
      </c>
      <c r="CD231" s="10">
        <v>20</v>
      </c>
      <c r="CE231" s="10">
        <v>5</v>
      </c>
      <c r="CF231" s="10">
        <v>5</v>
      </c>
      <c r="CG231" s="10">
        <v>5</v>
      </c>
      <c r="CH231" s="16">
        <v>5</v>
      </c>
      <c r="CI231" s="15">
        <v>10</v>
      </c>
      <c r="CJ231" s="10">
        <v>20</v>
      </c>
      <c r="CK231" s="10">
        <v>80</v>
      </c>
      <c r="CL231" s="10">
        <v>80</v>
      </c>
      <c r="CM231" s="10">
        <v>40</v>
      </c>
      <c r="CN231" s="10">
        <v>80</v>
      </c>
      <c r="CO231" s="10">
        <v>40</v>
      </c>
      <c r="CP231" s="10">
        <v>80</v>
      </c>
      <c r="CQ231" s="10">
        <v>40</v>
      </c>
      <c r="CR231" s="10">
        <v>40</v>
      </c>
      <c r="CS231" s="10">
        <v>40</v>
      </c>
      <c r="CT231" s="10">
        <v>40</v>
      </c>
      <c r="CU231" s="10">
        <v>80</v>
      </c>
      <c r="CV231" s="10">
        <v>80</v>
      </c>
      <c r="CW231" s="46">
        <v>40</v>
      </c>
      <c r="CX231" s="16">
        <v>40</v>
      </c>
      <c r="CY231" s="15">
        <v>80</v>
      </c>
      <c r="CZ231" s="10">
        <v>80</v>
      </c>
      <c r="DA231" s="10">
        <v>40</v>
      </c>
      <c r="DB231" s="10">
        <v>40</v>
      </c>
      <c r="DC231" s="10">
        <v>80</v>
      </c>
      <c r="DD231" s="10">
        <v>160</v>
      </c>
      <c r="DE231" s="10">
        <v>80</v>
      </c>
      <c r="DF231" s="10">
        <v>160</v>
      </c>
      <c r="DG231" s="10">
        <v>40</v>
      </c>
      <c r="DH231" s="10">
        <v>80</v>
      </c>
      <c r="DI231" s="10">
        <v>80</v>
      </c>
      <c r="DJ231" s="16">
        <v>80</v>
      </c>
      <c r="DK231" s="68" t="s">
        <v>358</v>
      </c>
    </row>
    <row r="232" spans="1:115" ht="24" customHeight="1">
      <c r="A232" s="119" t="s">
        <v>359</v>
      </c>
      <c r="B232" s="43">
        <v>38071</v>
      </c>
      <c r="C232" s="43">
        <v>43409</v>
      </c>
      <c r="D232" s="44">
        <v>14</v>
      </c>
      <c r="E232" s="5" t="s">
        <v>221</v>
      </c>
      <c r="F232" s="76" t="s">
        <v>218</v>
      </c>
      <c r="G232" s="227">
        <v>20.40179452941932</v>
      </c>
      <c r="H232" s="1" t="s">
        <v>219</v>
      </c>
      <c r="I232" s="141" t="s">
        <v>228</v>
      </c>
      <c r="J232" s="222" t="s">
        <v>228</v>
      </c>
      <c r="K232" s="15"/>
      <c r="L232" s="10"/>
      <c r="M232" s="10"/>
      <c r="N232" s="10"/>
      <c r="O232" s="10"/>
      <c r="P232" s="10"/>
      <c r="Q232" s="10"/>
      <c r="R232" s="10"/>
      <c r="S232" s="10"/>
      <c r="T232" s="10"/>
      <c r="U232" s="10"/>
      <c r="V232" s="10"/>
      <c r="W232" s="10"/>
      <c r="X232" s="10"/>
      <c r="Y232" s="10">
        <v>5</v>
      </c>
      <c r="Z232" s="10">
        <v>5</v>
      </c>
      <c r="AA232" s="10">
        <v>5</v>
      </c>
      <c r="AB232" s="10">
        <v>5</v>
      </c>
      <c r="AC232" s="10">
        <v>5</v>
      </c>
      <c r="AD232" s="10">
        <v>5</v>
      </c>
      <c r="AE232" s="10">
        <v>5</v>
      </c>
      <c r="AF232" s="10">
        <v>5</v>
      </c>
      <c r="AG232" s="10">
        <v>5</v>
      </c>
      <c r="AH232" s="10">
        <v>5</v>
      </c>
      <c r="AI232" s="10">
        <v>5</v>
      </c>
      <c r="AJ232" s="10">
        <v>5</v>
      </c>
      <c r="AK232" s="10">
        <v>5</v>
      </c>
      <c r="AL232" s="10">
        <v>5</v>
      </c>
      <c r="AM232" s="10">
        <v>80</v>
      </c>
      <c r="AN232" s="10">
        <v>320</v>
      </c>
      <c r="AO232" s="10">
        <v>160</v>
      </c>
      <c r="AP232" s="16">
        <v>320</v>
      </c>
      <c r="AQ232" s="45" t="s">
        <v>359</v>
      </c>
      <c r="AR232" s="15"/>
      <c r="AS232" s="10"/>
      <c r="AT232" s="10"/>
      <c r="AU232" s="10"/>
      <c r="AV232" s="10"/>
      <c r="AW232" s="10"/>
      <c r="AX232" s="10"/>
      <c r="AY232" s="10"/>
      <c r="AZ232" s="10"/>
      <c r="BA232" s="10"/>
      <c r="BB232" s="10"/>
      <c r="BC232" s="10"/>
      <c r="BD232" s="10"/>
      <c r="BE232" s="10"/>
      <c r="BF232" s="10"/>
      <c r="BG232" s="10"/>
      <c r="BH232" s="10">
        <v>5</v>
      </c>
      <c r="BI232" s="10">
        <v>5</v>
      </c>
      <c r="BJ232" s="10">
        <v>10</v>
      </c>
      <c r="BK232" s="10">
        <v>20</v>
      </c>
      <c r="BL232" s="10">
        <v>80</v>
      </c>
      <c r="BM232" s="10">
        <v>640</v>
      </c>
      <c r="BN232" s="10">
        <v>20</v>
      </c>
      <c r="BO232" s="10">
        <v>80</v>
      </c>
      <c r="BP232" s="10">
        <v>40</v>
      </c>
      <c r="BQ232" s="10">
        <v>320</v>
      </c>
      <c r="BR232" s="10">
        <v>160</v>
      </c>
      <c r="BS232" s="10">
        <v>640</v>
      </c>
      <c r="BT232" s="10">
        <v>10</v>
      </c>
      <c r="BU232" s="10">
        <v>1280</v>
      </c>
      <c r="BV232" s="10">
        <v>160</v>
      </c>
      <c r="BW232" s="10">
        <v>640</v>
      </c>
      <c r="BX232" s="10">
        <v>80</v>
      </c>
      <c r="BY232" s="10">
        <v>640</v>
      </c>
      <c r="BZ232" s="10">
        <v>80</v>
      </c>
      <c r="CA232" s="16">
        <v>640</v>
      </c>
      <c r="CB232" s="45" t="s">
        <v>359</v>
      </c>
      <c r="CC232" s="15">
        <v>5</v>
      </c>
      <c r="CD232" s="10">
        <v>10</v>
      </c>
      <c r="CE232" s="10">
        <v>5</v>
      </c>
      <c r="CF232" s="10">
        <v>10</v>
      </c>
      <c r="CG232" s="10">
        <v>5</v>
      </c>
      <c r="CH232" s="16">
        <v>5</v>
      </c>
      <c r="CI232" s="15">
        <v>5</v>
      </c>
      <c r="CJ232" s="10">
        <v>20</v>
      </c>
      <c r="CK232" s="10">
        <v>10</v>
      </c>
      <c r="CL232" s="10">
        <v>20</v>
      </c>
      <c r="CM232" s="10">
        <v>10</v>
      </c>
      <c r="CN232" s="10">
        <v>40</v>
      </c>
      <c r="CO232" s="10">
        <v>10</v>
      </c>
      <c r="CP232" s="10">
        <v>40</v>
      </c>
      <c r="CQ232" s="10">
        <v>20</v>
      </c>
      <c r="CR232" s="10">
        <v>40</v>
      </c>
      <c r="CS232" s="10">
        <v>20</v>
      </c>
      <c r="CT232" s="10">
        <v>40</v>
      </c>
      <c r="CU232" s="10">
        <v>40</v>
      </c>
      <c r="CV232" s="10">
        <v>80</v>
      </c>
      <c r="CW232" s="46">
        <v>20</v>
      </c>
      <c r="CX232" s="16">
        <v>80</v>
      </c>
      <c r="CY232" s="15">
        <v>10</v>
      </c>
      <c r="CZ232" s="10">
        <v>40</v>
      </c>
      <c r="DA232" s="10">
        <v>5</v>
      </c>
      <c r="DB232" s="10">
        <v>20</v>
      </c>
      <c r="DC232" s="10">
        <v>5</v>
      </c>
      <c r="DD232" s="10">
        <v>40</v>
      </c>
      <c r="DE232" s="10">
        <v>5</v>
      </c>
      <c r="DF232" s="10">
        <v>40</v>
      </c>
      <c r="DG232" s="10">
        <v>20</v>
      </c>
      <c r="DH232" s="10">
        <v>80</v>
      </c>
      <c r="DI232" s="10">
        <v>10</v>
      </c>
      <c r="DJ232" s="16">
        <v>80</v>
      </c>
      <c r="DK232" s="45" t="s">
        <v>359</v>
      </c>
    </row>
    <row r="233" spans="1:115" ht="24" customHeight="1">
      <c r="A233" s="119" t="s">
        <v>360</v>
      </c>
      <c r="B233" s="43">
        <v>39013</v>
      </c>
      <c r="C233" s="43">
        <v>43430</v>
      </c>
      <c r="D233" s="44">
        <v>12</v>
      </c>
      <c r="E233" s="3" t="s">
        <v>217</v>
      </c>
      <c r="F233" s="76" t="s">
        <v>218</v>
      </c>
      <c r="G233" s="227">
        <v>17.567207456426978</v>
      </c>
      <c r="H233" s="1" t="s">
        <v>219</v>
      </c>
      <c r="I233" s="141" t="s">
        <v>228</v>
      </c>
      <c r="J233" s="222" t="s">
        <v>228</v>
      </c>
      <c r="K233" s="15"/>
      <c r="L233" s="10"/>
      <c r="M233" s="10"/>
      <c r="N233" s="10"/>
      <c r="O233" s="10"/>
      <c r="P233" s="10"/>
      <c r="Q233" s="10"/>
      <c r="R233" s="10"/>
      <c r="S233" s="10"/>
      <c r="T233" s="10"/>
      <c r="U233" s="10"/>
      <c r="V233" s="10"/>
      <c r="W233" s="10"/>
      <c r="X233" s="10"/>
      <c r="Y233" s="10">
        <v>5</v>
      </c>
      <c r="Z233" s="10">
        <v>5</v>
      </c>
      <c r="AA233" s="10">
        <v>5</v>
      </c>
      <c r="AB233" s="10">
        <v>5</v>
      </c>
      <c r="AC233" s="10">
        <v>5</v>
      </c>
      <c r="AD233" s="10">
        <v>5</v>
      </c>
      <c r="AE233" s="10">
        <v>5</v>
      </c>
      <c r="AF233" s="10">
        <v>5</v>
      </c>
      <c r="AG233" s="10">
        <v>5</v>
      </c>
      <c r="AH233" s="10">
        <v>5</v>
      </c>
      <c r="AI233" s="10">
        <v>5</v>
      </c>
      <c r="AJ233" s="10">
        <v>5</v>
      </c>
      <c r="AK233" s="10">
        <v>5</v>
      </c>
      <c r="AL233" s="10">
        <v>5</v>
      </c>
      <c r="AM233" s="10">
        <v>160</v>
      </c>
      <c r="AN233" s="10">
        <v>640</v>
      </c>
      <c r="AO233" s="10">
        <v>160</v>
      </c>
      <c r="AP233" s="16">
        <v>1280</v>
      </c>
      <c r="AQ233" s="45" t="s">
        <v>360</v>
      </c>
      <c r="AR233" s="15"/>
      <c r="AS233" s="10"/>
      <c r="AT233" s="10"/>
      <c r="AU233" s="10"/>
      <c r="AV233" s="10"/>
      <c r="AW233" s="10"/>
      <c r="AX233" s="10"/>
      <c r="AY233" s="10"/>
      <c r="AZ233" s="10"/>
      <c r="BA233" s="10"/>
      <c r="BB233" s="10"/>
      <c r="BC233" s="10"/>
      <c r="BD233" s="10"/>
      <c r="BE233" s="10"/>
      <c r="BF233" s="10"/>
      <c r="BG233" s="10"/>
      <c r="BH233" s="10">
        <v>5</v>
      </c>
      <c r="BI233" s="10">
        <v>5</v>
      </c>
      <c r="BJ233" s="10">
        <v>20</v>
      </c>
      <c r="BK233" s="10">
        <v>80</v>
      </c>
      <c r="BL233" s="10">
        <v>80</v>
      </c>
      <c r="BM233" s="10">
        <v>640</v>
      </c>
      <c r="BN233" s="10">
        <v>40</v>
      </c>
      <c r="BO233" s="10">
        <v>320</v>
      </c>
      <c r="BP233" s="10">
        <v>20</v>
      </c>
      <c r="BQ233" s="10">
        <v>160</v>
      </c>
      <c r="BR233" s="10">
        <v>160</v>
      </c>
      <c r="BS233" s="10">
        <v>320</v>
      </c>
      <c r="BT233" s="10">
        <v>40</v>
      </c>
      <c r="BU233" s="10">
        <v>640</v>
      </c>
      <c r="BV233" s="10">
        <v>40</v>
      </c>
      <c r="BW233" s="10">
        <v>320</v>
      </c>
      <c r="BX233" s="10">
        <v>20</v>
      </c>
      <c r="BY233" s="10">
        <v>320</v>
      </c>
      <c r="BZ233" s="10">
        <v>20</v>
      </c>
      <c r="CA233" s="16">
        <v>320</v>
      </c>
      <c r="CB233" s="45" t="s">
        <v>360</v>
      </c>
      <c r="CC233" s="15">
        <v>5</v>
      </c>
      <c r="CD233" s="10">
        <v>20</v>
      </c>
      <c r="CE233" s="10">
        <v>5</v>
      </c>
      <c r="CF233" s="10">
        <v>10</v>
      </c>
      <c r="CG233" s="10">
        <v>5</v>
      </c>
      <c r="CH233" s="16">
        <v>20</v>
      </c>
      <c r="CI233" s="15">
        <v>40</v>
      </c>
      <c r="CJ233" s="10">
        <v>80</v>
      </c>
      <c r="CK233" s="10">
        <v>40</v>
      </c>
      <c r="CL233" s="10">
        <v>160</v>
      </c>
      <c r="CM233" s="10">
        <v>80</v>
      </c>
      <c r="CN233" s="10">
        <v>160</v>
      </c>
      <c r="CO233" s="10">
        <v>80</v>
      </c>
      <c r="CP233" s="10">
        <v>160</v>
      </c>
      <c r="CQ233" s="10">
        <v>160</v>
      </c>
      <c r="CR233" s="10">
        <v>320</v>
      </c>
      <c r="CS233" s="10">
        <v>160</v>
      </c>
      <c r="CT233" s="10">
        <v>320</v>
      </c>
      <c r="CU233" s="10">
        <v>320</v>
      </c>
      <c r="CV233" s="10">
        <v>320</v>
      </c>
      <c r="CW233" s="46">
        <v>160</v>
      </c>
      <c r="CX233" s="16">
        <v>320</v>
      </c>
      <c r="CY233" s="15">
        <v>5</v>
      </c>
      <c r="CZ233" s="10">
        <v>160</v>
      </c>
      <c r="DA233" s="10">
        <v>5</v>
      </c>
      <c r="DB233" s="10">
        <v>80</v>
      </c>
      <c r="DC233" s="10">
        <v>5</v>
      </c>
      <c r="DD233" s="10">
        <v>160</v>
      </c>
      <c r="DE233" s="10">
        <v>5</v>
      </c>
      <c r="DF233" s="10">
        <v>160</v>
      </c>
      <c r="DG233" s="10">
        <v>5</v>
      </c>
      <c r="DH233" s="10">
        <v>320</v>
      </c>
      <c r="DI233" s="10">
        <v>5</v>
      </c>
      <c r="DJ233" s="16">
        <v>160</v>
      </c>
      <c r="DK233" s="45" t="s">
        <v>360</v>
      </c>
    </row>
    <row r="234" spans="1:115" ht="24" customHeight="1">
      <c r="A234" s="119" t="s">
        <v>361</v>
      </c>
      <c r="B234" s="43">
        <v>38379</v>
      </c>
      <c r="C234" s="43">
        <v>43406</v>
      </c>
      <c r="D234" s="44">
        <v>13</v>
      </c>
      <c r="E234" s="5" t="s">
        <v>221</v>
      </c>
      <c r="F234" s="76" t="s">
        <v>218</v>
      </c>
      <c r="G234" s="227">
        <v>30.633444350778269</v>
      </c>
      <c r="H234" s="1" t="s">
        <v>219</v>
      </c>
      <c r="I234" s="141" t="s">
        <v>228</v>
      </c>
      <c r="J234" s="222" t="s">
        <v>228</v>
      </c>
      <c r="K234" s="15"/>
      <c r="L234" s="10"/>
      <c r="M234" s="10"/>
      <c r="N234" s="10"/>
      <c r="O234" s="10"/>
      <c r="P234" s="10"/>
      <c r="Q234" s="10"/>
      <c r="R234" s="10"/>
      <c r="S234" s="10"/>
      <c r="T234" s="10"/>
      <c r="U234" s="10"/>
      <c r="V234" s="10"/>
      <c r="W234" s="10"/>
      <c r="X234" s="10"/>
      <c r="Y234" s="10">
        <v>5</v>
      </c>
      <c r="Z234" s="10">
        <v>5</v>
      </c>
      <c r="AA234" s="10">
        <v>5</v>
      </c>
      <c r="AB234" s="10">
        <v>5</v>
      </c>
      <c r="AC234" s="10">
        <v>5</v>
      </c>
      <c r="AD234" s="10">
        <v>5</v>
      </c>
      <c r="AE234" s="10">
        <v>5</v>
      </c>
      <c r="AF234" s="10">
        <v>10</v>
      </c>
      <c r="AG234" s="10">
        <v>5</v>
      </c>
      <c r="AH234" s="10">
        <v>10</v>
      </c>
      <c r="AI234" s="10">
        <v>5</v>
      </c>
      <c r="AJ234" s="10">
        <v>5</v>
      </c>
      <c r="AK234" s="10">
        <v>5</v>
      </c>
      <c r="AL234" s="10">
        <v>5</v>
      </c>
      <c r="AM234" s="10">
        <v>80</v>
      </c>
      <c r="AN234" s="10">
        <v>320</v>
      </c>
      <c r="AO234" s="10">
        <v>40</v>
      </c>
      <c r="AP234" s="16">
        <v>320</v>
      </c>
      <c r="AQ234" s="45" t="s">
        <v>361</v>
      </c>
      <c r="AR234" s="15"/>
      <c r="AS234" s="10"/>
      <c r="AT234" s="10"/>
      <c r="AU234" s="10"/>
      <c r="AV234" s="10"/>
      <c r="AW234" s="10"/>
      <c r="AX234" s="10"/>
      <c r="AY234" s="10"/>
      <c r="AZ234" s="10"/>
      <c r="BA234" s="10"/>
      <c r="BB234" s="10"/>
      <c r="BC234" s="10"/>
      <c r="BD234" s="10"/>
      <c r="BE234" s="10"/>
      <c r="BF234" s="10"/>
      <c r="BG234" s="10"/>
      <c r="BH234" s="10">
        <v>5</v>
      </c>
      <c r="BI234" s="10">
        <v>5</v>
      </c>
      <c r="BJ234" s="10">
        <v>20</v>
      </c>
      <c r="BK234" s="10">
        <v>80</v>
      </c>
      <c r="BL234" s="10">
        <v>80</v>
      </c>
      <c r="BM234" s="10">
        <v>640</v>
      </c>
      <c r="BN234" s="10">
        <v>5</v>
      </c>
      <c r="BO234" s="10">
        <v>160</v>
      </c>
      <c r="BP234" s="10">
        <v>10</v>
      </c>
      <c r="BQ234" s="10">
        <v>320</v>
      </c>
      <c r="BR234" s="10">
        <v>160</v>
      </c>
      <c r="BS234" s="10">
        <v>640</v>
      </c>
      <c r="BT234" s="10">
        <v>40</v>
      </c>
      <c r="BU234" s="10">
        <v>1280</v>
      </c>
      <c r="BV234" s="10">
        <v>10</v>
      </c>
      <c r="BW234" s="10">
        <v>1280</v>
      </c>
      <c r="BX234" s="10">
        <v>20</v>
      </c>
      <c r="BY234" s="10">
        <v>1280</v>
      </c>
      <c r="BZ234" s="10">
        <v>20</v>
      </c>
      <c r="CA234" s="16">
        <v>640</v>
      </c>
      <c r="CB234" s="45" t="s">
        <v>361</v>
      </c>
      <c r="CC234" s="15">
        <v>5</v>
      </c>
      <c r="CD234" s="10">
        <v>80</v>
      </c>
      <c r="CE234" s="10">
        <v>5</v>
      </c>
      <c r="CF234" s="10">
        <v>10</v>
      </c>
      <c r="CG234" s="10">
        <v>5</v>
      </c>
      <c r="CH234" s="16">
        <v>10</v>
      </c>
      <c r="CI234" s="15">
        <v>5</v>
      </c>
      <c r="CJ234" s="10">
        <v>80</v>
      </c>
      <c r="CK234" s="10">
        <v>10</v>
      </c>
      <c r="CL234" s="10">
        <v>80</v>
      </c>
      <c r="CM234" s="10">
        <v>10</v>
      </c>
      <c r="CN234" s="10">
        <v>80</v>
      </c>
      <c r="CO234" s="10">
        <v>10</v>
      </c>
      <c r="CP234" s="10">
        <v>80</v>
      </c>
      <c r="CQ234" s="10">
        <v>10</v>
      </c>
      <c r="CR234" s="10">
        <v>160</v>
      </c>
      <c r="CS234" s="10">
        <v>10</v>
      </c>
      <c r="CT234" s="10">
        <v>160</v>
      </c>
      <c r="CU234" s="10">
        <v>20</v>
      </c>
      <c r="CV234" s="10">
        <v>160</v>
      </c>
      <c r="CW234" s="46">
        <v>5</v>
      </c>
      <c r="CX234" s="16">
        <v>160</v>
      </c>
      <c r="CY234" s="15">
        <v>10</v>
      </c>
      <c r="CZ234" s="10">
        <v>320</v>
      </c>
      <c r="DA234" s="10">
        <v>5</v>
      </c>
      <c r="DB234" s="10">
        <v>160</v>
      </c>
      <c r="DC234" s="10">
        <v>5</v>
      </c>
      <c r="DD234" s="10">
        <v>320</v>
      </c>
      <c r="DE234" s="10">
        <v>10</v>
      </c>
      <c r="DF234" s="10">
        <v>320</v>
      </c>
      <c r="DG234" s="10">
        <v>10</v>
      </c>
      <c r="DH234" s="10">
        <v>640</v>
      </c>
      <c r="DI234" s="10">
        <v>5</v>
      </c>
      <c r="DJ234" s="16">
        <v>640</v>
      </c>
      <c r="DK234" s="45" t="s">
        <v>361</v>
      </c>
    </row>
    <row r="235" spans="1:115" ht="24" customHeight="1">
      <c r="A235" s="220" t="s">
        <v>362</v>
      </c>
      <c r="B235" s="48">
        <v>37701</v>
      </c>
      <c r="C235" s="48">
        <v>43449</v>
      </c>
      <c r="D235" s="50">
        <v>15</v>
      </c>
      <c r="E235" s="3" t="s">
        <v>217</v>
      </c>
      <c r="F235" s="12" t="s">
        <v>222</v>
      </c>
      <c r="G235" s="227">
        <v>27.21</v>
      </c>
      <c r="H235" s="1" t="s">
        <v>219</v>
      </c>
      <c r="I235" s="141" t="s">
        <v>228</v>
      </c>
      <c r="J235" s="222" t="s">
        <v>228</v>
      </c>
      <c r="K235" s="15"/>
      <c r="L235" s="10"/>
      <c r="M235" s="10"/>
      <c r="N235" s="10"/>
      <c r="O235" s="10"/>
      <c r="P235" s="10"/>
      <c r="Q235" s="10"/>
      <c r="R235" s="10"/>
      <c r="S235" s="10"/>
      <c r="T235" s="10"/>
      <c r="U235" s="10"/>
      <c r="V235" s="10"/>
      <c r="W235" s="10"/>
      <c r="X235" s="10"/>
      <c r="Y235" s="10">
        <v>5</v>
      </c>
      <c r="Z235" s="10">
        <v>5</v>
      </c>
      <c r="AA235" s="10">
        <v>160</v>
      </c>
      <c r="AB235" s="10">
        <v>160</v>
      </c>
      <c r="AC235" s="10">
        <v>80</v>
      </c>
      <c r="AD235" s="10">
        <v>160</v>
      </c>
      <c r="AE235" s="10">
        <v>80</v>
      </c>
      <c r="AF235" s="10">
        <v>80</v>
      </c>
      <c r="AG235" s="10">
        <v>80</v>
      </c>
      <c r="AH235" s="10">
        <v>80</v>
      </c>
      <c r="AI235" s="10">
        <v>80</v>
      </c>
      <c r="AJ235" s="10">
        <v>40</v>
      </c>
      <c r="AK235" s="10">
        <v>10</v>
      </c>
      <c r="AL235" s="10">
        <v>10</v>
      </c>
      <c r="AM235" s="10">
        <v>320</v>
      </c>
      <c r="AN235" s="10">
        <v>320</v>
      </c>
      <c r="AO235" s="10">
        <v>320</v>
      </c>
      <c r="AP235" s="16">
        <v>320</v>
      </c>
      <c r="AQ235" s="68" t="s">
        <v>362</v>
      </c>
      <c r="AR235" s="15"/>
      <c r="AS235" s="10"/>
      <c r="AT235" s="10"/>
      <c r="AU235" s="10"/>
      <c r="AV235" s="10"/>
      <c r="AW235" s="10"/>
      <c r="AX235" s="10"/>
      <c r="AY235" s="10"/>
      <c r="AZ235" s="10"/>
      <c r="BA235" s="10"/>
      <c r="BB235" s="10"/>
      <c r="BC235" s="10"/>
      <c r="BD235" s="10"/>
      <c r="BE235" s="10"/>
      <c r="BF235" s="10"/>
      <c r="BG235" s="10"/>
      <c r="BH235" s="10">
        <v>80</v>
      </c>
      <c r="BI235" s="10">
        <v>80</v>
      </c>
      <c r="BJ235" s="10">
        <v>320</v>
      </c>
      <c r="BK235" s="10">
        <v>320</v>
      </c>
      <c r="BL235" s="10">
        <v>640</v>
      </c>
      <c r="BM235" s="10">
        <v>640</v>
      </c>
      <c r="BN235" s="10">
        <v>320</v>
      </c>
      <c r="BO235" s="10">
        <v>320</v>
      </c>
      <c r="BP235" s="10">
        <v>320</v>
      </c>
      <c r="BQ235" s="10">
        <v>320</v>
      </c>
      <c r="BR235" s="10">
        <v>640</v>
      </c>
      <c r="BS235" s="10">
        <v>640</v>
      </c>
      <c r="BT235" s="10">
        <v>160</v>
      </c>
      <c r="BU235" s="10">
        <v>320</v>
      </c>
      <c r="BV235" s="10">
        <v>160</v>
      </c>
      <c r="BW235" s="10">
        <v>160</v>
      </c>
      <c r="BX235" s="10">
        <v>160</v>
      </c>
      <c r="BY235" s="10">
        <v>320</v>
      </c>
      <c r="BZ235" s="124">
        <v>160</v>
      </c>
      <c r="CA235" s="125">
        <v>160</v>
      </c>
      <c r="CB235" s="68" t="s">
        <v>362</v>
      </c>
      <c r="CC235" s="15">
        <v>640</v>
      </c>
      <c r="CD235" s="10">
        <v>640</v>
      </c>
      <c r="CE235" s="10">
        <v>80</v>
      </c>
      <c r="CF235" s="10">
        <v>80</v>
      </c>
      <c r="CG235" s="10">
        <v>80</v>
      </c>
      <c r="CH235" s="16">
        <v>80</v>
      </c>
      <c r="CI235" s="15">
        <v>80</v>
      </c>
      <c r="CJ235" s="10">
        <v>80</v>
      </c>
      <c r="CK235" s="10">
        <v>320</v>
      </c>
      <c r="CL235" s="10">
        <v>640</v>
      </c>
      <c r="CM235" s="10">
        <v>320</v>
      </c>
      <c r="CN235" s="10">
        <v>320</v>
      </c>
      <c r="CO235" s="10">
        <v>160</v>
      </c>
      <c r="CP235" s="10">
        <v>160</v>
      </c>
      <c r="CQ235" s="10">
        <v>160</v>
      </c>
      <c r="CR235" s="10">
        <v>160</v>
      </c>
      <c r="CS235" s="10">
        <v>40</v>
      </c>
      <c r="CT235" s="10">
        <v>640</v>
      </c>
      <c r="CU235" s="10">
        <v>160</v>
      </c>
      <c r="CV235" s="10">
        <v>160</v>
      </c>
      <c r="CW235" s="127">
        <v>160</v>
      </c>
      <c r="CX235" s="125">
        <v>160</v>
      </c>
      <c r="CY235" s="15">
        <v>160</v>
      </c>
      <c r="CZ235" s="10">
        <v>160</v>
      </c>
      <c r="DA235" s="10">
        <v>80</v>
      </c>
      <c r="DB235" s="10">
        <v>160</v>
      </c>
      <c r="DC235" s="10">
        <v>80</v>
      </c>
      <c r="DD235" s="10">
        <v>320</v>
      </c>
      <c r="DE235" s="10">
        <v>80</v>
      </c>
      <c r="DF235" s="10">
        <v>320</v>
      </c>
      <c r="DG235" s="10">
        <v>160</v>
      </c>
      <c r="DH235" s="10">
        <v>160</v>
      </c>
      <c r="DI235" s="124">
        <v>160</v>
      </c>
      <c r="DJ235" s="125">
        <v>320</v>
      </c>
      <c r="DK235" s="68" t="s">
        <v>362</v>
      </c>
    </row>
    <row r="236" spans="1:115" ht="24" customHeight="1">
      <c r="A236" s="119" t="s">
        <v>363</v>
      </c>
      <c r="B236" s="43">
        <v>38832</v>
      </c>
      <c r="C236" s="43">
        <v>43406</v>
      </c>
      <c r="D236" s="44">
        <v>12</v>
      </c>
      <c r="E236" s="5" t="s">
        <v>221</v>
      </c>
      <c r="F236" s="54" t="s">
        <v>218</v>
      </c>
      <c r="G236" s="227">
        <v>18.171399147904225</v>
      </c>
      <c r="H236" s="1" t="s">
        <v>219</v>
      </c>
      <c r="I236" s="141" t="s">
        <v>228</v>
      </c>
      <c r="J236" s="222" t="s">
        <v>228</v>
      </c>
      <c r="K236" s="15"/>
      <c r="L236" s="10"/>
      <c r="M236" s="10"/>
      <c r="N236" s="10"/>
      <c r="O236" s="10"/>
      <c r="P236" s="10"/>
      <c r="Q236" s="10"/>
      <c r="R236" s="10"/>
      <c r="S236" s="10"/>
      <c r="T236" s="10"/>
      <c r="U236" s="10"/>
      <c r="V236" s="10"/>
      <c r="W236" s="10"/>
      <c r="X236" s="10"/>
      <c r="Y236" s="10">
        <v>5</v>
      </c>
      <c r="Z236" s="10">
        <v>5</v>
      </c>
      <c r="AA236" s="10">
        <v>5</v>
      </c>
      <c r="AB236" s="10">
        <v>5</v>
      </c>
      <c r="AC236" s="10">
        <v>5</v>
      </c>
      <c r="AD236" s="10">
        <v>5</v>
      </c>
      <c r="AE236" s="10">
        <v>5</v>
      </c>
      <c r="AF236" s="10">
        <v>5</v>
      </c>
      <c r="AG236" s="10">
        <v>5</v>
      </c>
      <c r="AH236" s="10">
        <v>5</v>
      </c>
      <c r="AI236" s="10">
        <v>5</v>
      </c>
      <c r="AJ236" s="10">
        <v>5</v>
      </c>
      <c r="AK236" s="10">
        <v>5</v>
      </c>
      <c r="AL236" s="10">
        <v>5</v>
      </c>
      <c r="AM236" s="10">
        <v>5</v>
      </c>
      <c r="AN236" s="10">
        <v>40</v>
      </c>
      <c r="AO236" s="10">
        <v>5</v>
      </c>
      <c r="AP236" s="16">
        <v>5</v>
      </c>
      <c r="AQ236" s="45" t="s">
        <v>363</v>
      </c>
      <c r="AR236" s="15"/>
      <c r="AS236" s="10"/>
      <c r="AT236" s="10"/>
      <c r="AU236" s="10"/>
      <c r="AV236" s="10"/>
      <c r="AW236" s="10"/>
      <c r="AX236" s="10"/>
      <c r="AY236" s="10"/>
      <c r="AZ236" s="10"/>
      <c r="BA236" s="10"/>
      <c r="BB236" s="10"/>
      <c r="BC236" s="10"/>
      <c r="BD236" s="10"/>
      <c r="BE236" s="10"/>
      <c r="BF236" s="10"/>
      <c r="BG236" s="10"/>
      <c r="BH236" s="10">
        <v>5</v>
      </c>
      <c r="BI236" s="10">
        <v>5</v>
      </c>
      <c r="BJ236" s="10">
        <v>5</v>
      </c>
      <c r="BK236" s="10">
        <v>5</v>
      </c>
      <c r="BL236" s="10">
        <v>80</v>
      </c>
      <c r="BM236" s="10">
        <v>80</v>
      </c>
      <c r="BN236" s="10">
        <v>5</v>
      </c>
      <c r="BO236" s="10">
        <v>40</v>
      </c>
      <c r="BP236" s="10">
        <v>5</v>
      </c>
      <c r="BQ236" s="10">
        <v>5</v>
      </c>
      <c r="BR236" s="10">
        <v>160</v>
      </c>
      <c r="BS236" s="10">
        <v>40</v>
      </c>
      <c r="BT236" s="10">
        <v>20</v>
      </c>
      <c r="BU236" s="10">
        <v>40</v>
      </c>
      <c r="BV236" s="10">
        <v>5</v>
      </c>
      <c r="BW236" s="10">
        <v>5</v>
      </c>
      <c r="BX236" s="10">
        <v>5</v>
      </c>
      <c r="BY236" s="10">
        <v>5</v>
      </c>
      <c r="BZ236" s="10">
        <v>5</v>
      </c>
      <c r="CA236" s="16">
        <v>5</v>
      </c>
      <c r="CB236" s="45" t="s">
        <v>363</v>
      </c>
      <c r="CC236" s="15">
        <v>5</v>
      </c>
      <c r="CD236" s="10">
        <v>5</v>
      </c>
      <c r="CE236" s="10">
        <v>5</v>
      </c>
      <c r="CF236" s="10">
        <v>5</v>
      </c>
      <c r="CG236" s="10">
        <v>5</v>
      </c>
      <c r="CH236" s="16">
        <v>5</v>
      </c>
      <c r="CI236" s="15">
        <v>5</v>
      </c>
      <c r="CJ236" s="10">
        <v>5</v>
      </c>
      <c r="CK236" s="10">
        <v>5</v>
      </c>
      <c r="CL236" s="10">
        <v>5</v>
      </c>
      <c r="CM236" s="10">
        <v>20</v>
      </c>
      <c r="CN236" s="10">
        <v>80</v>
      </c>
      <c r="CO236" s="10">
        <v>5</v>
      </c>
      <c r="CP236" s="10">
        <v>5</v>
      </c>
      <c r="CQ236" s="10">
        <v>40</v>
      </c>
      <c r="CR236" s="10">
        <v>80</v>
      </c>
      <c r="CS236" s="10">
        <v>40</v>
      </c>
      <c r="CT236" s="10">
        <v>80</v>
      </c>
      <c r="CU236" s="10">
        <v>40</v>
      </c>
      <c r="CV236" s="10">
        <v>80</v>
      </c>
      <c r="CW236" s="46">
        <v>40</v>
      </c>
      <c r="CX236" s="16">
        <v>80</v>
      </c>
      <c r="CY236" s="15">
        <v>5</v>
      </c>
      <c r="CZ236" s="10">
        <v>40</v>
      </c>
      <c r="DA236" s="10">
        <v>10</v>
      </c>
      <c r="DB236" s="10">
        <v>20</v>
      </c>
      <c r="DC236" s="10">
        <v>20</v>
      </c>
      <c r="DD236" s="10">
        <v>40</v>
      </c>
      <c r="DE236" s="10">
        <v>20</v>
      </c>
      <c r="DF236" s="10">
        <v>40</v>
      </c>
      <c r="DG236" s="10">
        <v>20</v>
      </c>
      <c r="DH236" s="10">
        <v>40</v>
      </c>
      <c r="DI236" s="10">
        <v>5</v>
      </c>
      <c r="DJ236" s="16">
        <v>40</v>
      </c>
      <c r="DK236" s="45" t="s">
        <v>363</v>
      </c>
    </row>
    <row r="237" spans="1:115" ht="24" customHeight="1">
      <c r="A237" s="119" t="s">
        <v>364</v>
      </c>
      <c r="B237" s="43">
        <v>38664</v>
      </c>
      <c r="C237" s="43">
        <v>43402</v>
      </c>
      <c r="D237" s="44">
        <v>12</v>
      </c>
      <c r="E237" s="5" t="s">
        <v>221</v>
      </c>
      <c r="F237" s="54" t="s">
        <v>218</v>
      </c>
      <c r="G237" s="227">
        <v>19.699988243555399</v>
      </c>
      <c r="H237" s="1" t="s">
        <v>219</v>
      </c>
      <c r="I237" s="141" t="s">
        <v>228</v>
      </c>
      <c r="J237" s="222" t="s">
        <v>228</v>
      </c>
      <c r="K237" s="15"/>
      <c r="L237" s="10"/>
      <c r="M237" s="10"/>
      <c r="N237" s="10"/>
      <c r="O237" s="10"/>
      <c r="P237" s="10"/>
      <c r="Q237" s="10"/>
      <c r="R237" s="10"/>
      <c r="S237" s="10"/>
      <c r="T237" s="10"/>
      <c r="U237" s="10"/>
      <c r="V237" s="10"/>
      <c r="W237" s="10"/>
      <c r="X237" s="10"/>
      <c r="Y237" s="10">
        <v>5</v>
      </c>
      <c r="Z237" s="10">
        <v>5</v>
      </c>
      <c r="AA237" s="10">
        <v>5</v>
      </c>
      <c r="AB237" s="10">
        <v>5</v>
      </c>
      <c r="AC237" s="10">
        <v>5</v>
      </c>
      <c r="AD237" s="10">
        <v>5</v>
      </c>
      <c r="AE237" s="10">
        <v>5</v>
      </c>
      <c r="AF237" s="10">
        <v>5</v>
      </c>
      <c r="AG237" s="10">
        <v>5</v>
      </c>
      <c r="AH237" s="10">
        <v>5</v>
      </c>
      <c r="AI237" s="10">
        <v>5</v>
      </c>
      <c r="AJ237" s="10">
        <v>5</v>
      </c>
      <c r="AK237" s="10">
        <v>5</v>
      </c>
      <c r="AL237" s="10">
        <v>5</v>
      </c>
      <c r="AM237" s="10">
        <v>80</v>
      </c>
      <c r="AN237" s="10">
        <v>320</v>
      </c>
      <c r="AO237" s="10">
        <v>80</v>
      </c>
      <c r="AP237" s="16">
        <v>320</v>
      </c>
      <c r="AQ237" s="45" t="s">
        <v>364</v>
      </c>
      <c r="AR237" s="15"/>
      <c r="AS237" s="10"/>
      <c r="AT237" s="10"/>
      <c r="AU237" s="10"/>
      <c r="AV237" s="10"/>
      <c r="AW237" s="10"/>
      <c r="AX237" s="10"/>
      <c r="AY237" s="10"/>
      <c r="AZ237" s="10"/>
      <c r="BA237" s="10"/>
      <c r="BB237" s="10"/>
      <c r="BC237" s="10"/>
      <c r="BD237" s="10"/>
      <c r="BE237" s="10"/>
      <c r="BF237" s="10"/>
      <c r="BG237" s="10"/>
      <c r="BH237" s="10">
        <v>5</v>
      </c>
      <c r="BI237" s="10">
        <v>5</v>
      </c>
      <c r="BJ237" s="10">
        <v>5</v>
      </c>
      <c r="BK237" s="10">
        <v>5</v>
      </c>
      <c r="BL237" s="10">
        <v>160</v>
      </c>
      <c r="BM237" s="10">
        <v>640</v>
      </c>
      <c r="BN237" s="10">
        <v>20</v>
      </c>
      <c r="BO237" s="10">
        <v>160</v>
      </c>
      <c r="BP237" s="10">
        <v>40</v>
      </c>
      <c r="BQ237" s="10">
        <v>160</v>
      </c>
      <c r="BR237" s="10">
        <v>160</v>
      </c>
      <c r="BS237" s="10">
        <v>640</v>
      </c>
      <c r="BT237" s="10">
        <v>80</v>
      </c>
      <c r="BU237" s="10">
        <v>640</v>
      </c>
      <c r="BV237" s="10">
        <v>80</v>
      </c>
      <c r="BW237" s="10">
        <v>640</v>
      </c>
      <c r="BX237" s="10">
        <v>40</v>
      </c>
      <c r="BY237" s="10">
        <v>640</v>
      </c>
      <c r="BZ237" s="10">
        <v>40</v>
      </c>
      <c r="CA237" s="16">
        <v>640</v>
      </c>
      <c r="CB237" s="45" t="s">
        <v>364</v>
      </c>
      <c r="CC237" s="15">
        <v>5</v>
      </c>
      <c r="CD237" s="10">
        <v>20</v>
      </c>
      <c r="CE237" s="10">
        <v>5</v>
      </c>
      <c r="CF237" s="10">
        <v>5</v>
      </c>
      <c r="CG237" s="10">
        <v>5</v>
      </c>
      <c r="CH237" s="16">
        <v>10</v>
      </c>
      <c r="CI237" s="15">
        <v>20</v>
      </c>
      <c r="CJ237" s="10">
        <v>40</v>
      </c>
      <c r="CK237" s="10">
        <v>40</v>
      </c>
      <c r="CL237" s="10">
        <v>80</v>
      </c>
      <c r="CM237" s="10">
        <v>40</v>
      </c>
      <c r="CN237" s="10">
        <v>80</v>
      </c>
      <c r="CO237" s="10">
        <v>40</v>
      </c>
      <c r="CP237" s="10">
        <v>80</v>
      </c>
      <c r="CQ237" s="10">
        <v>80</v>
      </c>
      <c r="CR237" s="10">
        <v>80</v>
      </c>
      <c r="CS237" s="10">
        <v>80</v>
      </c>
      <c r="CT237" s="10">
        <v>160</v>
      </c>
      <c r="CU237" s="10">
        <v>80</v>
      </c>
      <c r="CV237" s="10">
        <v>160</v>
      </c>
      <c r="CW237" s="46">
        <v>80</v>
      </c>
      <c r="CX237" s="16">
        <v>160</v>
      </c>
      <c r="CY237" s="15">
        <v>10</v>
      </c>
      <c r="CZ237" s="10">
        <v>160</v>
      </c>
      <c r="DA237" s="10">
        <v>5</v>
      </c>
      <c r="DB237" s="10">
        <v>80</v>
      </c>
      <c r="DC237" s="10">
        <v>40</v>
      </c>
      <c r="DD237" s="10">
        <v>160</v>
      </c>
      <c r="DE237" s="10">
        <v>5</v>
      </c>
      <c r="DF237" s="10">
        <v>160</v>
      </c>
      <c r="DG237" s="10">
        <v>5</v>
      </c>
      <c r="DH237" s="10">
        <v>160</v>
      </c>
      <c r="DI237" s="10">
        <v>5</v>
      </c>
      <c r="DJ237" s="16">
        <v>320</v>
      </c>
      <c r="DK237" s="45" t="s">
        <v>364</v>
      </c>
    </row>
    <row r="238" spans="1:115" ht="24" customHeight="1">
      <c r="A238" s="119" t="s">
        <v>365</v>
      </c>
      <c r="B238" s="43">
        <v>38011</v>
      </c>
      <c r="C238" s="43">
        <v>43402</v>
      </c>
      <c r="D238" s="44">
        <v>14</v>
      </c>
      <c r="E238" s="5" t="s">
        <v>221</v>
      </c>
      <c r="F238" s="54" t="s">
        <v>218</v>
      </c>
      <c r="G238" s="227">
        <v>21.240187740062147</v>
      </c>
      <c r="H238" s="1" t="s">
        <v>219</v>
      </c>
      <c r="I238" s="141" t="s">
        <v>228</v>
      </c>
      <c r="J238" s="222" t="s">
        <v>228</v>
      </c>
      <c r="K238" s="15"/>
      <c r="L238" s="10"/>
      <c r="M238" s="10"/>
      <c r="N238" s="10"/>
      <c r="O238" s="10"/>
      <c r="P238" s="10"/>
      <c r="Q238" s="10"/>
      <c r="R238" s="10"/>
      <c r="S238" s="10"/>
      <c r="T238" s="10"/>
      <c r="U238" s="10"/>
      <c r="V238" s="10"/>
      <c r="W238" s="10"/>
      <c r="X238" s="10"/>
      <c r="Y238" s="10">
        <v>5</v>
      </c>
      <c r="Z238" s="10">
        <v>5</v>
      </c>
      <c r="AA238" s="10">
        <v>5</v>
      </c>
      <c r="AB238" s="10">
        <v>5</v>
      </c>
      <c r="AC238" s="10">
        <v>5</v>
      </c>
      <c r="AD238" s="10">
        <v>5</v>
      </c>
      <c r="AE238" s="10">
        <v>5</v>
      </c>
      <c r="AF238" s="10">
        <v>5</v>
      </c>
      <c r="AG238" s="10">
        <v>5</v>
      </c>
      <c r="AH238" s="10">
        <v>5</v>
      </c>
      <c r="AI238" s="10">
        <v>5</v>
      </c>
      <c r="AJ238" s="10">
        <v>5</v>
      </c>
      <c r="AK238" s="10">
        <v>5</v>
      </c>
      <c r="AL238" s="10">
        <v>5</v>
      </c>
      <c r="AM238" s="10">
        <v>40</v>
      </c>
      <c r="AN238" s="10">
        <v>320</v>
      </c>
      <c r="AO238" s="10">
        <v>40</v>
      </c>
      <c r="AP238" s="16">
        <v>320</v>
      </c>
      <c r="AQ238" s="45" t="s">
        <v>365</v>
      </c>
      <c r="AR238" s="15"/>
      <c r="AS238" s="10"/>
      <c r="AT238" s="10"/>
      <c r="AU238" s="10"/>
      <c r="AV238" s="10"/>
      <c r="AW238" s="10"/>
      <c r="AX238" s="10"/>
      <c r="AY238" s="10"/>
      <c r="AZ238" s="10"/>
      <c r="BA238" s="10"/>
      <c r="BB238" s="10"/>
      <c r="BC238" s="10"/>
      <c r="BD238" s="10"/>
      <c r="BE238" s="10"/>
      <c r="BF238" s="10"/>
      <c r="BG238" s="10"/>
      <c r="BH238" s="10">
        <v>5</v>
      </c>
      <c r="BI238" s="10">
        <v>5</v>
      </c>
      <c r="BJ238" s="10">
        <v>80</v>
      </c>
      <c r="BK238" s="10">
        <v>160</v>
      </c>
      <c r="BL238" s="10">
        <v>320</v>
      </c>
      <c r="BM238" s="10">
        <v>640</v>
      </c>
      <c r="BN238" s="10">
        <v>5</v>
      </c>
      <c r="BO238" s="10">
        <v>320</v>
      </c>
      <c r="BP238" s="10">
        <v>40</v>
      </c>
      <c r="BQ238" s="10">
        <v>80</v>
      </c>
      <c r="BR238" s="10">
        <v>160</v>
      </c>
      <c r="BS238" s="10">
        <v>160</v>
      </c>
      <c r="BT238" s="10">
        <v>160</v>
      </c>
      <c r="BU238" s="10">
        <v>320</v>
      </c>
      <c r="BV238" s="10">
        <v>40</v>
      </c>
      <c r="BW238" s="10">
        <v>80</v>
      </c>
      <c r="BX238" s="10">
        <v>40</v>
      </c>
      <c r="BY238" s="10">
        <v>160</v>
      </c>
      <c r="BZ238" s="10">
        <v>40</v>
      </c>
      <c r="CA238" s="16">
        <v>160</v>
      </c>
      <c r="CB238" s="45" t="s">
        <v>365</v>
      </c>
      <c r="CC238" s="15">
        <v>5</v>
      </c>
      <c r="CD238" s="10">
        <v>5</v>
      </c>
      <c r="CE238" s="10">
        <v>5</v>
      </c>
      <c r="CF238" s="10">
        <v>5</v>
      </c>
      <c r="CG238" s="10">
        <v>5</v>
      </c>
      <c r="CH238" s="16">
        <v>5</v>
      </c>
      <c r="CI238" s="15">
        <v>20</v>
      </c>
      <c r="CJ238" s="10">
        <v>20</v>
      </c>
      <c r="CK238" s="10">
        <v>40</v>
      </c>
      <c r="CL238" s="10">
        <v>80</v>
      </c>
      <c r="CM238" s="10">
        <v>40</v>
      </c>
      <c r="CN238" s="10">
        <v>40</v>
      </c>
      <c r="CO238" s="10">
        <v>40</v>
      </c>
      <c r="CP238" s="10">
        <v>40</v>
      </c>
      <c r="CQ238" s="10">
        <v>40</v>
      </c>
      <c r="CR238" s="10">
        <v>80</v>
      </c>
      <c r="CS238" s="10">
        <v>40</v>
      </c>
      <c r="CT238" s="10">
        <v>80</v>
      </c>
      <c r="CU238" s="10">
        <v>80</v>
      </c>
      <c r="CV238" s="10">
        <v>160</v>
      </c>
      <c r="CW238" s="46">
        <v>40</v>
      </c>
      <c r="CX238" s="16">
        <v>80</v>
      </c>
      <c r="CY238" s="15">
        <v>10</v>
      </c>
      <c r="CZ238" s="10">
        <v>10</v>
      </c>
      <c r="DA238" s="10">
        <v>5</v>
      </c>
      <c r="DB238" s="10">
        <v>5</v>
      </c>
      <c r="DC238" s="10">
        <v>5</v>
      </c>
      <c r="DD238" s="10">
        <v>5</v>
      </c>
      <c r="DE238" s="10">
        <v>5</v>
      </c>
      <c r="DF238" s="10">
        <v>5</v>
      </c>
      <c r="DG238" s="10">
        <v>5</v>
      </c>
      <c r="DH238" s="10">
        <v>5</v>
      </c>
      <c r="DI238" s="10">
        <v>5</v>
      </c>
      <c r="DJ238" s="16">
        <v>5</v>
      </c>
      <c r="DK238" s="45" t="s">
        <v>365</v>
      </c>
    </row>
    <row r="239" spans="1:115" ht="24" customHeight="1">
      <c r="A239" s="118" t="s">
        <v>366</v>
      </c>
      <c r="B239" s="48">
        <v>37566</v>
      </c>
      <c r="C239" s="48">
        <v>43402</v>
      </c>
      <c r="D239" s="49">
        <v>15</v>
      </c>
      <c r="E239" s="3" t="s">
        <v>217</v>
      </c>
      <c r="F239" s="54" t="s">
        <v>218</v>
      </c>
      <c r="G239" s="227">
        <v>18.686109563667664</v>
      </c>
      <c r="H239" s="1" t="s">
        <v>219</v>
      </c>
      <c r="I239" s="141" t="s">
        <v>228</v>
      </c>
      <c r="J239" s="222" t="s">
        <v>228</v>
      </c>
      <c r="K239" s="15"/>
      <c r="L239" s="10"/>
      <c r="M239" s="10"/>
      <c r="N239" s="10"/>
      <c r="O239" s="10"/>
      <c r="P239" s="10"/>
      <c r="Q239" s="10"/>
      <c r="R239" s="10"/>
      <c r="S239" s="10"/>
      <c r="T239" s="10"/>
      <c r="U239" s="10"/>
      <c r="V239" s="10"/>
      <c r="W239" s="10"/>
      <c r="X239" s="10"/>
      <c r="Y239" s="10">
        <v>5</v>
      </c>
      <c r="Z239" s="10">
        <v>5</v>
      </c>
      <c r="AA239" s="10">
        <v>5</v>
      </c>
      <c r="AB239" s="10">
        <v>5</v>
      </c>
      <c r="AC239" s="10">
        <v>5</v>
      </c>
      <c r="AD239" s="10">
        <v>5</v>
      </c>
      <c r="AE239" s="10">
        <v>5</v>
      </c>
      <c r="AF239" s="10">
        <v>5</v>
      </c>
      <c r="AG239" s="10">
        <v>5</v>
      </c>
      <c r="AH239" s="10">
        <v>5</v>
      </c>
      <c r="AI239" s="10">
        <v>10</v>
      </c>
      <c r="AJ239" s="10">
        <v>10</v>
      </c>
      <c r="AK239" s="10">
        <v>5</v>
      </c>
      <c r="AL239" s="10">
        <v>10</v>
      </c>
      <c r="AM239" s="10">
        <v>320</v>
      </c>
      <c r="AN239" s="10">
        <v>40</v>
      </c>
      <c r="AO239" s="10">
        <v>320</v>
      </c>
      <c r="AP239" s="16">
        <v>80</v>
      </c>
      <c r="AQ239" s="68" t="s">
        <v>366</v>
      </c>
      <c r="AR239" s="15"/>
      <c r="AS239" s="10"/>
      <c r="AT239" s="10"/>
      <c r="AU239" s="10"/>
      <c r="AV239" s="10"/>
      <c r="AW239" s="10"/>
      <c r="AX239" s="10"/>
      <c r="AY239" s="10"/>
      <c r="AZ239" s="10"/>
      <c r="BA239" s="10"/>
      <c r="BB239" s="10"/>
      <c r="BC239" s="10"/>
      <c r="BD239" s="10"/>
      <c r="BE239" s="10"/>
      <c r="BF239" s="10"/>
      <c r="BG239" s="10"/>
      <c r="BH239" s="10">
        <v>10</v>
      </c>
      <c r="BI239" s="10">
        <v>10</v>
      </c>
      <c r="BJ239" s="10">
        <v>40</v>
      </c>
      <c r="BK239" s="10">
        <v>80</v>
      </c>
      <c r="BL239" s="10">
        <v>160</v>
      </c>
      <c r="BM239" s="10">
        <v>320</v>
      </c>
      <c r="BN239" s="10">
        <v>320</v>
      </c>
      <c r="BO239" s="10">
        <v>80</v>
      </c>
      <c r="BP239" s="10">
        <v>80</v>
      </c>
      <c r="BQ239" s="10">
        <v>80</v>
      </c>
      <c r="BR239" s="10">
        <v>160</v>
      </c>
      <c r="BS239" s="10">
        <v>320</v>
      </c>
      <c r="BT239" s="10">
        <v>320</v>
      </c>
      <c r="BU239" s="10">
        <v>320</v>
      </c>
      <c r="BV239" s="10">
        <v>160</v>
      </c>
      <c r="BW239" s="10">
        <v>320</v>
      </c>
      <c r="BX239" s="10">
        <v>160</v>
      </c>
      <c r="BY239" s="10">
        <v>320</v>
      </c>
      <c r="BZ239" s="10">
        <v>160</v>
      </c>
      <c r="CA239" s="16">
        <v>320</v>
      </c>
      <c r="CB239" s="68" t="s">
        <v>366</v>
      </c>
      <c r="CC239" s="15">
        <v>5</v>
      </c>
      <c r="CD239" s="10">
        <v>5</v>
      </c>
      <c r="CE239" s="10">
        <v>10</v>
      </c>
      <c r="CF239" s="10">
        <v>10</v>
      </c>
      <c r="CG239" s="10">
        <v>5</v>
      </c>
      <c r="CH239" s="16">
        <v>5</v>
      </c>
      <c r="CI239" s="15">
        <v>10</v>
      </c>
      <c r="CJ239" s="10">
        <v>40</v>
      </c>
      <c r="CK239" s="10">
        <v>20</v>
      </c>
      <c r="CL239" s="10">
        <v>80</v>
      </c>
      <c r="CM239" s="10">
        <v>20</v>
      </c>
      <c r="CN239" s="10">
        <v>80</v>
      </c>
      <c r="CO239" s="10">
        <v>20</v>
      </c>
      <c r="CP239" s="10">
        <v>80</v>
      </c>
      <c r="CQ239" s="10">
        <v>40</v>
      </c>
      <c r="CR239" s="10">
        <v>80</v>
      </c>
      <c r="CS239" s="10">
        <v>40</v>
      </c>
      <c r="CT239" s="10">
        <v>80</v>
      </c>
      <c r="CU239" s="10">
        <v>40</v>
      </c>
      <c r="CV239" s="10">
        <v>160</v>
      </c>
      <c r="CW239" s="46">
        <v>40</v>
      </c>
      <c r="CX239" s="16">
        <v>80</v>
      </c>
      <c r="CY239" s="15">
        <v>20</v>
      </c>
      <c r="CZ239" s="10">
        <v>40</v>
      </c>
      <c r="DA239" s="10">
        <v>10</v>
      </c>
      <c r="DB239" s="10">
        <v>40</v>
      </c>
      <c r="DC239" s="10">
        <v>40</v>
      </c>
      <c r="DD239" s="10">
        <v>40</v>
      </c>
      <c r="DE239" s="10">
        <v>10</v>
      </c>
      <c r="DF239" s="10">
        <v>40</v>
      </c>
      <c r="DG239" s="10">
        <v>10</v>
      </c>
      <c r="DH239" s="10">
        <v>40</v>
      </c>
      <c r="DI239" s="10">
        <v>40</v>
      </c>
      <c r="DJ239" s="16">
        <v>40</v>
      </c>
      <c r="DK239" s="68" t="s">
        <v>366</v>
      </c>
    </row>
    <row r="240" spans="1:115" ht="24" customHeight="1">
      <c r="A240" s="118" t="s">
        <v>367</v>
      </c>
      <c r="B240" s="48">
        <v>37595</v>
      </c>
      <c r="C240" s="48">
        <v>43399</v>
      </c>
      <c r="D240" s="49">
        <v>15</v>
      </c>
      <c r="E240" s="5" t="s">
        <v>221</v>
      </c>
      <c r="F240" s="54" t="s">
        <v>218</v>
      </c>
      <c r="G240" s="227">
        <v>20.818313409229361</v>
      </c>
      <c r="H240" s="1" t="s">
        <v>219</v>
      </c>
      <c r="I240" s="141" t="s">
        <v>228</v>
      </c>
      <c r="J240" s="222" t="s">
        <v>228</v>
      </c>
      <c r="K240" s="15"/>
      <c r="L240" s="10"/>
      <c r="M240" s="10"/>
      <c r="N240" s="10"/>
      <c r="O240" s="10"/>
      <c r="P240" s="10"/>
      <c r="Q240" s="10"/>
      <c r="R240" s="10"/>
      <c r="S240" s="10"/>
      <c r="T240" s="10"/>
      <c r="U240" s="10"/>
      <c r="V240" s="10"/>
      <c r="W240" s="10"/>
      <c r="X240" s="10"/>
      <c r="Y240" s="10">
        <v>5</v>
      </c>
      <c r="Z240" s="10">
        <v>5</v>
      </c>
      <c r="AA240" s="10">
        <v>5</v>
      </c>
      <c r="AB240" s="10">
        <v>5</v>
      </c>
      <c r="AC240" s="10">
        <v>5</v>
      </c>
      <c r="AD240" s="10">
        <v>5</v>
      </c>
      <c r="AE240" s="10">
        <v>10</v>
      </c>
      <c r="AF240" s="10">
        <v>10</v>
      </c>
      <c r="AG240" s="10">
        <v>5</v>
      </c>
      <c r="AH240" s="10">
        <v>5</v>
      </c>
      <c r="AI240" s="10">
        <v>10</v>
      </c>
      <c r="AJ240" s="10">
        <v>10</v>
      </c>
      <c r="AK240" s="10">
        <v>5</v>
      </c>
      <c r="AL240" s="10">
        <v>5</v>
      </c>
      <c r="AM240" s="10">
        <v>40</v>
      </c>
      <c r="AN240" s="10">
        <v>320</v>
      </c>
      <c r="AO240" s="10">
        <v>40</v>
      </c>
      <c r="AP240" s="16">
        <v>320</v>
      </c>
      <c r="AQ240" s="68" t="s">
        <v>367</v>
      </c>
      <c r="AR240" s="15"/>
      <c r="AS240" s="10"/>
      <c r="AT240" s="10"/>
      <c r="AU240" s="10"/>
      <c r="AV240" s="10"/>
      <c r="AW240" s="10"/>
      <c r="AX240" s="10"/>
      <c r="AY240" s="10"/>
      <c r="AZ240" s="10"/>
      <c r="BA240" s="10"/>
      <c r="BB240" s="10"/>
      <c r="BC240" s="10"/>
      <c r="BD240" s="10"/>
      <c r="BE240" s="10"/>
      <c r="BF240" s="10"/>
      <c r="BG240" s="10"/>
      <c r="BH240" s="10">
        <v>20</v>
      </c>
      <c r="BI240" s="10">
        <v>40</v>
      </c>
      <c r="BJ240" s="10">
        <v>160</v>
      </c>
      <c r="BK240" s="10">
        <v>160</v>
      </c>
      <c r="BL240" s="10">
        <v>640</v>
      </c>
      <c r="BM240" s="10">
        <v>1280</v>
      </c>
      <c r="BN240" s="10">
        <v>40</v>
      </c>
      <c r="BO240" s="10">
        <v>320</v>
      </c>
      <c r="BP240" s="10">
        <v>10</v>
      </c>
      <c r="BQ240" s="10">
        <v>40</v>
      </c>
      <c r="BR240" s="10">
        <v>40</v>
      </c>
      <c r="BS240" s="10">
        <v>320</v>
      </c>
      <c r="BT240" s="10">
        <v>40</v>
      </c>
      <c r="BU240" s="10">
        <v>320</v>
      </c>
      <c r="BV240" s="10">
        <v>40</v>
      </c>
      <c r="BW240" s="10">
        <v>80</v>
      </c>
      <c r="BX240" s="10">
        <v>20</v>
      </c>
      <c r="BY240" s="10">
        <v>160</v>
      </c>
      <c r="BZ240" s="10">
        <v>20</v>
      </c>
      <c r="CA240" s="16">
        <v>160</v>
      </c>
      <c r="CB240" s="68" t="s">
        <v>367</v>
      </c>
      <c r="CC240" s="15">
        <v>5</v>
      </c>
      <c r="CD240" s="10">
        <v>10</v>
      </c>
      <c r="CE240" s="10">
        <v>5</v>
      </c>
      <c r="CF240" s="10">
        <v>5</v>
      </c>
      <c r="CG240" s="10">
        <v>5</v>
      </c>
      <c r="CH240" s="16">
        <v>5</v>
      </c>
      <c r="CI240" s="15">
        <v>10</v>
      </c>
      <c r="CJ240" s="10">
        <v>20</v>
      </c>
      <c r="CK240" s="10">
        <v>20</v>
      </c>
      <c r="CL240" s="10">
        <v>40</v>
      </c>
      <c r="CM240" s="10">
        <v>40</v>
      </c>
      <c r="CN240" s="10">
        <v>40</v>
      </c>
      <c r="CO240" s="10">
        <v>40</v>
      </c>
      <c r="CP240" s="10">
        <v>40</v>
      </c>
      <c r="CQ240" s="10">
        <v>40</v>
      </c>
      <c r="CR240" s="10">
        <v>80</v>
      </c>
      <c r="CS240" s="10">
        <v>20</v>
      </c>
      <c r="CT240" s="10">
        <v>80</v>
      </c>
      <c r="CU240" s="10">
        <v>40</v>
      </c>
      <c r="CV240" s="10">
        <v>160</v>
      </c>
      <c r="CW240" s="46">
        <v>40</v>
      </c>
      <c r="CX240" s="16">
        <v>80</v>
      </c>
      <c r="CY240" s="15">
        <v>20</v>
      </c>
      <c r="CZ240" s="10">
        <v>80</v>
      </c>
      <c r="DA240" s="10">
        <v>10</v>
      </c>
      <c r="DB240" s="10">
        <v>40</v>
      </c>
      <c r="DC240" s="10">
        <v>5</v>
      </c>
      <c r="DD240" s="10">
        <v>80</v>
      </c>
      <c r="DE240" s="10">
        <v>10</v>
      </c>
      <c r="DF240" s="10">
        <v>40</v>
      </c>
      <c r="DG240" s="10">
        <v>20</v>
      </c>
      <c r="DH240" s="10">
        <v>80</v>
      </c>
      <c r="DI240" s="10">
        <v>20</v>
      </c>
      <c r="DJ240" s="16">
        <v>80</v>
      </c>
      <c r="DK240" s="68" t="s">
        <v>367</v>
      </c>
    </row>
    <row r="241" spans="1:115" ht="24" customHeight="1">
      <c r="A241" s="119" t="s">
        <v>368</v>
      </c>
      <c r="B241" s="43">
        <v>38729</v>
      </c>
      <c r="C241" s="43">
        <v>43418</v>
      </c>
      <c r="D241" s="44">
        <v>12</v>
      </c>
      <c r="E241" s="5" t="s">
        <v>221</v>
      </c>
      <c r="F241" s="54" t="s">
        <v>218</v>
      </c>
      <c r="G241" s="227">
        <v>21.423574021444544</v>
      </c>
      <c r="H241" s="1" t="s">
        <v>219</v>
      </c>
      <c r="I241" s="141" t="s">
        <v>228</v>
      </c>
      <c r="J241" s="222" t="s">
        <v>228</v>
      </c>
      <c r="K241" s="15"/>
      <c r="L241" s="10"/>
      <c r="M241" s="10"/>
      <c r="N241" s="10"/>
      <c r="O241" s="10"/>
      <c r="P241" s="10"/>
      <c r="Q241" s="10"/>
      <c r="R241" s="10"/>
      <c r="S241" s="10"/>
      <c r="T241" s="10"/>
      <c r="U241" s="10"/>
      <c r="V241" s="10"/>
      <c r="W241" s="10"/>
      <c r="X241" s="10"/>
      <c r="Y241" s="10">
        <v>5</v>
      </c>
      <c r="Z241" s="10">
        <v>5</v>
      </c>
      <c r="AA241" s="10">
        <v>5</v>
      </c>
      <c r="AB241" s="10">
        <v>5</v>
      </c>
      <c r="AC241" s="10">
        <v>5</v>
      </c>
      <c r="AD241" s="10">
        <v>5</v>
      </c>
      <c r="AE241" s="10">
        <v>5</v>
      </c>
      <c r="AF241" s="10">
        <v>5</v>
      </c>
      <c r="AG241" s="10">
        <v>5</v>
      </c>
      <c r="AH241" s="10">
        <v>5</v>
      </c>
      <c r="AI241" s="10">
        <v>80</v>
      </c>
      <c r="AJ241" s="10">
        <v>80</v>
      </c>
      <c r="AK241" s="10">
        <v>5</v>
      </c>
      <c r="AL241" s="10">
        <v>5</v>
      </c>
      <c r="AM241" s="10">
        <v>160</v>
      </c>
      <c r="AN241" s="10">
        <v>640</v>
      </c>
      <c r="AO241" s="10">
        <v>160</v>
      </c>
      <c r="AP241" s="16">
        <v>640</v>
      </c>
      <c r="AQ241" s="45" t="s">
        <v>368</v>
      </c>
      <c r="AR241" s="15"/>
      <c r="AS241" s="10"/>
      <c r="AT241" s="10"/>
      <c r="AU241" s="10"/>
      <c r="AV241" s="10"/>
      <c r="AW241" s="10"/>
      <c r="AX241" s="10"/>
      <c r="AY241" s="10"/>
      <c r="AZ241" s="10"/>
      <c r="BA241" s="10"/>
      <c r="BB241" s="10"/>
      <c r="BC241" s="10"/>
      <c r="BD241" s="10"/>
      <c r="BE241" s="10"/>
      <c r="BF241" s="10"/>
      <c r="BG241" s="10"/>
      <c r="BH241" s="10">
        <v>5</v>
      </c>
      <c r="BI241" s="10">
        <v>40</v>
      </c>
      <c r="BJ241" s="10">
        <v>160</v>
      </c>
      <c r="BK241" s="10">
        <v>160</v>
      </c>
      <c r="BL241" s="10">
        <v>1280</v>
      </c>
      <c r="BM241" s="10">
        <v>1280</v>
      </c>
      <c r="BN241" s="10">
        <v>320</v>
      </c>
      <c r="BO241" s="10">
        <v>320</v>
      </c>
      <c r="BP241" s="10">
        <v>40</v>
      </c>
      <c r="BQ241" s="10">
        <v>160</v>
      </c>
      <c r="BR241" s="10">
        <v>160</v>
      </c>
      <c r="BS241" s="10">
        <v>320</v>
      </c>
      <c r="BT241" s="10">
        <v>320</v>
      </c>
      <c r="BU241" s="10">
        <v>640</v>
      </c>
      <c r="BV241" s="10">
        <v>80</v>
      </c>
      <c r="BW241" s="10">
        <v>80</v>
      </c>
      <c r="BX241" s="10">
        <v>160</v>
      </c>
      <c r="BY241" s="10">
        <v>320</v>
      </c>
      <c r="BZ241" s="10">
        <v>160</v>
      </c>
      <c r="CA241" s="16">
        <v>320</v>
      </c>
      <c r="CB241" s="45" t="s">
        <v>368</v>
      </c>
      <c r="CC241" s="15">
        <v>10</v>
      </c>
      <c r="CD241" s="10">
        <v>10</v>
      </c>
      <c r="CE241" s="10">
        <v>5</v>
      </c>
      <c r="CF241" s="10">
        <v>5</v>
      </c>
      <c r="CG241" s="10">
        <v>5</v>
      </c>
      <c r="CH241" s="16">
        <v>5</v>
      </c>
      <c r="CI241" s="15">
        <v>10</v>
      </c>
      <c r="CJ241" s="10">
        <v>10</v>
      </c>
      <c r="CK241" s="10">
        <v>40</v>
      </c>
      <c r="CL241" s="10">
        <v>40</v>
      </c>
      <c r="CM241" s="10">
        <v>40</v>
      </c>
      <c r="CN241" s="10">
        <v>80</v>
      </c>
      <c r="CO241" s="10">
        <v>40</v>
      </c>
      <c r="CP241" s="10">
        <v>40</v>
      </c>
      <c r="CQ241" s="10">
        <v>80</v>
      </c>
      <c r="CR241" s="10">
        <v>80</v>
      </c>
      <c r="CS241" s="10">
        <v>80</v>
      </c>
      <c r="CT241" s="10">
        <v>80</v>
      </c>
      <c r="CU241" s="10">
        <v>80</v>
      </c>
      <c r="CV241" s="10">
        <v>160</v>
      </c>
      <c r="CW241" s="46">
        <v>80</v>
      </c>
      <c r="CX241" s="16">
        <v>80</v>
      </c>
      <c r="CY241" s="15">
        <v>80</v>
      </c>
      <c r="CZ241" s="10">
        <v>80</v>
      </c>
      <c r="DA241" s="10">
        <v>40</v>
      </c>
      <c r="DB241" s="10">
        <v>40</v>
      </c>
      <c r="DC241" s="10">
        <v>10</v>
      </c>
      <c r="DD241" s="10">
        <v>80</v>
      </c>
      <c r="DE241" s="10">
        <v>40</v>
      </c>
      <c r="DF241" s="10">
        <v>80</v>
      </c>
      <c r="DG241" s="10">
        <v>80</v>
      </c>
      <c r="DH241" s="10">
        <v>160</v>
      </c>
      <c r="DI241" s="10">
        <v>20</v>
      </c>
      <c r="DJ241" s="16">
        <v>80</v>
      </c>
      <c r="DK241" s="45" t="s">
        <v>368</v>
      </c>
    </row>
    <row r="242" spans="1:115" ht="24" customHeight="1">
      <c r="A242" s="119" t="s">
        <v>369</v>
      </c>
      <c r="B242" s="43">
        <v>38091</v>
      </c>
      <c r="C242" s="43">
        <v>43418</v>
      </c>
      <c r="D242" s="44">
        <v>14</v>
      </c>
      <c r="E242" s="5" t="s">
        <v>221</v>
      </c>
      <c r="F242" s="54" t="s">
        <v>218</v>
      </c>
      <c r="G242" s="226">
        <v>59.629629629629619</v>
      </c>
      <c r="H242" s="1" t="s">
        <v>219</v>
      </c>
      <c r="I242" s="141" t="s">
        <v>228</v>
      </c>
      <c r="J242" s="222" t="s">
        <v>228</v>
      </c>
      <c r="K242" s="15"/>
      <c r="L242" s="10"/>
      <c r="M242" s="10"/>
      <c r="N242" s="10"/>
      <c r="O242" s="10"/>
      <c r="P242" s="10"/>
      <c r="Q242" s="10"/>
      <c r="R242" s="10"/>
      <c r="S242" s="10"/>
      <c r="T242" s="10"/>
      <c r="U242" s="10"/>
      <c r="V242" s="10"/>
      <c r="W242" s="10"/>
      <c r="X242" s="10"/>
      <c r="Y242" s="10">
        <v>5</v>
      </c>
      <c r="Z242" s="10">
        <v>5</v>
      </c>
      <c r="AA242" s="10">
        <v>5</v>
      </c>
      <c r="AB242" s="10">
        <v>5</v>
      </c>
      <c r="AC242" s="10">
        <v>5</v>
      </c>
      <c r="AD242" s="10">
        <v>5</v>
      </c>
      <c r="AE242" s="10">
        <v>5</v>
      </c>
      <c r="AF242" s="10">
        <v>20</v>
      </c>
      <c r="AG242" s="10">
        <v>20</v>
      </c>
      <c r="AH242" s="10">
        <v>20</v>
      </c>
      <c r="AI242" s="10">
        <v>5</v>
      </c>
      <c r="AJ242" s="10">
        <v>5</v>
      </c>
      <c r="AK242" s="10">
        <v>10</v>
      </c>
      <c r="AL242" s="10">
        <v>10</v>
      </c>
      <c r="AM242" s="10">
        <v>160</v>
      </c>
      <c r="AN242" s="10">
        <v>160</v>
      </c>
      <c r="AO242" s="10">
        <v>160</v>
      </c>
      <c r="AP242" s="16">
        <v>160</v>
      </c>
      <c r="AQ242" s="45" t="s">
        <v>369</v>
      </c>
      <c r="AR242" s="15"/>
      <c r="AS242" s="10"/>
      <c r="AT242" s="10"/>
      <c r="AU242" s="10"/>
      <c r="AV242" s="10"/>
      <c r="AW242" s="10"/>
      <c r="AX242" s="10"/>
      <c r="AY242" s="10"/>
      <c r="AZ242" s="10"/>
      <c r="BA242" s="10"/>
      <c r="BB242" s="10"/>
      <c r="BC242" s="10"/>
      <c r="BD242" s="10"/>
      <c r="BE242" s="10"/>
      <c r="BF242" s="10"/>
      <c r="BG242" s="10"/>
      <c r="BH242" s="10">
        <v>5</v>
      </c>
      <c r="BI242" s="10">
        <v>5</v>
      </c>
      <c r="BJ242" s="10">
        <v>160</v>
      </c>
      <c r="BK242" s="10">
        <v>160</v>
      </c>
      <c r="BL242" s="10">
        <v>640</v>
      </c>
      <c r="BM242" s="10">
        <v>320</v>
      </c>
      <c r="BN242" s="10">
        <v>320</v>
      </c>
      <c r="BO242" s="10">
        <v>320</v>
      </c>
      <c r="BP242" s="10">
        <v>80</v>
      </c>
      <c r="BQ242" s="10">
        <v>80</v>
      </c>
      <c r="BR242" s="10">
        <v>320</v>
      </c>
      <c r="BS242" s="10">
        <v>320</v>
      </c>
      <c r="BT242" s="10">
        <v>320</v>
      </c>
      <c r="BU242" s="10">
        <v>320</v>
      </c>
      <c r="BV242" s="10">
        <v>160</v>
      </c>
      <c r="BW242" s="10">
        <v>320</v>
      </c>
      <c r="BX242" s="10">
        <v>160</v>
      </c>
      <c r="BY242" s="10">
        <v>160</v>
      </c>
      <c r="BZ242" s="10">
        <v>160</v>
      </c>
      <c r="CA242" s="16">
        <v>160</v>
      </c>
      <c r="CB242" s="45" t="s">
        <v>369</v>
      </c>
      <c r="CC242" s="15">
        <v>20</v>
      </c>
      <c r="CD242" s="10">
        <v>20</v>
      </c>
      <c r="CE242" s="10">
        <v>5</v>
      </c>
      <c r="CF242" s="10">
        <v>5</v>
      </c>
      <c r="CG242" s="10">
        <v>10</v>
      </c>
      <c r="CH242" s="16">
        <v>10</v>
      </c>
      <c r="CI242" s="15">
        <v>10</v>
      </c>
      <c r="CJ242" s="10">
        <v>20</v>
      </c>
      <c r="CK242" s="10">
        <v>40</v>
      </c>
      <c r="CL242" s="10">
        <v>40</v>
      </c>
      <c r="CM242" s="10">
        <v>20</v>
      </c>
      <c r="CN242" s="10">
        <v>40</v>
      </c>
      <c r="CO242" s="10">
        <v>20</v>
      </c>
      <c r="CP242" s="10">
        <v>20</v>
      </c>
      <c r="CQ242" s="10">
        <v>20</v>
      </c>
      <c r="CR242" s="10">
        <v>40</v>
      </c>
      <c r="CS242" s="10">
        <v>20</v>
      </c>
      <c r="CT242" s="10">
        <v>20</v>
      </c>
      <c r="CU242" s="10">
        <v>20</v>
      </c>
      <c r="CV242" s="10">
        <v>40</v>
      </c>
      <c r="CW242" s="46">
        <v>20</v>
      </c>
      <c r="CX242" s="16">
        <v>40</v>
      </c>
      <c r="CY242" s="15">
        <v>40</v>
      </c>
      <c r="CZ242" s="10">
        <v>80</v>
      </c>
      <c r="DA242" s="10">
        <v>40</v>
      </c>
      <c r="DB242" s="10">
        <v>40</v>
      </c>
      <c r="DC242" s="10">
        <v>10</v>
      </c>
      <c r="DD242" s="10">
        <v>80</v>
      </c>
      <c r="DE242" s="10">
        <v>40</v>
      </c>
      <c r="DF242" s="10">
        <v>80</v>
      </c>
      <c r="DG242" s="10">
        <v>40</v>
      </c>
      <c r="DH242" s="10">
        <v>80</v>
      </c>
      <c r="DI242" s="10">
        <v>40</v>
      </c>
      <c r="DJ242" s="16">
        <v>80</v>
      </c>
      <c r="DK242" s="45" t="s">
        <v>369</v>
      </c>
    </row>
    <row r="243" spans="1:115" ht="24" customHeight="1">
      <c r="A243" s="119" t="s">
        <v>370</v>
      </c>
      <c r="B243" s="43">
        <v>38861</v>
      </c>
      <c r="C243" s="43">
        <v>43423</v>
      </c>
      <c r="D243" s="44">
        <v>12</v>
      </c>
      <c r="E243" s="5" t="s">
        <v>221</v>
      </c>
      <c r="F243" s="54" t="s">
        <v>218</v>
      </c>
      <c r="G243" s="226">
        <v>17.363174004943694</v>
      </c>
      <c r="H243" s="1" t="s">
        <v>219</v>
      </c>
      <c r="I243" s="141" t="s">
        <v>228</v>
      </c>
      <c r="J243" s="222" t="s">
        <v>228</v>
      </c>
      <c r="K243" s="15"/>
      <c r="L243" s="10"/>
      <c r="M243" s="10"/>
      <c r="N243" s="10"/>
      <c r="O243" s="10"/>
      <c r="P243" s="10"/>
      <c r="Q243" s="10"/>
      <c r="R243" s="10"/>
      <c r="S243" s="10"/>
      <c r="T243" s="10"/>
      <c r="U243" s="10"/>
      <c r="V243" s="10"/>
      <c r="W243" s="10"/>
      <c r="X243" s="10"/>
      <c r="Y243" s="10">
        <v>5</v>
      </c>
      <c r="Z243" s="10">
        <v>5</v>
      </c>
      <c r="AA243" s="10">
        <v>5</v>
      </c>
      <c r="AB243" s="10">
        <v>5</v>
      </c>
      <c r="AC243" s="10">
        <v>5</v>
      </c>
      <c r="AD243" s="10">
        <v>5</v>
      </c>
      <c r="AE243" s="10">
        <v>5</v>
      </c>
      <c r="AF243" s="10">
        <v>5</v>
      </c>
      <c r="AG243" s="10">
        <v>5</v>
      </c>
      <c r="AH243" s="10">
        <v>5</v>
      </c>
      <c r="AI243" s="10">
        <v>80</v>
      </c>
      <c r="AJ243" s="10">
        <v>80</v>
      </c>
      <c r="AK243" s="10">
        <v>5</v>
      </c>
      <c r="AL243" s="10">
        <v>5</v>
      </c>
      <c r="AM243" s="10">
        <v>160</v>
      </c>
      <c r="AN243" s="10">
        <v>640</v>
      </c>
      <c r="AO243" s="10">
        <v>160</v>
      </c>
      <c r="AP243" s="16">
        <v>320</v>
      </c>
      <c r="AQ243" s="45" t="s">
        <v>370</v>
      </c>
      <c r="AR243" s="15"/>
      <c r="AS243" s="10"/>
      <c r="AT243" s="10"/>
      <c r="AU243" s="10"/>
      <c r="AV243" s="10"/>
      <c r="AW243" s="10"/>
      <c r="AX243" s="10"/>
      <c r="AY243" s="10"/>
      <c r="AZ243" s="10"/>
      <c r="BA243" s="10"/>
      <c r="BB243" s="10"/>
      <c r="BC243" s="10"/>
      <c r="BD243" s="10"/>
      <c r="BE243" s="10"/>
      <c r="BF243" s="10"/>
      <c r="BG243" s="10"/>
      <c r="BH243" s="10">
        <v>5</v>
      </c>
      <c r="BI243" s="10">
        <v>5</v>
      </c>
      <c r="BJ243" s="10">
        <v>320</v>
      </c>
      <c r="BK243" s="10">
        <v>320</v>
      </c>
      <c r="BL243" s="10">
        <v>1280</v>
      </c>
      <c r="BM243" s="10">
        <v>2560</v>
      </c>
      <c r="BN243" s="10">
        <v>640</v>
      </c>
      <c r="BO243" s="10">
        <v>640</v>
      </c>
      <c r="BP243" s="10">
        <v>320</v>
      </c>
      <c r="BQ243" s="10">
        <v>320</v>
      </c>
      <c r="BR243" s="10">
        <v>640</v>
      </c>
      <c r="BS243" s="10">
        <v>640</v>
      </c>
      <c r="BT243" s="10">
        <v>2560</v>
      </c>
      <c r="BU243" s="10">
        <v>1280</v>
      </c>
      <c r="BV243" s="10">
        <v>640</v>
      </c>
      <c r="BW243" s="10">
        <v>640</v>
      </c>
      <c r="BX243" s="10">
        <v>640</v>
      </c>
      <c r="BY243" s="10">
        <v>640</v>
      </c>
      <c r="BZ243" s="10">
        <v>640</v>
      </c>
      <c r="CA243" s="16">
        <v>640</v>
      </c>
      <c r="CB243" s="45" t="s">
        <v>370</v>
      </c>
      <c r="CC243" s="15">
        <v>5</v>
      </c>
      <c r="CD243" s="10">
        <v>10</v>
      </c>
      <c r="CE243" s="10">
        <v>5</v>
      </c>
      <c r="CF243" s="10">
        <v>5</v>
      </c>
      <c r="CG243" s="10">
        <v>5</v>
      </c>
      <c r="CH243" s="16">
        <v>5</v>
      </c>
      <c r="CI243" s="15">
        <v>5</v>
      </c>
      <c r="CJ243" s="10">
        <v>20</v>
      </c>
      <c r="CK243" s="10">
        <v>20</v>
      </c>
      <c r="CL243" s="10">
        <v>40</v>
      </c>
      <c r="CM243" s="10">
        <v>20</v>
      </c>
      <c r="CN243" s="10">
        <v>80</v>
      </c>
      <c r="CO243" s="10">
        <v>20</v>
      </c>
      <c r="CP243" s="10">
        <v>80</v>
      </c>
      <c r="CQ243" s="10">
        <v>40</v>
      </c>
      <c r="CR243" s="10">
        <v>320</v>
      </c>
      <c r="CS243" s="10">
        <v>20</v>
      </c>
      <c r="CT243" s="10">
        <v>160</v>
      </c>
      <c r="CU243" s="10">
        <v>40</v>
      </c>
      <c r="CV243" s="10">
        <v>160</v>
      </c>
      <c r="CW243" s="46">
        <v>40</v>
      </c>
      <c r="CX243" s="16">
        <v>320</v>
      </c>
      <c r="CY243" s="15">
        <v>20</v>
      </c>
      <c r="CZ243" s="10">
        <v>40</v>
      </c>
      <c r="DA243" s="10">
        <v>10</v>
      </c>
      <c r="DB243" s="10">
        <v>20</v>
      </c>
      <c r="DC243" s="10">
        <v>20</v>
      </c>
      <c r="DD243" s="10">
        <v>40</v>
      </c>
      <c r="DE243" s="10">
        <v>20</v>
      </c>
      <c r="DF243" s="10">
        <v>40</v>
      </c>
      <c r="DG243" s="10">
        <v>20</v>
      </c>
      <c r="DH243" s="10">
        <v>40</v>
      </c>
      <c r="DI243" s="10">
        <v>5</v>
      </c>
      <c r="DJ243" s="16">
        <v>40</v>
      </c>
      <c r="DK243" s="45" t="s">
        <v>370</v>
      </c>
    </row>
    <row r="244" spans="1:115" ht="24" customHeight="1">
      <c r="A244" s="119" t="s">
        <v>371</v>
      </c>
      <c r="B244" s="43">
        <v>37951</v>
      </c>
      <c r="C244" s="43">
        <v>43414</v>
      </c>
      <c r="D244" s="44">
        <v>14</v>
      </c>
      <c r="E244" s="5" t="s">
        <v>221</v>
      </c>
      <c r="F244" s="54" t="s">
        <v>218</v>
      </c>
      <c r="G244" s="226">
        <v>24.686622688756952</v>
      </c>
      <c r="H244" s="1" t="s">
        <v>219</v>
      </c>
      <c r="I244" s="141" t="s">
        <v>228</v>
      </c>
      <c r="J244" s="222" t="s">
        <v>228</v>
      </c>
      <c r="K244" s="15"/>
      <c r="L244" s="10"/>
      <c r="M244" s="10"/>
      <c r="N244" s="10"/>
      <c r="O244" s="10"/>
      <c r="P244" s="10"/>
      <c r="Q244" s="10"/>
      <c r="R244" s="10"/>
      <c r="S244" s="10"/>
      <c r="T244" s="10"/>
      <c r="U244" s="10"/>
      <c r="V244" s="10"/>
      <c r="W244" s="10"/>
      <c r="X244" s="10"/>
      <c r="Y244" s="10">
        <v>5</v>
      </c>
      <c r="Z244" s="10">
        <v>5</v>
      </c>
      <c r="AA244" s="10">
        <v>5</v>
      </c>
      <c r="AB244" s="10">
        <v>5</v>
      </c>
      <c r="AC244" s="10">
        <v>5</v>
      </c>
      <c r="AD244" s="10">
        <v>5</v>
      </c>
      <c r="AE244" s="10">
        <v>5</v>
      </c>
      <c r="AF244" s="10">
        <v>5</v>
      </c>
      <c r="AG244" s="10">
        <v>5</v>
      </c>
      <c r="AH244" s="10">
        <v>5</v>
      </c>
      <c r="AI244" s="10">
        <v>5</v>
      </c>
      <c r="AJ244" s="10">
        <v>5</v>
      </c>
      <c r="AK244" s="10">
        <v>5</v>
      </c>
      <c r="AL244" s="10">
        <v>5</v>
      </c>
      <c r="AM244" s="10">
        <v>320</v>
      </c>
      <c r="AN244" s="10">
        <v>320</v>
      </c>
      <c r="AO244" s="10">
        <v>320</v>
      </c>
      <c r="AP244" s="16">
        <v>320</v>
      </c>
      <c r="AQ244" s="45" t="s">
        <v>371</v>
      </c>
      <c r="AR244" s="15"/>
      <c r="AS244" s="10"/>
      <c r="AT244" s="10"/>
      <c r="AU244" s="10"/>
      <c r="AV244" s="10"/>
      <c r="AW244" s="10"/>
      <c r="AX244" s="10"/>
      <c r="AY244" s="10"/>
      <c r="AZ244" s="10"/>
      <c r="BA244" s="10"/>
      <c r="BB244" s="10"/>
      <c r="BC244" s="10"/>
      <c r="BD244" s="10"/>
      <c r="BE244" s="10"/>
      <c r="BF244" s="10"/>
      <c r="BG244" s="10"/>
      <c r="BH244" s="10">
        <v>5</v>
      </c>
      <c r="BI244" s="10">
        <v>5</v>
      </c>
      <c r="BJ244" s="10">
        <v>20</v>
      </c>
      <c r="BK244" s="10">
        <v>40</v>
      </c>
      <c r="BL244" s="10">
        <v>160</v>
      </c>
      <c r="BM244" s="10">
        <v>160</v>
      </c>
      <c r="BN244" s="10">
        <v>80</v>
      </c>
      <c r="BO244" s="10">
        <v>160</v>
      </c>
      <c r="BP244" s="10">
        <v>160</v>
      </c>
      <c r="BQ244" s="10">
        <v>160</v>
      </c>
      <c r="BR244" s="10">
        <v>320</v>
      </c>
      <c r="BS244" s="10">
        <v>640</v>
      </c>
      <c r="BT244" s="10">
        <v>2560</v>
      </c>
      <c r="BU244" s="10">
        <v>640</v>
      </c>
      <c r="BV244" s="10">
        <v>640</v>
      </c>
      <c r="BW244" s="10">
        <v>320</v>
      </c>
      <c r="BX244" s="10">
        <v>640</v>
      </c>
      <c r="BY244" s="10">
        <v>640</v>
      </c>
      <c r="BZ244" s="10">
        <v>320</v>
      </c>
      <c r="CA244" s="16">
        <v>320</v>
      </c>
      <c r="CB244" s="45" t="s">
        <v>371</v>
      </c>
      <c r="CC244" s="15">
        <v>5</v>
      </c>
      <c r="CD244" s="10">
        <v>10</v>
      </c>
      <c r="CE244" s="10">
        <v>5</v>
      </c>
      <c r="CF244" s="10">
        <v>5</v>
      </c>
      <c r="CG244" s="10">
        <v>5</v>
      </c>
      <c r="CH244" s="16">
        <v>10</v>
      </c>
      <c r="CI244" s="15">
        <v>10</v>
      </c>
      <c r="CJ244" s="10">
        <v>40</v>
      </c>
      <c r="CK244" s="10">
        <v>20</v>
      </c>
      <c r="CL244" s="10">
        <v>80</v>
      </c>
      <c r="CM244" s="10">
        <v>20</v>
      </c>
      <c r="CN244" s="10">
        <v>80</v>
      </c>
      <c r="CO244" s="10">
        <v>20</v>
      </c>
      <c r="CP244" s="10">
        <v>80</v>
      </c>
      <c r="CQ244" s="10">
        <v>80</v>
      </c>
      <c r="CR244" s="10">
        <v>160</v>
      </c>
      <c r="CS244" s="10">
        <v>80</v>
      </c>
      <c r="CT244" s="10">
        <v>160</v>
      </c>
      <c r="CU244" s="10">
        <v>80</v>
      </c>
      <c r="CV244" s="10">
        <v>160</v>
      </c>
      <c r="CW244" s="46">
        <v>160</v>
      </c>
      <c r="CX244" s="16">
        <v>160</v>
      </c>
      <c r="CY244" s="15">
        <v>20</v>
      </c>
      <c r="CZ244" s="10">
        <v>40</v>
      </c>
      <c r="DA244" s="10">
        <v>10</v>
      </c>
      <c r="DB244" s="10">
        <v>20</v>
      </c>
      <c r="DC244" s="10">
        <v>5</v>
      </c>
      <c r="DD244" s="10">
        <v>40</v>
      </c>
      <c r="DE244" s="10">
        <v>10</v>
      </c>
      <c r="DF244" s="10">
        <v>40</v>
      </c>
      <c r="DG244" s="10">
        <v>20</v>
      </c>
      <c r="DH244" s="10">
        <v>40</v>
      </c>
      <c r="DI244" s="10">
        <v>40</v>
      </c>
      <c r="DJ244" s="16">
        <v>40</v>
      </c>
      <c r="DK244" s="45" t="s">
        <v>371</v>
      </c>
    </row>
    <row r="245" spans="1:115" ht="24" customHeight="1">
      <c r="A245" s="119" t="s">
        <v>372</v>
      </c>
      <c r="B245" s="43">
        <v>39056</v>
      </c>
      <c r="C245" s="43">
        <v>43440</v>
      </c>
      <c r="D245" s="47">
        <v>12</v>
      </c>
      <c r="E245" s="3" t="s">
        <v>217</v>
      </c>
      <c r="F245" s="54" t="s">
        <v>218</v>
      </c>
      <c r="G245" s="226">
        <v>19.809999999999999</v>
      </c>
      <c r="H245" s="1" t="s">
        <v>219</v>
      </c>
      <c r="I245" s="141" t="s">
        <v>228</v>
      </c>
      <c r="J245" s="222" t="s">
        <v>228</v>
      </c>
      <c r="K245" s="15"/>
      <c r="L245" s="10"/>
      <c r="M245" s="10"/>
      <c r="N245" s="10"/>
      <c r="O245" s="10"/>
      <c r="P245" s="10"/>
      <c r="Q245" s="10"/>
      <c r="R245" s="10"/>
      <c r="S245" s="10"/>
      <c r="T245" s="10"/>
      <c r="U245" s="10"/>
      <c r="V245" s="10"/>
      <c r="W245" s="10"/>
      <c r="X245" s="10"/>
      <c r="Y245" s="10">
        <v>5</v>
      </c>
      <c r="Z245" s="10">
        <v>5</v>
      </c>
      <c r="AA245" s="10">
        <v>5</v>
      </c>
      <c r="AB245" s="10">
        <v>5</v>
      </c>
      <c r="AC245" s="10">
        <v>5</v>
      </c>
      <c r="AD245" s="10">
        <v>5</v>
      </c>
      <c r="AE245" s="10">
        <v>5</v>
      </c>
      <c r="AF245" s="10">
        <v>5</v>
      </c>
      <c r="AG245" s="10">
        <v>5</v>
      </c>
      <c r="AH245" s="10">
        <v>5</v>
      </c>
      <c r="AI245" s="10">
        <v>5</v>
      </c>
      <c r="AJ245" s="10">
        <v>5</v>
      </c>
      <c r="AK245" s="10">
        <v>5</v>
      </c>
      <c r="AL245" s="10">
        <v>5</v>
      </c>
      <c r="AM245" s="10">
        <v>20</v>
      </c>
      <c r="AN245" s="10">
        <v>320</v>
      </c>
      <c r="AO245" s="10">
        <v>40</v>
      </c>
      <c r="AP245" s="16">
        <v>320</v>
      </c>
      <c r="AQ245" s="45" t="s">
        <v>372</v>
      </c>
      <c r="AR245" s="15"/>
      <c r="AS245" s="10"/>
      <c r="AT245" s="10"/>
      <c r="AU245" s="10"/>
      <c r="AV245" s="10"/>
      <c r="AW245" s="10"/>
      <c r="AX245" s="10"/>
      <c r="AY245" s="10"/>
      <c r="AZ245" s="10"/>
      <c r="BA245" s="10"/>
      <c r="BB245" s="10"/>
      <c r="BC245" s="10"/>
      <c r="BD245" s="10"/>
      <c r="BE245" s="10"/>
      <c r="BF245" s="10"/>
      <c r="BG245" s="10"/>
      <c r="BH245" s="10">
        <v>5</v>
      </c>
      <c r="BI245" s="10">
        <v>5</v>
      </c>
      <c r="BJ245" s="10">
        <v>80</v>
      </c>
      <c r="BK245" s="10">
        <v>80</v>
      </c>
      <c r="BL245" s="10">
        <v>320</v>
      </c>
      <c r="BM245" s="10">
        <v>640</v>
      </c>
      <c r="BN245" s="10">
        <v>160</v>
      </c>
      <c r="BO245" s="10">
        <v>320</v>
      </c>
      <c r="BP245" s="10">
        <v>20</v>
      </c>
      <c r="BQ245" s="10">
        <v>80</v>
      </c>
      <c r="BR245" s="10">
        <v>160</v>
      </c>
      <c r="BS245" s="10">
        <v>160</v>
      </c>
      <c r="BT245" s="10">
        <v>80</v>
      </c>
      <c r="BU245" s="10">
        <v>320</v>
      </c>
      <c r="BV245" s="10">
        <v>40</v>
      </c>
      <c r="BW245" s="10">
        <v>160</v>
      </c>
      <c r="BX245" s="10">
        <v>40</v>
      </c>
      <c r="BY245" s="10">
        <v>160</v>
      </c>
      <c r="BZ245" s="10">
        <v>40</v>
      </c>
      <c r="CA245" s="16">
        <v>160</v>
      </c>
      <c r="CB245" s="45" t="s">
        <v>372</v>
      </c>
      <c r="CC245" s="15">
        <v>10</v>
      </c>
      <c r="CD245" s="10">
        <v>20</v>
      </c>
      <c r="CE245" s="10">
        <v>5</v>
      </c>
      <c r="CF245" s="10">
        <v>10</v>
      </c>
      <c r="CG245" s="10">
        <v>20</v>
      </c>
      <c r="CH245" s="16">
        <v>20</v>
      </c>
      <c r="CI245" s="15">
        <v>10</v>
      </c>
      <c r="CJ245" s="10">
        <v>20</v>
      </c>
      <c r="CK245" s="10">
        <v>40</v>
      </c>
      <c r="CL245" s="10">
        <v>80</v>
      </c>
      <c r="CM245" s="10">
        <v>40</v>
      </c>
      <c r="CN245" s="10">
        <v>80</v>
      </c>
      <c r="CO245" s="10">
        <v>40</v>
      </c>
      <c r="CP245" s="10">
        <v>80</v>
      </c>
      <c r="CQ245" s="10">
        <v>40</v>
      </c>
      <c r="CR245" s="10">
        <v>80</v>
      </c>
      <c r="CS245" s="10">
        <v>40</v>
      </c>
      <c r="CT245" s="10">
        <v>80</v>
      </c>
      <c r="CU245" s="10">
        <v>80</v>
      </c>
      <c r="CV245" s="10">
        <v>80</v>
      </c>
      <c r="CW245" s="46">
        <v>40</v>
      </c>
      <c r="CX245" s="16">
        <v>80</v>
      </c>
      <c r="CY245" s="15">
        <v>40</v>
      </c>
      <c r="CZ245" s="10">
        <v>80</v>
      </c>
      <c r="DA245" s="10">
        <v>20</v>
      </c>
      <c r="DB245" s="10">
        <v>80</v>
      </c>
      <c r="DC245" s="10">
        <v>5</v>
      </c>
      <c r="DD245" s="10">
        <v>80</v>
      </c>
      <c r="DE245" s="10">
        <v>40</v>
      </c>
      <c r="DF245" s="10">
        <v>320</v>
      </c>
      <c r="DG245" s="10">
        <v>80</v>
      </c>
      <c r="DH245" s="10">
        <v>160</v>
      </c>
      <c r="DI245" s="10">
        <v>5</v>
      </c>
      <c r="DJ245" s="16">
        <v>80</v>
      </c>
      <c r="DK245" s="45" t="s">
        <v>372</v>
      </c>
    </row>
    <row r="246" spans="1:115" ht="24" customHeight="1">
      <c r="A246" s="118" t="s">
        <v>373</v>
      </c>
      <c r="B246" s="48">
        <v>36979</v>
      </c>
      <c r="C246" s="48">
        <v>43431</v>
      </c>
      <c r="D246" s="49">
        <v>17</v>
      </c>
      <c r="E246" s="5" t="s">
        <v>221</v>
      </c>
      <c r="F246" s="54" t="s">
        <v>218</v>
      </c>
      <c r="G246" s="226">
        <v>24.725605892956626</v>
      </c>
      <c r="H246" s="1" t="s">
        <v>219</v>
      </c>
      <c r="I246" s="141" t="s">
        <v>228</v>
      </c>
      <c r="J246" s="222" t="s">
        <v>228</v>
      </c>
      <c r="K246" s="15"/>
      <c r="L246" s="10"/>
      <c r="M246" s="10"/>
      <c r="N246" s="10"/>
      <c r="O246" s="10"/>
      <c r="P246" s="10"/>
      <c r="Q246" s="10"/>
      <c r="R246" s="10"/>
      <c r="S246" s="10"/>
      <c r="T246" s="10"/>
      <c r="U246" s="10"/>
      <c r="V246" s="10"/>
      <c r="W246" s="10"/>
      <c r="X246" s="10"/>
      <c r="Y246" s="10">
        <v>5</v>
      </c>
      <c r="Z246" s="10">
        <v>5</v>
      </c>
      <c r="AA246" s="10">
        <v>5</v>
      </c>
      <c r="AB246" s="10">
        <v>10</v>
      </c>
      <c r="AC246" s="10">
        <v>5</v>
      </c>
      <c r="AD246" s="10">
        <v>5</v>
      </c>
      <c r="AE246" s="10">
        <v>5</v>
      </c>
      <c r="AF246" s="10">
        <v>5</v>
      </c>
      <c r="AG246" s="10">
        <v>5</v>
      </c>
      <c r="AH246" s="10">
        <v>10</v>
      </c>
      <c r="AI246" s="10">
        <v>5</v>
      </c>
      <c r="AJ246" s="10">
        <v>5</v>
      </c>
      <c r="AK246" s="10">
        <v>5</v>
      </c>
      <c r="AL246" s="10">
        <v>5</v>
      </c>
      <c r="AM246" s="10">
        <v>160</v>
      </c>
      <c r="AN246" s="10">
        <v>640</v>
      </c>
      <c r="AO246" s="10">
        <v>160</v>
      </c>
      <c r="AP246" s="16">
        <v>640</v>
      </c>
      <c r="AQ246" s="68" t="s">
        <v>373</v>
      </c>
      <c r="AR246" s="15"/>
      <c r="AS246" s="10"/>
      <c r="AT246" s="10"/>
      <c r="AU246" s="10"/>
      <c r="AV246" s="10"/>
      <c r="AW246" s="10"/>
      <c r="AX246" s="10"/>
      <c r="AY246" s="10"/>
      <c r="AZ246" s="10"/>
      <c r="BA246" s="10"/>
      <c r="BB246" s="10"/>
      <c r="BC246" s="10"/>
      <c r="BD246" s="10"/>
      <c r="BE246" s="10"/>
      <c r="BF246" s="10"/>
      <c r="BG246" s="10"/>
      <c r="BH246" s="10">
        <v>80</v>
      </c>
      <c r="BI246" s="10">
        <v>160</v>
      </c>
      <c r="BJ246" s="10">
        <v>80</v>
      </c>
      <c r="BK246" s="10">
        <v>80</v>
      </c>
      <c r="BL246" s="10">
        <v>160</v>
      </c>
      <c r="BM246" s="10">
        <v>320</v>
      </c>
      <c r="BN246" s="10">
        <v>160</v>
      </c>
      <c r="BO246" s="10">
        <v>160</v>
      </c>
      <c r="BP246" s="10">
        <v>20</v>
      </c>
      <c r="BQ246" s="10">
        <v>40</v>
      </c>
      <c r="BR246" s="10">
        <v>160</v>
      </c>
      <c r="BS246" s="10">
        <v>80</v>
      </c>
      <c r="BT246" s="10">
        <v>80</v>
      </c>
      <c r="BU246" s="10">
        <v>160</v>
      </c>
      <c r="BV246" s="10">
        <v>80</v>
      </c>
      <c r="BW246" s="10">
        <v>80</v>
      </c>
      <c r="BX246" s="10">
        <v>80</v>
      </c>
      <c r="BY246" s="10">
        <v>160</v>
      </c>
      <c r="BZ246" s="10">
        <v>80</v>
      </c>
      <c r="CA246" s="16">
        <v>80</v>
      </c>
      <c r="CB246" s="68" t="s">
        <v>373</v>
      </c>
      <c r="CC246" s="15">
        <v>10</v>
      </c>
      <c r="CD246" s="10">
        <v>40</v>
      </c>
      <c r="CE246" s="10">
        <v>5</v>
      </c>
      <c r="CF246" s="10">
        <v>20</v>
      </c>
      <c r="CG246" s="10">
        <v>5</v>
      </c>
      <c r="CH246" s="16">
        <v>20</v>
      </c>
      <c r="CI246" s="15">
        <v>10</v>
      </c>
      <c r="CJ246" s="10">
        <v>40</v>
      </c>
      <c r="CK246" s="10">
        <v>20</v>
      </c>
      <c r="CL246" s="10">
        <v>80</v>
      </c>
      <c r="CM246" s="10">
        <v>20</v>
      </c>
      <c r="CN246" s="10">
        <v>160</v>
      </c>
      <c r="CO246" s="10">
        <v>20</v>
      </c>
      <c r="CP246" s="10">
        <v>80</v>
      </c>
      <c r="CQ246" s="10">
        <v>40</v>
      </c>
      <c r="CR246" s="10">
        <v>160</v>
      </c>
      <c r="CS246" s="10">
        <v>40</v>
      </c>
      <c r="CT246" s="10">
        <v>160</v>
      </c>
      <c r="CU246" s="10">
        <v>40</v>
      </c>
      <c r="CV246" s="10">
        <v>160</v>
      </c>
      <c r="CW246" s="46">
        <v>40</v>
      </c>
      <c r="CX246" s="16">
        <v>160</v>
      </c>
      <c r="CY246" s="15">
        <v>40</v>
      </c>
      <c r="CZ246" s="10">
        <v>80</v>
      </c>
      <c r="DA246" s="10">
        <v>20</v>
      </c>
      <c r="DB246" s="10">
        <v>80</v>
      </c>
      <c r="DC246" s="10">
        <v>5</v>
      </c>
      <c r="DD246" s="10">
        <v>80</v>
      </c>
      <c r="DE246" s="10">
        <v>40</v>
      </c>
      <c r="DF246" s="10">
        <v>320</v>
      </c>
      <c r="DG246" s="10">
        <v>40</v>
      </c>
      <c r="DH246" s="10">
        <v>80</v>
      </c>
      <c r="DI246" s="10">
        <v>80</v>
      </c>
      <c r="DJ246" s="16">
        <v>160</v>
      </c>
      <c r="DK246" s="68" t="s">
        <v>373</v>
      </c>
    </row>
    <row r="247" spans="1:115" ht="24" customHeight="1">
      <c r="A247" s="118" t="s">
        <v>374</v>
      </c>
      <c r="B247" s="48">
        <v>37850</v>
      </c>
      <c r="C247" s="48">
        <v>43423</v>
      </c>
      <c r="D247" s="49">
        <v>15</v>
      </c>
      <c r="E247" s="3" t="s">
        <v>217</v>
      </c>
      <c r="F247" s="54" t="s">
        <v>218</v>
      </c>
      <c r="G247" s="226">
        <v>24.766863905325447</v>
      </c>
      <c r="H247" s="1" t="s">
        <v>219</v>
      </c>
      <c r="I247" s="141" t="s">
        <v>228</v>
      </c>
      <c r="J247" s="222" t="s">
        <v>228</v>
      </c>
      <c r="K247" s="15"/>
      <c r="L247" s="10"/>
      <c r="M247" s="10"/>
      <c r="N247" s="10"/>
      <c r="O247" s="10"/>
      <c r="P247" s="10"/>
      <c r="Q247" s="10"/>
      <c r="R247" s="10"/>
      <c r="S247" s="10"/>
      <c r="T247" s="10"/>
      <c r="U247" s="10"/>
      <c r="V247" s="10"/>
      <c r="W247" s="10"/>
      <c r="X247" s="10"/>
      <c r="Y247" s="10">
        <v>5</v>
      </c>
      <c r="Z247" s="10">
        <v>5</v>
      </c>
      <c r="AA247" s="10">
        <v>5</v>
      </c>
      <c r="AB247" s="10">
        <v>10</v>
      </c>
      <c r="AC247" s="10">
        <v>5</v>
      </c>
      <c r="AD247" s="10">
        <v>5</v>
      </c>
      <c r="AE247" s="10">
        <v>5</v>
      </c>
      <c r="AF247" s="10">
        <v>5</v>
      </c>
      <c r="AG247" s="10">
        <v>20</v>
      </c>
      <c r="AH247" s="10">
        <v>10</v>
      </c>
      <c r="AI247" s="10">
        <v>5</v>
      </c>
      <c r="AJ247" s="10">
        <v>5</v>
      </c>
      <c r="AK247" s="10">
        <v>5</v>
      </c>
      <c r="AL247" s="10">
        <v>5</v>
      </c>
      <c r="AM247" s="10">
        <v>40</v>
      </c>
      <c r="AN247" s="10">
        <v>320</v>
      </c>
      <c r="AO247" s="10">
        <v>80</v>
      </c>
      <c r="AP247" s="16">
        <v>640</v>
      </c>
      <c r="AQ247" s="68" t="s">
        <v>374</v>
      </c>
      <c r="AR247" s="15"/>
      <c r="AS247" s="10"/>
      <c r="AT247" s="10"/>
      <c r="AU247" s="10"/>
      <c r="AV247" s="10"/>
      <c r="AW247" s="10"/>
      <c r="AX247" s="10"/>
      <c r="AY247" s="10"/>
      <c r="AZ247" s="10"/>
      <c r="BA247" s="10"/>
      <c r="BB247" s="10"/>
      <c r="BC247" s="10"/>
      <c r="BD247" s="10"/>
      <c r="BE247" s="10"/>
      <c r="BF247" s="10"/>
      <c r="BG247" s="10"/>
      <c r="BH247" s="10">
        <v>5</v>
      </c>
      <c r="BI247" s="10">
        <v>5</v>
      </c>
      <c r="BJ247" s="10">
        <v>20</v>
      </c>
      <c r="BK247" s="10">
        <v>40</v>
      </c>
      <c r="BL247" s="10">
        <v>320</v>
      </c>
      <c r="BM247" s="10">
        <v>320</v>
      </c>
      <c r="BN247" s="10">
        <v>80</v>
      </c>
      <c r="BO247" s="10">
        <v>160</v>
      </c>
      <c r="BP247" s="10">
        <v>80</v>
      </c>
      <c r="BQ247" s="10">
        <v>40</v>
      </c>
      <c r="BR247" s="10">
        <v>160</v>
      </c>
      <c r="BS247" s="10">
        <v>80</v>
      </c>
      <c r="BT247" s="10">
        <v>160</v>
      </c>
      <c r="BU247" s="10">
        <v>160</v>
      </c>
      <c r="BV247" s="10">
        <v>160</v>
      </c>
      <c r="BW247" s="10">
        <v>80</v>
      </c>
      <c r="BX247" s="10">
        <v>160</v>
      </c>
      <c r="BY247" s="10">
        <v>80</v>
      </c>
      <c r="BZ247" s="10">
        <v>80</v>
      </c>
      <c r="CA247" s="16">
        <v>80</v>
      </c>
      <c r="CB247" s="68" t="s">
        <v>374</v>
      </c>
      <c r="CC247" s="15">
        <v>5</v>
      </c>
      <c r="CD247" s="10">
        <v>10</v>
      </c>
      <c r="CE247" s="10">
        <v>5</v>
      </c>
      <c r="CF247" s="10">
        <v>20</v>
      </c>
      <c r="CG247" s="10">
        <v>5</v>
      </c>
      <c r="CH247" s="16">
        <v>20</v>
      </c>
      <c r="CI247" s="15">
        <v>5</v>
      </c>
      <c r="CJ247" s="10">
        <v>160</v>
      </c>
      <c r="CK247" s="10">
        <v>10</v>
      </c>
      <c r="CL247" s="10">
        <v>160</v>
      </c>
      <c r="CM247" s="10">
        <v>20</v>
      </c>
      <c r="CN247" s="10">
        <v>320</v>
      </c>
      <c r="CO247" s="10">
        <v>20</v>
      </c>
      <c r="CP247" s="10">
        <v>320</v>
      </c>
      <c r="CQ247" s="10">
        <v>10</v>
      </c>
      <c r="CR247" s="10">
        <v>160</v>
      </c>
      <c r="CS247" s="10">
        <v>10</v>
      </c>
      <c r="CT247" s="10">
        <v>80</v>
      </c>
      <c r="CU247" s="10">
        <v>20</v>
      </c>
      <c r="CV247" s="10">
        <v>160</v>
      </c>
      <c r="CW247" s="46">
        <v>10</v>
      </c>
      <c r="CX247" s="16">
        <v>80</v>
      </c>
      <c r="CY247" s="15">
        <v>5</v>
      </c>
      <c r="CZ247" s="10">
        <v>80</v>
      </c>
      <c r="DA247" s="10">
        <v>5</v>
      </c>
      <c r="DB247" s="10">
        <v>40</v>
      </c>
      <c r="DC247" s="10">
        <v>20</v>
      </c>
      <c r="DD247" s="10">
        <v>80</v>
      </c>
      <c r="DE247" s="10">
        <v>5</v>
      </c>
      <c r="DF247" s="10">
        <v>40</v>
      </c>
      <c r="DG247" s="10">
        <v>5</v>
      </c>
      <c r="DH247" s="10">
        <v>160</v>
      </c>
      <c r="DI247" s="10">
        <v>5</v>
      </c>
      <c r="DJ247" s="16">
        <v>80</v>
      </c>
      <c r="DK247" s="68" t="s">
        <v>374</v>
      </c>
    </row>
    <row r="248" spans="1:115" ht="24" customHeight="1">
      <c r="A248" s="219" t="s">
        <v>375</v>
      </c>
      <c r="B248" s="43">
        <v>38718</v>
      </c>
      <c r="C248" s="43">
        <v>43447</v>
      </c>
      <c r="D248" s="47">
        <v>12</v>
      </c>
      <c r="E248" s="5" t="s">
        <v>221</v>
      </c>
      <c r="F248" s="54" t="s">
        <v>218</v>
      </c>
      <c r="G248" s="226">
        <v>18.3</v>
      </c>
      <c r="H248" s="1" t="s">
        <v>219</v>
      </c>
      <c r="I248" s="141" t="s">
        <v>228</v>
      </c>
      <c r="J248" s="222" t="s">
        <v>228</v>
      </c>
      <c r="K248" s="15"/>
      <c r="L248" s="10"/>
      <c r="M248" s="10"/>
      <c r="N248" s="10"/>
      <c r="O248" s="10"/>
      <c r="P248" s="10"/>
      <c r="Q248" s="10"/>
      <c r="R248" s="10"/>
      <c r="S248" s="10"/>
      <c r="T248" s="10"/>
      <c r="U248" s="10"/>
      <c r="V248" s="10"/>
      <c r="W248" s="10"/>
      <c r="X248" s="10"/>
      <c r="Y248" s="10">
        <v>10</v>
      </c>
      <c r="Z248" s="10">
        <v>20</v>
      </c>
      <c r="AA248" s="10">
        <v>20</v>
      </c>
      <c r="AB248" s="10">
        <v>40</v>
      </c>
      <c r="AC248" s="10">
        <v>10</v>
      </c>
      <c r="AD248" s="10">
        <v>20</v>
      </c>
      <c r="AE248" s="10">
        <v>10</v>
      </c>
      <c r="AF248" s="10">
        <v>20</v>
      </c>
      <c r="AG248" s="10">
        <v>20</v>
      </c>
      <c r="AH248" s="10">
        <v>40</v>
      </c>
      <c r="AI248" s="10">
        <v>80</v>
      </c>
      <c r="AJ248" s="10">
        <v>80</v>
      </c>
      <c r="AK248" s="10">
        <v>40</v>
      </c>
      <c r="AL248" s="10">
        <v>80</v>
      </c>
      <c r="AM248" s="10">
        <v>80</v>
      </c>
      <c r="AN248" s="10">
        <v>640</v>
      </c>
      <c r="AO248" s="10">
        <v>40</v>
      </c>
      <c r="AP248" s="16">
        <v>640</v>
      </c>
      <c r="AQ248" s="69" t="s">
        <v>375</v>
      </c>
      <c r="AR248" s="15"/>
      <c r="AS248" s="10"/>
      <c r="AT248" s="10"/>
      <c r="AU248" s="10"/>
      <c r="AV248" s="10"/>
      <c r="AW248" s="10"/>
      <c r="AX248" s="10"/>
      <c r="AY248" s="10"/>
      <c r="AZ248" s="10"/>
      <c r="BA248" s="10"/>
      <c r="BB248" s="10"/>
      <c r="BC248" s="10"/>
      <c r="BD248" s="10"/>
      <c r="BE248" s="10"/>
      <c r="BF248" s="10"/>
      <c r="BG248" s="10"/>
      <c r="BH248" s="10">
        <v>5</v>
      </c>
      <c r="BI248" s="10">
        <v>160</v>
      </c>
      <c r="BJ248" s="10">
        <v>40</v>
      </c>
      <c r="BK248" s="10">
        <v>640</v>
      </c>
      <c r="BL248" s="10">
        <v>80</v>
      </c>
      <c r="BM248" s="10">
        <v>1280</v>
      </c>
      <c r="BN248" s="10">
        <v>40</v>
      </c>
      <c r="BO248" s="10">
        <v>1280</v>
      </c>
      <c r="BP248" s="10">
        <v>40</v>
      </c>
      <c r="BQ248" s="10">
        <v>1280</v>
      </c>
      <c r="BR248" s="10">
        <v>160</v>
      </c>
      <c r="BS248" s="10">
        <v>2560</v>
      </c>
      <c r="BT248" s="10">
        <v>40</v>
      </c>
      <c r="BU248" s="10">
        <v>640</v>
      </c>
      <c r="BV248" s="10">
        <v>20</v>
      </c>
      <c r="BW248" s="10">
        <v>640</v>
      </c>
      <c r="BX248" s="10">
        <v>20</v>
      </c>
      <c r="BY248" s="10">
        <v>1280</v>
      </c>
      <c r="BZ248" s="124">
        <v>20</v>
      </c>
      <c r="CA248" s="125">
        <v>640</v>
      </c>
      <c r="CB248" s="69" t="s">
        <v>375</v>
      </c>
      <c r="CC248" s="15">
        <v>80</v>
      </c>
      <c r="CD248" s="10">
        <v>160</v>
      </c>
      <c r="CE248" s="10">
        <v>40</v>
      </c>
      <c r="CF248" s="10">
        <v>40</v>
      </c>
      <c r="CG248" s="10">
        <v>10</v>
      </c>
      <c r="CH248" s="16">
        <v>40</v>
      </c>
      <c r="CI248" s="15">
        <v>10</v>
      </c>
      <c r="CJ248" s="10">
        <v>40</v>
      </c>
      <c r="CK248" s="10">
        <v>40</v>
      </c>
      <c r="CL248" s="10">
        <v>160</v>
      </c>
      <c r="CM248" s="10">
        <v>40</v>
      </c>
      <c r="CN248" s="10">
        <v>160</v>
      </c>
      <c r="CO248" s="10">
        <v>20</v>
      </c>
      <c r="CP248" s="10">
        <v>80</v>
      </c>
      <c r="CQ248" s="10">
        <v>5</v>
      </c>
      <c r="CR248" s="10">
        <v>80</v>
      </c>
      <c r="CS248" s="10">
        <v>160</v>
      </c>
      <c r="CT248" s="10">
        <v>320</v>
      </c>
      <c r="CU248" s="10">
        <v>20</v>
      </c>
      <c r="CV248" s="10">
        <v>80</v>
      </c>
      <c r="CW248" s="124">
        <v>10</v>
      </c>
      <c r="CX248" s="125">
        <v>80</v>
      </c>
      <c r="CY248" s="15">
        <v>40</v>
      </c>
      <c r="CZ248" s="10">
        <v>80</v>
      </c>
      <c r="DA248" s="10">
        <v>160</v>
      </c>
      <c r="DB248" s="10">
        <v>320</v>
      </c>
      <c r="DC248" s="10">
        <v>320</v>
      </c>
      <c r="DD248" s="10">
        <v>640</v>
      </c>
      <c r="DE248" s="10">
        <v>160</v>
      </c>
      <c r="DF248" s="10">
        <v>320</v>
      </c>
      <c r="DG248" s="10">
        <v>20</v>
      </c>
      <c r="DH248" s="10">
        <v>80</v>
      </c>
      <c r="DI248" s="124">
        <v>320</v>
      </c>
      <c r="DJ248" s="125">
        <v>640</v>
      </c>
      <c r="DK248" s="69" t="s">
        <v>375</v>
      </c>
    </row>
    <row r="249" spans="1:115" ht="24" customHeight="1">
      <c r="A249" s="120" t="s">
        <v>376</v>
      </c>
      <c r="B249" s="43">
        <v>38452</v>
      </c>
      <c r="C249" s="43">
        <v>43439</v>
      </c>
      <c r="D249" s="47">
        <v>13</v>
      </c>
      <c r="E249" s="3" t="s">
        <v>217</v>
      </c>
      <c r="F249" s="54" t="s">
        <v>218</v>
      </c>
      <c r="G249" s="226">
        <v>18.22</v>
      </c>
      <c r="H249" s="1" t="s">
        <v>219</v>
      </c>
      <c r="I249" s="141" t="s">
        <v>228</v>
      </c>
      <c r="J249" s="222" t="s">
        <v>228</v>
      </c>
      <c r="K249" s="15"/>
      <c r="L249" s="10"/>
      <c r="M249" s="10"/>
      <c r="N249" s="10"/>
      <c r="O249" s="10"/>
      <c r="P249" s="10"/>
      <c r="Q249" s="10"/>
      <c r="R249" s="10"/>
      <c r="S249" s="10"/>
      <c r="T249" s="10"/>
      <c r="U249" s="10"/>
      <c r="V249" s="10"/>
      <c r="W249" s="10"/>
      <c r="X249" s="10"/>
      <c r="Y249" s="10">
        <v>5</v>
      </c>
      <c r="Z249" s="10">
        <v>5</v>
      </c>
      <c r="AA249" s="10">
        <v>5</v>
      </c>
      <c r="AB249" s="10">
        <v>5</v>
      </c>
      <c r="AC249" s="10">
        <v>5</v>
      </c>
      <c r="AD249" s="10">
        <v>5</v>
      </c>
      <c r="AE249" s="10">
        <v>5</v>
      </c>
      <c r="AF249" s="10">
        <v>5</v>
      </c>
      <c r="AG249" s="10">
        <v>10</v>
      </c>
      <c r="AH249" s="10">
        <v>20</v>
      </c>
      <c r="AI249" s="10">
        <v>5</v>
      </c>
      <c r="AJ249" s="10">
        <v>5</v>
      </c>
      <c r="AK249" s="10">
        <v>5</v>
      </c>
      <c r="AL249" s="10">
        <v>20</v>
      </c>
      <c r="AM249" s="10">
        <v>5</v>
      </c>
      <c r="AN249" s="10">
        <v>40</v>
      </c>
      <c r="AO249" s="10">
        <v>5</v>
      </c>
      <c r="AP249" s="16">
        <v>20</v>
      </c>
      <c r="AQ249" s="69" t="s">
        <v>376</v>
      </c>
      <c r="AR249" s="15"/>
      <c r="AS249" s="10"/>
      <c r="AT249" s="10"/>
      <c r="AU249" s="10"/>
      <c r="AV249" s="10"/>
      <c r="AW249" s="10"/>
      <c r="AX249" s="10"/>
      <c r="AY249" s="10"/>
      <c r="AZ249" s="10"/>
      <c r="BA249" s="10"/>
      <c r="BB249" s="10"/>
      <c r="BC249" s="10"/>
      <c r="BD249" s="10"/>
      <c r="BE249" s="10"/>
      <c r="BF249" s="10"/>
      <c r="BG249" s="10"/>
      <c r="BH249" s="10">
        <v>5</v>
      </c>
      <c r="BI249" s="10">
        <v>5</v>
      </c>
      <c r="BJ249" s="10">
        <v>5</v>
      </c>
      <c r="BK249" s="10">
        <v>5</v>
      </c>
      <c r="BL249" s="10">
        <v>5</v>
      </c>
      <c r="BM249" s="10">
        <v>80</v>
      </c>
      <c r="BN249" s="10">
        <v>5</v>
      </c>
      <c r="BO249" s="10">
        <v>80</v>
      </c>
      <c r="BP249" s="10">
        <v>10</v>
      </c>
      <c r="BQ249" s="10">
        <v>80</v>
      </c>
      <c r="BR249" s="10">
        <v>160</v>
      </c>
      <c r="BS249" s="10">
        <v>320</v>
      </c>
      <c r="BT249" s="10">
        <v>40</v>
      </c>
      <c r="BU249" s="10">
        <v>320</v>
      </c>
      <c r="BV249" s="10">
        <v>5</v>
      </c>
      <c r="BW249" s="10">
        <v>320</v>
      </c>
      <c r="BX249" s="10">
        <v>20</v>
      </c>
      <c r="BY249" s="10">
        <v>160</v>
      </c>
      <c r="BZ249" s="10">
        <v>40</v>
      </c>
      <c r="CA249" s="16">
        <v>320</v>
      </c>
      <c r="CB249" s="69" t="s">
        <v>376</v>
      </c>
      <c r="CC249" s="15">
        <v>5</v>
      </c>
      <c r="CD249" s="10">
        <v>40</v>
      </c>
      <c r="CE249" s="10">
        <v>5</v>
      </c>
      <c r="CF249" s="10">
        <v>5</v>
      </c>
      <c r="CG249" s="10">
        <v>5</v>
      </c>
      <c r="CH249" s="16">
        <v>10</v>
      </c>
      <c r="CI249" s="15">
        <v>5</v>
      </c>
      <c r="CJ249" s="10">
        <v>40</v>
      </c>
      <c r="CK249" s="10">
        <v>5</v>
      </c>
      <c r="CL249" s="10">
        <v>80</v>
      </c>
      <c r="CM249" s="10">
        <v>5</v>
      </c>
      <c r="CN249" s="10">
        <v>160</v>
      </c>
      <c r="CO249" s="10">
        <v>5</v>
      </c>
      <c r="CP249" s="10">
        <v>80</v>
      </c>
      <c r="CQ249" s="10">
        <v>5</v>
      </c>
      <c r="CR249" s="10">
        <v>160</v>
      </c>
      <c r="CS249" s="10">
        <v>5</v>
      </c>
      <c r="CT249" s="10">
        <v>160</v>
      </c>
      <c r="CU249" s="10">
        <v>5</v>
      </c>
      <c r="CV249" s="10">
        <v>160</v>
      </c>
      <c r="CW249" s="10">
        <v>5</v>
      </c>
      <c r="CX249" s="16">
        <v>160</v>
      </c>
      <c r="CY249" s="15">
        <v>5</v>
      </c>
      <c r="CZ249" s="10">
        <v>40</v>
      </c>
      <c r="DA249" s="10">
        <v>5</v>
      </c>
      <c r="DB249" s="10">
        <v>40</v>
      </c>
      <c r="DC249" s="10">
        <v>10</v>
      </c>
      <c r="DD249" s="10">
        <v>80</v>
      </c>
      <c r="DE249" s="10">
        <v>5</v>
      </c>
      <c r="DF249" s="10">
        <v>40</v>
      </c>
      <c r="DG249" s="10">
        <v>10</v>
      </c>
      <c r="DH249" s="10">
        <v>80</v>
      </c>
      <c r="DI249" s="10">
        <v>5</v>
      </c>
      <c r="DJ249" s="16">
        <v>40</v>
      </c>
      <c r="DK249" s="69" t="s">
        <v>376</v>
      </c>
    </row>
    <row r="250" spans="1:115" ht="24" customHeight="1">
      <c r="A250" s="121" t="s">
        <v>377</v>
      </c>
      <c r="B250" s="48">
        <v>37694</v>
      </c>
      <c r="C250" s="48">
        <v>43438</v>
      </c>
      <c r="D250" s="50">
        <v>15</v>
      </c>
      <c r="E250" s="5" t="s">
        <v>221</v>
      </c>
      <c r="F250" s="75" t="s">
        <v>378</v>
      </c>
      <c r="G250" s="226">
        <v>29.38</v>
      </c>
      <c r="H250" s="1" t="s">
        <v>219</v>
      </c>
      <c r="I250" s="141" t="s">
        <v>228</v>
      </c>
      <c r="J250" s="222" t="s">
        <v>228</v>
      </c>
      <c r="K250" s="15"/>
      <c r="L250" s="10"/>
      <c r="M250" s="10"/>
      <c r="N250" s="10"/>
      <c r="O250" s="10"/>
      <c r="P250" s="10"/>
      <c r="Q250" s="10"/>
      <c r="R250" s="10"/>
      <c r="S250" s="10"/>
      <c r="T250" s="10"/>
      <c r="U250" s="10"/>
      <c r="V250" s="10"/>
      <c r="W250" s="10"/>
      <c r="X250" s="10"/>
      <c r="Y250" s="10">
        <v>5</v>
      </c>
      <c r="Z250" s="10">
        <v>5</v>
      </c>
      <c r="AA250" s="10">
        <v>5</v>
      </c>
      <c r="AB250" s="10">
        <v>5</v>
      </c>
      <c r="AC250" s="10">
        <v>5</v>
      </c>
      <c r="AD250" s="10">
        <v>5</v>
      </c>
      <c r="AE250" s="10">
        <v>20</v>
      </c>
      <c r="AF250" s="10">
        <v>20</v>
      </c>
      <c r="AG250" s="10">
        <v>80</v>
      </c>
      <c r="AH250" s="10">
        <v>80</v>
      </c>
      <c r="AI250" s="10">
        <v>5</v>
      </c>
      <c r="AJ250" s="10">
        <v>5</v>
      </c>
      <c r="AK250" s="10">
        <v>80</v>
      </c>
      <c r="AL250" s="10">
        <v>80</v>
      </c>
      <c r="AM250" s="10">
        <v>160</v>
      </c>
      <c r="AN250" s="10">
        <v>320</v>
      </c>
      <c r="AO250" s="10">
        <v>160</v>
      </c>
      <c r="AP250" s="16">
        <v>320</v>
      </c>
      <c r="AQ250" s="70" t="s">
        <v>377</v>
      </c>
      <c r="AR250" s="15"/>
      <c r="AS250" s="10"/>
      <c r="AT250" s="10"/>
      <c r="AU250" s="10"/>
      <c r="AV250" s="10"/>
      <c r="AW250" s="10"/>
      <c r="AX250" s="10"/>
      <c r="AY250" s="10"/>
      <c r="AZ250" s="10"/>
      <c r="BA250" s="10"/>
      <c r="BB250" s="10"/>
      <c r="BC250" s="10"/>
      <c r="BD250" s="10"/>
      <c r="BE250" s="10"/>
      <c r="BF250" s="10"/>
      <c r="BG250" s="10"/>
      <c r="BH250" s="10">
        <v>10</v>
      </c>
      <c r="BI250" s="10">
        <v>20</v>
      </c>
      <c r="BJ250" s="10">
        <v>160</v>
      </c>
      <c r="BK250" s="10">
        <v>160</v>
      </c>
      <c r="BL250" s="10">
        <v>320</v>
      </c>
      <c r="BM250" s="10">
        <v>320</v>
      </c>
      <c r="BN250" s="10">
        <v>160</v>
      </c>
      <c r="BO250" s="10">
        <v>160</v>
      </c>
      <c r="BP250" s="10">
        <v>40</v>
      </c>
      <c r="BQ250" s="10">
        <v>40</v>
      </c>
      <c r="BR250" s="10">
        <v>160</v>
      </c>
      <c r="BS250" s="10">
        <v>80</v>
      </c>
      <c r="BT250" s="10">
        <v>160</v>
      </c>
      <c r="BU250" s="10">
        <v>160</v>
      </c>
      <c r="BV250" s="10">
        <v>80</v>
      </c>
      <c r="BW250" s="10">
        <v>80</v>
      </c>
      <c r="BX250" s="10">
        <v>40</v>
      </c>
      <c r="BY250" s="10">
        <v>40</v>
      </c>
      <c r="BZ250" s="10">
        <v>40</v>
      </c>
      <c r="CA250" s="16">
        <v>40</v>
      </c>
      <c r="CB250" s="70" t="s">
        <v>377</v>
      </c>
      <c r="CC250" s="15">
        <v>5</v>
      </c>
      <c r="CD250" s="10">
        <v>10</v>
      </c>
      <c r="CE250" s="10">
        <v>5</v>
      </c>
      <c r="CF250" s="10">
        <v>5</v>
      </c>
      <c r="CG250" s="10">
        <v>5</v>
      </c>
      <c r="CH250" s="16">
        <v>5</v>
      </c>
      <c r="CI250" s="15">
        <v>20</v>
      </c>
      <c r="CJ250" s="10">
        <v>20</v>
      </c>
      <c r="CK250" s="10">
        <v>40</v>
      </c>
      <c r="CL250" s="10">
        <v>40</v>
      </c>
      <c r="CM250" s="10">
        <v>40</v>
      </c>
      <c r="CN250" s="10">
        <v>80</v>
      </c>
      <c r="CO250" s="10">
        <v>40</v>
      </c>
      <c r="CP250" s="10">
        <v>40</v>
      </c>
      <c r="CQ250" s="10">
        <v>80</v>
      </c>
      <c r="CR250" s="10">
        <v>80</v>
      </c>
      <c r="CS250" s="10">
        <v>80</v>
      </c>
      <c r="CT250" s="10">
        <v>80</v>
      </c>
      <c r="CU250" s="10">
        <v>80</v>
      </c>
      <c r="CV250" s="10">
        <v>80</v>
      </c>
      <c r="CW250" s="10">
        <v>80</v>
      </c>
      <c r="CX250" s="16">
        <v>80</v>
      </c>
      <c r="CY250" s="15">
        <v>20</v>
      </c>
      <c r="CZ250" s="10">
        <v>20</v>
      </c>
      <c r="DA250" s="10">
        <v>5</v>
      </c>
      <c r="DB250" s="10">
        <v>10</v>
      </c>
      <c r="DC250" s="10">
        <v>80</v>
      </c>
      <c r="DD250" s="10">
        <v>40</v>
      </c>
      <c r="DE250" s="10">
        <v>10</v>
      </c>
      <c r="DF250" s="10">
        <v>20</v>
      </c>
      <c r="DG250" s="10">
        <v>20</v>
      </c>
      <c r="DH250" s="10">
        <v>20</v>
      </c>
      <c r="DI250" s="10">
        <v>10</v>
      </c>
      <c r="DJ250" s="16">
        <v>20</v>
      </c>
      <c r="DK250" s="70" t="s">
        <v>377</v>
      </c>
    </row>
    <row r="251" spans="1:115" ht="24" customHeight="1">
      <c r="A251" s="120" t="s">
        <v>379</v>
      </c>
      <c r="B251" s="43">
        <v>39050</v>
      </c>
      <c r="C251" s="43">
        <v>43442</v>
      </c>
      <c r="D251" s="47">
        <v>12</v>
      </c>
      <c r="E251" s="3" t="s">
        <v>217</v>
      </c>
      <c r="F251" s="12" t="s">
        <v>222</v>
      </c>
      <c r="G251" s="226">
        <v>23.16</v>
      </c>
      <c r="H251" s="1" t="s">
        <v>219</v>
      </c>
      <c r="I251" s="141" t="s">
        <v>228</v>
      </c>
      <c r="J251" s="222" t="s">
        <v>228</v>
      </c>
      <c r="K251" s="15"/>
      <c r="L251" s="10"/>
      <c r="M251" s="10"/>
      <c r="N251" s="10"/>
      <c r="O251" s="10"/>
      <c r="P251" s="10"/>
      <c r="Q251" s="10"/>
      <c r="R251" s="10"/>
      <c r="S251" s="10"/>
      <c r="T251" s="10"/>
      <c r="U251" s="10"/>
      <c r="V251" s="10"/>
      <c r="W251" s="10"/>
      <c r="X251" s="10"/>
      <c r="Y251" s="10">
        <v>5</v>
      </c>
      <c r="Z251" s="10">
        <v>5</v>
      </c>
      <c r="AA251" s="10">
        <v>5</v>
      </c>
      <c r="AB251" s="10">
        <v>5</v>
      </c>
      <c r="AC251" s="10">
        <v>5</v>
      </c>
      <c r="AD251" s="10">
        <v>5</v>
      </c>
      <c r="AE251" s="10">
        <v>5</v>
      </c>
      <c r="AF251" s="10">
        <v>5</v>
      </c>
      <c r="AG251" s="10">
        <v>5</v>
      </c>
      <c r="AH251" s="10">
        <v>5</v>
      </c>
      <c r="AI251" s="10">
        <v>5</v>
      </c>
      <c r="AJ251" s="10">
        <v>5</v>
      </c>
      <c r="AK251" s="10">
        <v>5</v>
      </c>
      <c r="AL251" s="10">
        <v>5</v>
      </c>
      <c r="AM251" s="10">
        <v>80</v>
      </c>
      <c r="AN251" s="10">
        <v>320</v>
      </c>
      <c r="AO251" s="10">
        <v>80</v>
      </c>
      <c r="AP251" s="16">
        <v>640</v>
      </c>
      <c r="AQ251" s="69" t="s">
        <v>379</v>
      </c>
      <c r="AR251" s="15"/>
      <c r="AS251" s="10"/>
      <c r="AT251" s="10"/>
      <c r="AU251" s="10"/>
      <c r="AV251" s="10"/>
      <c r="AW251" s="10"/>
      <c r="AX251" s="10"/>
      <c r="AY251" s="10"/>
      <c r="AZ251" s="10"/>
      <c r="BA251" s="10"/>
      <c r="BB251" s="10"/>
      <c r="BC251" s="10"/>
      <c r="BD251" s="10"/>
      <c r="BE251" s="10"/>
      <c r="BF251" s="10"/>
      <c r="BG251" s="10"/>
      <c r="BH251" s="10">
        <v>10</v>
      </c>
      <c r="BI251" s="10">
        <v>20</v>
      </c>
      <c r="BJ251" s="10">
        <v>10</v>
      </c>
      <c r="BK251" s="10">
        <v>10</v>
      </c>
      <c r="BL251" s="10">
        <v>80</v>
      </c>
      <c r="BM251" s="10">
        <v>80</v>
      </c>
      <c r="BN251" s="10">
        <v>20</v>
      </c>
      <c r="BO251" s="10">
        <v>40</v>
      </c>
      <c r="BP251" s="10">
        <v>80</v>
      </c>
      <c r="BQ251" s="10">
        <v>160</v>
      </c>
      <c r="BR251" s="10">
        <v>160</v>
      </c>
      <c r="BS251" s="10">
        <v>320</v>
      </c>
      <c r="BT251" s="10">
        <v>320</v>
      </c>
      <c r="BU251" s="10">
        <v>640</v>
      </c>
      <c r="BV251" s="10">
        <v>640</v>
      </c>
      <c r="BW251" s="10">
        <v>640</v>
      </c>
      <c r="BX251" s="10">
        <v>320</v>
      </c>
      <c r="BY251" s="10">
        <v>320</v>
      </c>
      <c r="BZ251" s="10">
        <v>320</v>
      </c>
      <c r="CA251" s="16">
        <v>320</v>
      </c>
      <c r="CB251" s="69" t="s">
        <v>379</v>
      </c>
      <c r="CC251" s="15">
        <v>40</v>
      </c>
      <c r="CD251" s="10">
        <v>320</v>
      </c>
      <c r="CE251" s="10">
        <v>20</v>
      </c>
      <c r="CF251" s="10">
        <v>160</v>
      </c>
      <c r="CG251" s="10">
        <v>20</v>
      </c>
      <c r="CH251" s="16">
        <v>160</v>
      </c>
      <c r="CI251" s="15">
        <v>5</v>
      </c>
      <c r="CJ251" s="10">
        <v>20</v>
      </c>
      <c r="CK251" s="10">
        <v>40</v>
      </c>
      <c r="CL251" s="10">
        <v>320</v>
      </c>
      <c r="CM251" s="10">
        <v>40</v>
      </c>
      <c r="CN251" s="10">
        <v>640</v>
      </c>
      <c r="CO251" s="10">
        <v>20</v>
      </c>
      <c r="CP251" s="10">
        <v>40</v>
      </c>
      <c r="CQ251" s="10">
        <v>10</v>
      </c>
      <c r="CR251" s="10">
        <v>320</v>
      </c>
      <c r="CS251" s="10">
        <v>10</v>
      </c>
      <c r="CT251" s="10">
        <v>320</v>
      </c>
      <c r="CU251" s="10">
        <v>20</v>
      </c>
      <c r="CV251" s="10">
        <v>320</v>
      </c>
      <c r="CW251" s="10">
        <v>10</v>
      </c>
      <c r="CX251" s="16">
        <v>320</v>
      </c>
      <c r="CY251" s="15">
        <v>40</v>
      </c>
      <c r="CZ251" s="10">
        <v>160</v>
      </c>
      <c r="DA251" s="10">
        <v>5</v>
      </c>
      <c r="DB251" s="10">
        <v>80</v>
      </c>
      <c r="DC251" s="10">
        <v>80</v>
      </c>
      <c r="DD251" s="10">
        <v>160</v>
      </c>
      <c r="DE251" s="10">
        <v>10</v>
      </c>
      <c r="DF251" s="10">
        <v>160</v>
      </c>
      <c r="DG251" s="10">
        <v>80</v>
      </c>
      <c r="DH251" s="10">
        <v>320</v>
      </c>
      <c r="DI251" s="10">
        <v>10</v>
      </c>
      <c r="DJ251" s="16">
        <v>320</v>
      </c>
      <c r="DK251" s="69" t="s">
        <v>379</v>
      </c>
    </row>
    <row r="252" spans="1:115" ht="24" customHeight="1">
      <c r="A252" s="120" t="s">
        <v>380</v>
      </c>
      <c r="B252" s="43">
        <v>38840</v>
      </c>
      <c r="C252" s="43">
        <v>43442</v>
      </c>
      <c r="D252" s="47">
        <v>12</v>
      </c>
      <c r="E252" s="3" t="s">
        <v>217</v>
      </c>
      <c r="F252" s="12" t="s">
        <v>222</v>
      </c>
      <c r="G252" s="226">
        <v>21.64</v>
      </c>
      <c r="H252" s="1" t="s">
        <v>219</v>
      </c>
      <c r="I252" s="141" t="s">
        <v>228</v>
      </c>
      <c r="J252" s="222" t="s">
        <v>228</v>
      </c>
      <c r="K252" s="15"/>
      <c r="L252" s="10"/>
      <c r="M252" s="10"/>
      <c r="N252" s="10"/>
      <c r="O252" s="10"/>
      <c r="P252" s="10"/>
      <c r="Q252" s="10"/>
      <c r="R252" s="10"/>
      <c r="S252" s="10"/>
      <c r="T252" s="10"/>
      <c r="U252" s="10"/>
      <c r="V252" s="10"/>
      <c r="W252" s="10"/>
      <c r="X252" s="10"/>
      <c r="Y252" s="10">
        <v>5</v>
      </c>
      <c r="Z252" s="10">
        <v>5</v>
      </c>
      <c r="AA252" s="10">
        <v>5</v>
      </c>
      <c r="AB252" s="10">
        <v>5</v>
      </c>
      <c r="AC252" s="10">
        <v>5</v>
      </c>
      <c r="AD252" s="10">
        <v>5</v>
      </c>
      <c r="AE252" s="10">
        <v>10</v>
      </c>
      <c r="AF252" s="10">
        <v>20</v>
      </c>
      <c r="AG252" s="10">
        <v>80</v>
      </c>
      <c r="AH252" s="10">
        <v>80</v>
      </c>
      <c r="AI252" s="10">
        <v>5</v>
      </c>
      <c r="AJ252" s="10">
        <v>5</v>
      </c>
      <c r="AK252" s="10">
        <v>80</v>
      </c>
      <c r="AL252" s="10">
        <v>80</v>
      </c>
      <c r="AM252" s="10">
        <v>40</v>
      </c>
      <c r="AN252" s="10">
        <v>1280</v>
      </c>
      <c r="AO252" s="10">
        <v>40</v>
      </c>
      <c r="AP252" s="16">
        <v>1280</v>
      </c>
      <c r="AQ252" s="69" t="s">
        <v>380</v>
      </c>
      <c r="AR252" s="15"/>
      <c r="AS252" s="10"/>
      <c r="AT252" s="10"/>
      <c r="AU252" s="10"/>
      <c r="AV252" s="10"/>
      <c r="AW252" s="10"/>
      <c r="AX252" s="10"/>
      <c r="AY252" s="10"/>
      <c r="AZ252" s="10"/>
      <c r="BA252" s="10"/>
      <c r="BB252" s="10"/>
      <c r="BC252" s="10"/>
      <c r="BD252" s="10"/>
      <c r="BE252" s="10"/>
      <c r="BF252" s="10"/>
      <c r="BG252" s="10"/>
      <c r="BH252" s="10">
        <v>5</v>
      </c>
      <c r="BI252" s="10">
        <v>5</v>
      </c>
      <c r="BJ252" s="10">
        <v>80</v>
      </c>
      <c r="BK252" s="10">
        <v>80</v>
      </c>
      <c r="BL252" s="10">
        <v>160</v>
      </c>
      <c r="BM252" s="10">
        <v>320</v>
      </c>
      <c r="BN252" s="10">
        <v>5</v>
      </c>
      <c r="BO252" s="10">
        <v>320</v>
      </c>
      <c r="BP252" s="10">
        <v>40</v>
      </c>
      <c r="BQ252" s="10">
        <v>80</v>
      </c>
      <c r="BR252" s="10">
        <v>320</v>
      </c>
      <c r="BS252" s="10">
        <v>160</v>
      </c>
      <c r="BT252" s="10">
        <v>160</v>
      </c>
      <c r="BU252" s="10">
        <v>160</v>
      </c>
      <c r="BV252" s="10">
        <v>80</v>
      </c>
      <c r="BW252" s="10">
        <v>160</v>
      </c>
      <c r="BX252" s="10">
        <v>160</v>
      </c>
      <c r="BY252" s="10">
        <v>160</v>
      </c>
      <c r="BZ252" s="10">
        <v>80</v>
      </c>
      <c r="CA252" s="16">
        <v>160</v>
      </c>
      <c r="CB252" s="69" t="s">
        <v>380</v>
      </c>
      <c r="CC252" s="15">
        <v>20</v>
      </c>
      <c r="CD252" s="10">
        <v>40</v>
      </c>
      <c r="CE252" s="10">
        <v>5</v>
      </c>
      <c r="CF252" s="10">
        <v>5</v>
      </c>
      <c r="CG252" s="10">
        <v>5</v>
      </c>
      <c r="CH252" s="16">
        <v>5</v>
      </c>
      <c r="CI252" s="15">
        <v>20</v>
      </c>
      <c r="CJ252" s="10">
        <v>80</v>
      </c>
      <c r="CK252" s="10">
        <v>80</v>
      </c>
      <c r="CL252" s="10">
        <v>160</v>
      </c>
      <c r="CM252" s="10">
        <v>160</v>
      </c>
      <c r="CN252" s="10">
        <v>320</v>
      </c>
      <c r="CO252" s="10">
        <v>80</v>
      </c>
      <c r="CP252" s="10">
        <v>160</v>
      </c>
      <c r="CQ252" s="10">
        <v>160</v>
      </c>
      <c r="CR252" s="10">
        <v>640</v>
      </c>
      <c r="CS252" s="10">
        <v>160</v>
      </c>
      <c r="CT252" s="10">
        <v>320</v>
      </c>
      <c r="CU252" s="10">
        <v>160</v>
      </c>
      <c r="CV252" s="10">
        <v>640</v>
      </c>
      <c r="CW252" s="10">
        <v>160</v>
      </c>
      <c r="CX252" s="16">
        <v>320</v>
      </c>
      <c r="CY252" s="15">
        <v>20</v>
      </c>
      <c r="CZ252" s="10">
        <v>80</v>
      </c>
      <c r="DA252" s="10">
        <v>5</v>
      </c>
      <c r="DB252" s="10">
        <v>40</v>
      </c>
      <c r="DC252" s="10">
        <v>20</v>
      </c>
      <c r="DD252" s="10">
        <v>80</v>
      </c>
      <c r="DE252" s="10">
        <v>10</v>
      </c>
      <c r="DF252" s="10">
        <v>80</v>
      </c>
      <c r="DG252" s="10">
        <v>20</v>
      </c>
      <c r="DH252" s="10">
        <v>160</v>
      </c>
      <c r="DI252" s="10">
        <v>10</v>
      </c>
      <c r="DJ252" s="16">
        <v>80</v>
      </c>
      <c r="DK252" s="69" t="s">
        <v>380</v>
      </c>
    </row>
    <row r="253" spans="1:115" ht="24" customHeight="1">
      <c r="A253" s="120" t="s">
        <v>381</v>
      </c>
      <c r="B253" s="43">
        <v>37989</v>
      </c>
      <c r="C253" s="43">
        <v>43442</v>
      </c>
      <c r="D253" s="47">
        <v>14</v>
      </c>
      <c r="E253" s="5" t="s">
        <v>221</v>
      </c>
      <c r="F253" s="12" t="s">
        <v>222</v>
      </c>
      <c r="G253" s="226">
        <v>20.84</v>
      </c>
      <c r="H253" s="1" t="s">
        <v>219</v>
      </c>
      <c r="I253" s="141" t="s">
        <v>228</v>
      </c>
      <c r="J253" s="222" t="s">
        <v>228</v>
      </c>
      <c r="K253" s="15"/>
      <c r="L253" s="10"/>
      <c r="M253" s="10"/>
      <c r="N253" s="10"/>
      <c r="O253" s="10"/>
      <c r="P253" s="10"/>
      <c r="Q253" s="10"/>
      <c r="R253" s="10"/>
      <c r="S253" s="10"/>
      <c r="T253" s="10"/>
      <c r="U253" s="10"/>
      <c r="V253" s="10"/>
      <c r="W253" s="10"/>
      <c r="X253" s="10"/>
      <c r="Y253" s="124">
        <v>5</v>
      </c>
      <c r="Z253" s="124">
        <v>5</v>
      </c>
      <c r="AA253" s="124">
        <v>5</v>
      </c>
      <c r="AB253" s="124">
        <v>10</v>
      </c>
      <c r="AC253" s="124">
        <v>5</v>
      </c>
      <c r="AD253" s="124">
        <v>10</v>
      </c>
      <c r="AE253" s="124">
        <v>5</v>
      </c>
      <c r="AF253" s="124">
        <v>40</v>
      </c>
      <c r="AG253" s="124">
        <v>20</v>
      </c>
      <c r="AH253" s="124">
        <v>80</v>
      </c>
      <c r="AI253" s="124">
        <v>5</v>
      </c>
      <c r="AJ253" s="124">
        <v>5</v>
      </c>
      <c r="AK253" s="124">
        <v>5</v>
      </c>
      <c r="AL253" s="124">
        <v>40</v>
      </c>
      <c r="AM253" s="124">
        <v>5</v>
      </c>
      <c r="AN253" s="124">
        <v>640</v>
      </c>
      <c r="AO253" s="124">
        <v>10</v>
      </c>
      <c r="AP253" s="125">
        <v>1280</v>
      </c>
      <c r="AQ253" s="69" t="s">
        <v>381</v>
      </c>
      <c r="AR253" s="15"/>
      <c r="AS253" s="10"/>
      <c r="AT253" s="10"/>
      <c r="AU253" s="10"/>
      <c r="AV253" s="10"/>
      <c r="AW253" s="10"/>
      <c r="AX253" s="124"/>
      <c r="AY253" s="124"/>
      <c r="AZ253" s="124"/>
      <c r="BA253" s="124"/>
      <c r="BB253" s="124"/>
      <c r="BC253" s="124"/>
      <c r="BD253" s="124"/>
      <c r="BE253" s="124"/>
      <c r="BF253" s="124"/>
      <c r="BG253" s="124"/>
      <c r="BH253" s="124">
        <v>5</v>
      </c>
      <c r="BI253" s="124">
        <v>5</v>
      </c>
      <c r="BJ253" s="124">
        <v>40</v>
      </c>
      <c r="BK253" s="124">
        <v>40</v>
      </c>
      <c r="BL253" s="124">
        <v>320</v>
      </c>
      <c r="BM253" s="124">
        <v>160</v>
      </c>
      <c r="BN253" s="124">
        <v>160</v>
      </c>
      <c r="BO253" s="124">
        <v>160</v>
      </c>
      <c r="BP253" s="124">
        <v>20</v>
      </c>
      <c r="BQ253" s="124">
        <v>40</v>
      </c>
      <c r="BR253" s="124">
        <v>80</v>
      </c>
      <c r="BS253" s="124">
        <v>80</v>
      </c>
      <c r="BT253" s="124">
        <v>80</v>
      </c>
      <c r="BU253" s="124">
        <v>320</v>
      </c>
      <c r="BV253" s="124">
        <v>40</v>
      </c>
      <c r="BW253" s="124">
        <v>80</v>
      </c>
      <c r="BX253" s="124">
        <v>40</v>
      </c>
      <c r="BY253" s="124">
        <v>40</v>
      </c>
      <c r="BZ253" s="124">
        <v>40</v>
      </c>
      <c r="CA253" s="125">
        <v>80</v>
      </c>
      <c r="CB253" s="69" t="s">
        <v>381</v>
      </c>
      <c r="CC253" s="128">
        <v>5</v>
      </c>
      <c r="CD253" s="124">
        <v>10</v>
      </c>
      <c r="CE253" s="124">
        <v>5</v>
      </c>
      <c r="CF253" s="124">
        <v>10</v>
      </c>
      <c r="CG253" s="124">
        <v>5</v>
      </c>
      <c r="CH253" s="125">
        <v>10</v>
      </c>
      <c r="CI253" s="128">
        <v>10</v>
      </c>
      <c r="CJ253" s="124">
        <v>20</v>
      </c>
      <c r="CK253" s="124">
        <v>20</v>
      </c>
      <c r="CL253" s="124">
        <v>40</v>
      </c>
      <c r="CM253" s="124">
        <v>20</v>
      </c>
      <c r="CN253" s="124">
        <v>80</v>
      </c>
      <c r="CO253" s="124">
        <v>20</v>
      </c>
      <c r="CP253" s="124">
        <v>40</v>
      </c>
      <c r="CQ253" s="124">
        <v>40</v>
      </c>
      <c r="CR253" s="124">
        <v>320</v>
      </c>
      <c r="CS253" s="124">
        <v>40</v>
      </c>
      <c r="CT253" s="124">
        <v>160</v>
      </c>
      <c r="CU253" s="124">
        <v>40</v>
      </c>
      <c r="CV253" s="124">
        <v>320</v>
      </c>
      <c r="CW253" s="124">
        <v>40</v>
      </c>
      <c r="CX253" s="125">
        <v>160</v>
      </c>
      <c r="CY253" s="128">
        <v>10</v>
      </c>
      <c r="CZ253" s="124">
        <v>80</v>
      </c>
      <c r="DA253" s="124">
        <v>5</v>
      </c>
      <c r="DB253" s="124">
        <v>40</v>
      </c>
      <c r="DC253" s="124">
        <v>20</v>
      </c>
      <c r="DD253" s="124">
        <v>80</v>
      </c>
      <c r="DE253" s="124">
        <v>5</v>
      </c>
      <c r="DF253" s="124">
        <v>40</v>
      </c>
      <c r="DG253" s="124">
        <v>5</v>
      </c>
      <c r="DH253" s="124">
        <v>40</v>
      </c>
      <c r="DI253" s="124">
        <v>5</v>
      </c>
      <c r="DJ253" s="125">
        <v>80</v>
      </c>
      <c r="DK253" s="69" t="s">
        <v>381</v>
      </c>
    </row>
    <row r="254" spans="1:115" ht="24" customHeight="1">
      <c r="A254" s="220" t="s">
        <v>382</v>
      </c>
      <c r="B254" s="48">
        <v>37892</v>
      </c>
      <c r="C254" s="48">
        <v>43500</v>
      </c>
      <c r="D254" s="50">
        <v>15</v>
      </c>
      <c r="E254" s="3" t="s">
        <v>217</v>
      </c>
      <c r="F254" s="12" t="s">
        <v>222</v>
      </c>
      <c r="G254" s="226">
        <v>32.80817174515235</v>
      </c>
      <c r="H254" s="1" t="s">
        <v>219</v>
      </c>
      <c r="I254" s="141" t="s">
        <v>228</v>
      </c>
      <c r="J254" s="222" t="s">
        <v>228</v>
      </c>
      <c r="K254" s="15"/>
      <c r="L254" s="10"/>
      <c r="M254" s="10"/>
      <c r="N254" s="10"/>
      <c r="O254" s="10"/>
      <c r="P254" s="10"/>
      <c r="Q254" s="10"/>
      <c r="R254" s="10"/>
      <c r="S254" s="10"/>
      <c r="T254" s="10"/>
      <c r="U254" s="10"/>
      <c r="V254" s="10"/>
      <c r="W254" s="10"/>
      <c r="X254" s="10"/>
      <c r="Y254" s="10">
        <v>5</v>
      </c>
      <c r="Z254" s="10">
        <v>40</v>
      </c>
      <c r="AA254" s="10">
        <v>320</v>
      </c>
      <c r="AB254" s="10">
        <v>320</v>
      </c>
      <c r="AC254" s="10">
        <v>10</v>
      </c>
      <c r="AD254" s="10">
        <v>80</v>
      </c>
      <c r="AE254" s="10">
        <v>10</v>
      </c>
      <c r="AF254" s="10">
        <v>40</v>
      </c>
      <c r="AG254" s="10">
        <v>20</v>
      </c>
      <c r="AH254" s="10">
        <v>40</v>
      </c>
      <c r="AI254" s="10">
        <v>40</v>
      </c>
      <c r="AJ254" s="10">
        <v>320</v>
      </c>
      <c r="AK254" s="10">
        <v>40</v>
      </c>
      <c r="AL254" s="10">
        <v>80</v>
      </c>
      <c r="AM254" s="10">
        <v>80</v>
      </c>
      <c r="AN254" s="10">
        <v>1280</v>
      </c>
      <c r="AO254" s="10">
        <v>40</v>
      </c>
      <c r="AP254" s="16">
        <v>1280</v>
      </c>
      <c r="AQ254" s="68" t="s">
        <v>382</v>
      </c>
      <c r="AR254" s="15"/>
      <c r="AS254" s="10"/>
      <c r="AT254" s="10"/>
      <c r="AU254" s="10"/>
      <c r="AV254" s="10"/>
      <c r="AW254" s="10"/>
      <c r="AX254" s="10"/>
      <c r="AY254" s="10"/>
      <c r="AZ254" s="10"/>
      <c r="BA254" s="10"/>
      <c r="BB254" s="10"/>
      <c r="BC254" s="10"/>
      <c r="BD254" s="10"/>
      <c r="BE254" s="10"/>
      <c r="BF254" s="10"/>
      <c r="BG254" s="10"/>
      <c r="BH254" s="10">
        <v>20</v>
      </c>
      <c r="BI254" s="10">
        <v>40</v>
      </c>
      <c r="BJ254" s="10">
        <v>320</v>
      </c>
      <c r="BK254" s="10">
        <v>640</v>
      </c>
      <c r="BL254" s="10">
        <v>320</v>
      </c>
      <c r="BM254" s="10">
        <v>1280</v>
      </c>
      <c r="BN254" s="10">
        <v>320</v>
      </c>
      <c r="BO254" s="10">
        <v>640</v>
      </c>
      <c r="BP254" s="10">
        <v>160</v>
      </c>
      <c r="BQ254" s="10">
        <v>640</v>
      </c>
      <c r="BR254" s="10">
        <v>320</v>
      </c>
      <c r="BS254" s="10">
        <v>1280</v>
      </c>
      <c r="BT254" s="10">
        <v>80</v>
      </c>
      <c r="BU254" s="10">
        <v>320</v>
      </c>
      <c r="BV254" s="10">
        <v>80</v>
      </c>
      <c r="BW254" s="10">
        <v>320</v>
      </c>
      <c r="BX254" s="10">
        <v>80</v>
      </c>
      <c r="BY254" s="10">
        <v>320</v>
      </c>
      <c r="BZ254" s="124">
        <v>80</v>
      </c>
      <c r="CA254" s="125">
        <v>320</v>
      </c>
      <c r="CB254" s="68" t="s">
        <v>382</v>
      </c>
      <c r="CC254" s="15">
        <v>40</v>
      </c>
      <c r="CD254" s="10">
        <v>160</v>
      </c>
      <c r="CE254" s="10">
        <v>10</v>
      </c>
      <c r="CF254" s="10">
        <v>80</v>
      </c>
      <c r="CG254" s="10">
        <v>10</v>
      </c>
      <c r="CH254" s="16">
        <v>40</v>
      </c>
      <c r="CI254" s="15">
        <v>40</v>
      </c>
      <c r="CJ254" s="10">
        <v>320</v>
      </c>
      <c r="CK254" s="10">
        <v>80</v>
      </c>
      <c r="CL254" s="10">
        <v>640</v>
      </c>
      <c r="CM254" s="10">
        <v>80</v>
      </c>
      <c r="CN254" s="10">
        <v>320</v>
      </c>
      <c r="CO254" s="10">
        <v>80</v>
      </c>
      <c r="CP254" s="10">
        <v>640</v>
      </c>
      <c r="CQ254" s="10">
        <v>80</v>
      </c>
      <c r="CR254" s="10">
        <v>640</v>
      </c>
      <c r="CS254" s="10">
        <v>160</v>
      </c>
      <c r="CT254" s="10">
        <v>160</v>
      </c>
      <c r="CU254" s="10">
        <v>80</v>
      </c>
      <c r="CV254" s="10">
        <v>640</v>
      </c>
      <c r="CW254" s="124">
        <v>80</v>
      </c>
      <c r="CX254" s="125">
        <v>640</v>
      </c>
      <c r="CY254" s="15">
        <v>20</v>
      </c>
      <c r="CZ254" s="10">
        <v>80</v>
      </c>
      <c r="DA254" s="10">
        <v>160</v>
      </c>
      <c r="DB254" s="10">
        <v>160</v>
      </c>
      <c r="DC254" s="10">
        <v>160</v>
      </c>
      <c r="DD254" s="10">
        <v>320</v>
      </c>
      <c r="DE254" s="10">
        <v>160</v>
      </c>
      <c r="DF254" s="10">
        <v>320</v>
      </c>
      <c r="DG254" s="10">
        <v>40</v>
      </c>
      <c r="DH254" s="10">
        <v>160</v>
      </c>
      <c r="DI254" s="124">
        <v>320</v>
      </c>
      <c r="DJ254" s="125">
        <v>320</v>
      </c>
      <c r="DK254" s="68" t="s">
        <v>382</v>
      </c>
    </row>
    <row r="255" spans="1:115" ht="24" customHeight="1">
      <c r="A255" s="219" t="s">
        <v>383</v>
      </c>
      <c r="B255" s="43">
        <v>39031</v>
      </c>
      <c r="C255" s="43">
        <v>43488</v>
      </c>
      <c r="D255" s="47">
        <v>12</v>
      </c>
      <c r="E255" s="5" t="s">
        <v>221</v>
      </c>
      <c r="F255" s="54" t="s">
        <v>218</v>
      </c>
      <c r="G255" s="226">
        <v>19.466983365030853</v>
      </c>
      <c r="H255" s="1" t="s">
        <v>219</v>
      </c>
      <c r="I255" s="141" t="s">
        <v>228</v>
      </c>
      <c r="J255" s="222" t="s">
        <v>228</v>
      </c>
      <c r="K255" s="15"/>
      <c r="L255" s="10"/>
      <c r="M255" s="10"/>
      <c r="N255" s="10"/>
      <c r="O255" s="10"/>
      <c r="P255" s="10"/>
      <c r="Q255" s="10"/>
      <c r="R255" s="10"/>
      <c r="S255" s="10"/>
      <c r="T255" s="10"/>
      <c r="U255" s="10"/>
      <c r="V255" s="10"/>
      <c r="W255" s="10"/>
      <c r="X255" s="10"/>
      <c r="Y255" s="10">
        <v>20</v>
      </c>
      <c r="Z255" s="10">
        <v>20</v>
      </c>
      <c r="AA255" s="10">
        <v>320</v>
      </c>
      <c r="AB255" s="10">
        <v>80</v>
      </c>
      <c r="AC255" s="10">
        <v>20</v>
      </c>
      <c r="AD255" s="10">
        <v>10</v>
      </c>
      <c r="AE255" s="10">
        <v>20</v>
      </c>
      <c r="AF255" s="10">
        <v>10</v>
      </c>
      <c r="AG255" s="10">
        <v>40</v>
      </c>
      <c r="AH255" s="10">
        <v>10</v>
      </c>
      <c r="AI255" s="10">
        <v>80</v>
      </c>
      <c r="AJ255" s="10">
        <v>20</v>
      </c>
      <c r="AK255" s="10">
        <v>20</v>
      </c>
      <c r="AL255" s="10">
        <v>10</v>
      </c>
      <c r="AM255" s="10">
        <v>80</v>
      </c>
      <c r="AN255" s="10">
        <v>1280</v>
      </c>
      <c r="AO255" s="10">
        <v>40</v>
      </c>
      <c r="AP255" s="16">
        <v>640</v>
      </c>
      <c r="AQ255" s="45" t="s">
        <v>383</v>
      </c>
      <c r="AR255" s="15"/>
      <c r="AS255" s="10"/>
      <c r="AT255" s="10"/>
      <c r="AU255" s="10"/>
      <c r="AV255" s="10"/>
      <c r="AW255" s="10"/>
      <c r="AX255" s="10"/>
      <c r="AY255" s="10"/>
      <c r="AZ255" s="10"/>
      <c r="BA255" s="10"/>
      <c r="BB255" s="10"/>
      <c r="BC255" s="10"/>
      <c r="BD255" s="10"/>
      <c r="BE255" s="10"/>
      <c r="BF255" s="10"/>
      <c r="BG255" s="10"/>
      <c r="BH255" s="10">
        <v>10</v>
      </c>
      <c r="BI255" s="10">
        <v>160</v>
      </c>
      <c r="BJ255" s="10">
        <v>160</v>
      </c>
      <c r="BK255" s="10">
        <v>1280</v>
      </c>
      <c r="BL255" s="10">
        <v>640</v>
      </c>
      <c r="BM255" s="10">
        <v>2560</v>
      </c>
      <c r="BN255" s="10">
        <v>160</v>
      </c>
      <c r="BO255" s="10">
        <v>1280</v>
      </c>
      <c r="BP255" s="10">
        <v>80</v>
      </c>
      <c r="BQ255" s="10">
        <v>1280</v>
      </c>
      <c r="BR255" s="10">
        <v>320</v>
      </c>
      <c r="BS255" s="10">
        <v>2560</v>
      </c>
      <c r="BT255" s="10">
        <v>160</v>
      </c>
      <c r="BU255" s="10">
        <v>640</v>
      </c>
      <c r="BV255" s="10">
        <v>80</v>
      </c>
      <c r="BW255" s="10">
        <v>640</v>
      </c>
      <c r="BX255" s="10">
        <v>40</v>
      </c>
      <c r="BY255" s="10">
        <v>640</v>
      </c>
      <c r="BZ255" s="124">
        <v>40</v>
      </c>
      <c r="CA255" s="125">
        <v>640</v>
      </c>
      <c r="CB255" s="45" t="s">
        <v>383</v>
      </c>
      <c r="CC255" s="15">
        <v>160</v>
      </c>
      <c r="CD255" s="10">
        <v>320</v>
      </c>
      <c r="CE255" s="10">
        <v>80</v>
      </c>
      <c r="CF255" s="10">
        <v>80</v>
      </c>
      <c r="CG255" s="10">
        <v>40</v>
      </c>
      <c r="CH255" s="16">
        <v>80</v>
      </c>
      <c r="CI255" s="15">
        <v>20</v>
      </c>
      <c r="CJ255" s="10">
        <v>80</v>
      </c>
      <c r="CK255" s="10">
        <v>80</v>
      </c>
      <c r="CL255" s="10">
        <v>320</v>
      </c>
      <c r="CM255" s="10">
        <v>40</v>
      </c>
      <c r="CN255" s="10">
        <v>320</v>
      </c>
      <c r="CO255" s="10">
        <v>40</v>
      </c>
      <c r="CP255" s="10">
        <v>320</v>
      </c>
      <c r="CQ255" s="10">
        <v>40</v>
      </c>
      <c r="CR255" s="10">
        <v>320</v>
      </c>
      <c r="CS255" s="10">
        <v>5</v>
      </c>
      <c r="CT255" s="10">
        <v>160</v>
      </c>
      <c r="CU255" s="10">
        <v>80</v>
      </c>
      <c r="CV255" s="10">
        <v>320</v>
      </c>
      <c r="CW255" s="124">
        <v>40</v>
      </c>
      <c r="CX255" s="125">
        <v>320</v>
      </c>
      <c r="CY255" s="15">
        <v>80</v>
      </c>
      <c r="CZ255" s="10">
        <v>160</v>
      </c>
      <c r="DA255" s="10">
        <v>40</v>
      </c>
      <c r="DB255" s="10">
        <v>80</v>
      </c>
      <c r="DC255" s="10">
        <v>40</v>
      </c>
      <c r="DD255" s="10">
        <v>320</v>
      </c>
      <c r="DE255" s="10">
        <v>40</v>
      </c>
      <c r="DF255" s="10">
        <v>160</v>
      </c>
      <c r="DG255" s="10">
        <v>80</v>
      </c>
      <c r="DH255" s="10">
        <v>160</v>
      </c>
      <c r="DI255" s="124">
        <v>40</v>
      </c>
      <c r="DJ255" s="125">
        <v>160</v>
      </c>
      <c r="DK255" s="45" t="s">
        <v>383</v>
      </c>
    </row>
    <row r="256" spans="1:115" ht="24" customHeight="1" thickBot="1">
      <c r="A256" s="221" t="s">
        <v>384</v>
      </c>
      <c r="B256" s="136">
        <v>37491</v>
      </c>
      <c r="C256" s="136">
        <v>43489</v>
      </c>
      <c r="D256" s="138">
        <v>16</v>
      </c>
      <c r="E256" s="132" t="s">
        <v>221</v>
      </c>
      <c r="F256" s="122" t="s">
        <v>218</v>
      </c>
      <c r="G256" s="228">
        <v>21.003962254990217</v>
      </c>
      <c r="H256" s="133" t="s">
        <v>219</v>
      </c>
      <c r="I256" s="225" t="s">
        <v>228</v>
      </c>
      <c r="J256" s="224" t="s">
        <v>228</v>
      </c>
      <c r="K256" s="17"/>
      <c r="L256" s="18"/>
      <c r="M256" s="18"/>
      <c r="N256" s="18"/>
      <c r="O256" s="18"/>
      <c r="P256" s="18"/>
      <c r="Q256" s="18"/>
      <c r="R256" s="18"/>
      <c r="S256" s="18"/>
      <c r="T256" s="18"/>
      <c r="U256" s="18"/>
      <c r="V256" s="18"/>
      <c r="W256" s="18"/>
      <c r="X256" s="18"/>
      <c r="Y256" s="18">
        <v>5</v>
      </c>
      <c r="Z256" s="18">
        <v>5</v>
      </c>
      <c r="AA256" s="18">
        <v>5</v>
      </c>
      <c r="AB256" s="18">
        <v>5</v>
      </c>
      <c r="AC256" s="18">
        <v>5</v>
      </c>
      <c r="AD256" s="18">
        <v>5</v>
      </c>
      <c r="AE256" s="18">
        <v>5</v>
      </c>
      <c r="AF256" s="18">
        <v>5</v>
      </c>
      <c r="AG256" s="18">
        <v>5</v>
      </c>
      <c r="AH256" s="18">
        <v>5</v>
      </c>
      <c r="AI256" s="18">
        <v>10</v>
      </c>
      <c r="AJ256" s="18">
        <v>20</v>
      </c>
      <c r="AK256" s="18">
        <v>10</v>
      </c>
      <c r="AL256" s="18">
        <v>20</v>
      </c>
      <c r="AM256" s="18">
        <v>20</v>
      </c>
      <c r="AN256" s="18">
        <v>160</v>
      </c>
      <c r="AO256" s="18">
        <v>40</v>
      </c>
      <c r="AP256" s="19">
        <v>80</v>
      </c>
      <c r="AQ256" s="68" t="s">
        <v>384</v>
      </c>
      <c r="AR256" s="15"/>
      <c r="AS256" s="10"/>
      <c r="AT256" s="10"/>
      <c r="AU256" s="10"/>
      <c r="AV256" s="10"/>
      <c r="AW256" s="10"/>
      <c r="AX256" s="10"/>
      <c r="AY256" s="10"/>
      <c r="AZ256" s="10"/>
      <c r="BA256" s="10"/>
      <c r="BB256" s="10"/>
      <c r="BC256" s="10"/>
      <c r="BD256" s="10"/>
      <c r="BE256" s="10"/>
      <c r="BF256" s="10"/>
      <c r="BG256" s="10"/>
      <c r="BH256" s="10">
        <v>20</v>
      </c>
      <c r="BI256" s="10">
        <v>80</v>
      </c>
      <c r="BJ256" s="10">
        <v>80</v>
      </c>
      <c r="BK256" s="10">
        <v>160</v>
      </c>
      <c r="BL256" s="10">
        <v>40</v>
      </c>
      <c r="BM256" s="10">
        <v>80</v>
      </c>
      <c r="BN256" s="10">
        <v>20</v>
      </c>
      <c r="BO256" s="10">
        <v>80</v>
      </c>
      <c r="BP256" s="10">
        <v>20</v>
      </c>
      <c r="BQ256" s="10">
        <v>80</v>
      </c>
      <c r="BR256" s="10">
        <v>80</v>
      </c>
      <c r="BS256" s="10">
        <v>160</v>
      </c>
      <c r="BT256" s="10">
        <v>20</v>
      </c>
      <c r="BU256" s="10">
        <v>40</v>
      </c>
      <c r="BV256" s="10">
        <v>40</v>
      </c>
      <c r="BW256" s="10">
        <v>40</v>
      </c>
      <c r="BX256" s="10">
        <v>40</v>
      </c>
      <c r="BY256" s="10">
        <v>80</v>
      </c>
      <c r="BZ256" s="124">
        <v>40</v>
      </c>
      <c r="CA256" s="125">
        <v>80</v>
      </c>
      <c r="CB256" s="68" t="s">
        <v>384</v>
      </c>
      <c r="CC256" s="15">
        <v>80</v>
      </c>
      <c r="CD256" s="10">
        <v>160</v>
      </c>
      <c r="CE256" s="10">
        <v>5</v>
      </c>
      <c r="CF256" s="10">
        <v>5</v>
      </c>
      <c r="CG256" s="10">
        <v>5</v>
      </c>
      <c r="CH256" s="16">
        <v>5</v>
      </c>
      <c r="CI256" s="15">
        <v>40</v>
      </c>
      <c r="CJ256" s="10">
        <v>80</v>
      </c>
      <c r="CK256" s="10">
        <v>160</v>
      </c>
      <c r="CL256" s="10">
        <v>320</v>
      </c>
      <c r="CM256" s="10">
        <v>160</v>
      </c>
      <c r="CN256" s="10">
        <v>320</v>
      </c>
      <c r="CO256" s="10">
        <v>160</v>
      </c>
      <c r="CP256" s="10">
        <v>160</v>
      </c>
      <c r="CQ256" s="10">
        <v>160</v>
      </c>
      <c r="CR256" s="10">
        <v>160</v>
      </c>
      <c r="CS256" s="10">
        <v>80</v>
      </c>
      <c r="CT256" s="10">
        <v>640</v>
      </c>
      <c r="CU256" s="10">
        <v>160</v>
      </c>
      <c r="CV256" s="10">
        <v>160</v>
      </c>
      <c r="CW256" s="124">
        <v>160</v>
      </c>
      <c r="CX256" s="125">
        <v>160</v>
      </c>
      <c r="CY256" s="17">
        <v>160</v>
      </c>
      <c r="CZ256" s="18">
        <v>320</v>
      </c>
      <c r="DA256" s="18">
        <v>10</v>
      </c>
      <c r="DB256" s="18">
        <v>40</v>
      </c>
      <c r="DC256" s="18">
        <v>20</v>
      </c>
      <c r="DD256" s="18">
        <v>80</v>
      </c>
      <c r="DE256" s="18">
        <v>20</v>
      </c>
      <c r="DF256" s="18">
        <v>80</v>
      </c>
      <c r="DG256" s="18">
        <v>160</v>
      </c>
      <c r="DH256" s="18">
        <v>160</v>
      </c>
      <c r="DI256" s="92">
        <v>80</v>
      </c>
      <c r="DJ256" s="93">
        <v>160</v>
      </c>
      <c r="DK256" s="68" t="s">
        <v>384</v>
      </c>
    </row>
    <row r="257" spans="1:152" s="41" customFormat="1" ht="24" customHeight="1" thickBot="1">
      <c r="C257" s="42"/>
      <c r="K257" s="461" t="s">
        <v>53</v>
      </c>
      <c r="L257" s="462"/>
      <c r="M257" s="462" t="s">
        <v>54</v>
      </c>
      <c r="N257" s="462"/>
      <c r="O257" s="462" t="s">
        <v>55</v>
      </c>
      <c r="P257" s="462"/>
      <c r="Q257" s="462" t="s">
        <v>56</v>
      </c>
      <c r="R257" s="462"/>
      <c r="S257" s="462" t="s">
        <v>57</v>
      </c>
      <c r="T257" s="462"/>
      <c r="U257" s="462" t="s">
        <v>58</v>
      </c>
      <c r="V257" s="462"/>
      <c r="W257" s="462" t="s">
        <v>59</v>
      </c>
      <c r="X257" s="462"/>
      <c r="Y257" s="462" t="s">
        <v>60</v>
      </c>
      <c r="Z257" s="462"/>
      <c r="AA257" s="462" t="s">
        <v>61</v>
      </c>
      <c r="AB257" s="462"/>
      <c r="AC257" s="462" t="s">
        <v>62</v>
      </c>
      <c r="AD257" s="462"/>
      <c r="AE257" s="462" t="s">
        <v>63</v>
      </c>
      <c r="AF257" s="462"/>
      <c r="AG257" s="462" t="s">
        <v>64</v>
      </c>
      <c r="AH257" s="462"/>
      <c r="AI257" s="462" t="s">
        <v>65</v>
      </c>
      <c r="AJ257" s="462"/>
      <c r="AK257" s="462" t="s">
        <v>66</v>
      </c>
      <c r="AL257" s="462"/>
      <c r="AM257" s="458" t="s">
        <v>67</v>
      </c>
      <c r="AN257" s="458"/>
      <c r="AO257" s="459" t="s">
        <v>68</v>
      </c>
      <c r="AP257" s="460"/>
      <c r="AQ257" s="123"/>
      <c r="AR257" s="463" t="s">
        <v>69</v>
      </c>
      <c r="AS257" s="421"/>
      <c r="AT257" s="421" t="s">
        <v>70</v>
      </c>
      <c r="AU257" s="421"/>
      <c r="AV257" s="421" t="s">
        <v>71</v>
      </c>
      <c r="AW257" s="421"/>
      <c r="AX257" s="421" t="s">
        <v>72</v>
      </c>
      <c r="AY257" s="421"/>
      <c r="AZ257" s="421" t="s">
        <v>73</v>
      </c>
      <c r="BA257" s="421"/>
      <c r="BB257" s="421" t="s">
        <v>74</v>
      </c>
      <c r="BC257" s="421"/>
      <c r="BD257" s="421" t="s">
        <v>75</v>
      </c>
      <c r="BE257" s="421"/>
      <c r="BF257" s="421" t="s">
        <v>76</v>
      </c>
      <c r="BG257" s="421"/>
      <c r="BH257" s="421" t="s">
        <v>77</v>
      </c>
      <c r="BI257" s="421"/>
      <c r="BJ257" s="421" t="s">
        <v>78</v>
      </c>
      <c r="BK257" s="421"/>
      <c r="BL257" s="421" t="s">
        <v>79</v>
      </c>
      <c r="BM257" s="421"/>
      <c r="BN257" s="421" t="s">
        <v>80</v>
      </c>
      <c r="BO257" s="421"/>
      <c r="BP257" s="421" t="s">
        <v>81</v>
      </c>
      <c r="BQ257" s="421"/>
      <c r="BR257" s="421" t="s">
        <v>82</v>
      </c>
      <c r="BS257" s="421"/>
      <c r="BT257" s="421" t="s">
        <v>83</v>
      </c>
      <c r="BU257" s="421"/>
      <c r="BV257" s="421" t="s">
        <v>84</v>
      </c>
      <c r="BW257" s="421"/>
      <c r="BX257" s="458" t="s">
        <v>85</v>
      </c>
      <c r="BY257" s="458"/>
      <c r="BZ257" s="459" t="s">
        <v>86</v>
      </c>
      <c r="CA257" s="460"/>
      <c r="CB257" s="126"/>
      <c r="CC257" s="418" t="s">
        <v>87</v>
      </c>
      <c r="CD257" s="419"/>
      <c r="CE257" s="420" t="s">
        <v>88</v>
      </c>
      <c r="CF257" s="420"/>
      <c r="CG257" s="420" t="s">
        <v>89</v>
      </c>
      <c r="CH257" s="453"/>
      <c r="CI257" s="454" t="s">
        <v>90</v>
      </c>
      <c r="CJ257" s="455"/>
      <c r="CK257" s="455" t="s">
        <v>91</v>
      </c>
      <c r="CL257" s="455"/>
      <c r="CM257" s="455" t="s">
        <v>92</v>
      </c>
      <c r="CN257" s="455"/>
      <c r="CO257" s="455" t="s">
        <v>93</v>
      </c>
      <c r="CP257" s="455"/>
      <c r="CQ257" s="455" t="s">
        <v>94</v>
      </c>
      <c r="CR257" s="455"/>
      <c r="CS257" s="455" t="s">
        <v>95</v>
      </c>
      <c r="CT257" s="455"/>
      <c r="CU257" s="455" t="s">
        <v>96</v>
      </c>
      <c r="CV257" s="455"/>
      <c r="CW257" s="456" t="s">
        <v>385</v>
      </c>
      <c r="CX257" s="457"/>
      <c r="CY257" s="451" t="s">
        <v>98</v>
      </c>
      <c r="CZ257" s="452"/>
      <c r="DA257" s="447" t="s">
        <v>99</v>
      </c>
      <c r="DB257" s="447"/>
      <c r="DC257" s="447" t="s">
        <v>100</v>
      </c>
      <c r="DD257" s="447"/>
      <c r="DE257" s="447" t="s">
        <v>101</v>
      </c>
      <c r="DF257" s="447"/>
      <c r="DG257" s="448" t="s">
        <v>102</v>
      </c>
      <c r="DH257" s="448"/>
      <c r="DI257" s="449" t="s">
        <v>103</v>
      </c>
      <c r="DJ257" s="450"/>
      <c r="DK257" s="123"/>
      <c r="EQ257" s="40"/>
      <c r="ER257" s="40"/>
      <c r="ES257" s="40"/>
      <c r="ET257" s="40"/>
      <c r="EU257" s="40"/>
      <c r="EV257" s="40"/>
    </row>
    <row r="259" spans="1:152" ht="24" customHeight="1">
      <c r="A259" s="374" t="s">
        <v>821</v>
      </c>
      <c r="B259" s="374"/>
      <c r="C259" s="374"/>
      <c r="D259" s="374"/>
      <c r="G259" s="39"/>
      <c r="H259" s="28" t="s">
        <v>386</v>
      </c>
      <c r="J259" s="28" t="s">
        <v>107</v>
      </c>
      <c r="K259" s="39"/>
      <c r="L259" s="39"/>
      <c r="M259" s="39"/>
      <c r="N259" s="39"/>
      <c r="O259" s="39"/>
      <c r="P259" s="39"/>
      <c r="Q259" s="39"/>
      <c r="R259" s="39"/>
      <c r="S259" s="39"/>
      <c r="T259" s="39"/>
      <c r="U259" s="39"/>
      <c r="V259" s="39"/>
      <c r="W259" s="39"/>
      <c r="X259" s="39"/>
      <c r="Y259" s="39"/>
      <c r="Z259" s="39"/>
      <c r="AA259" s="39"/>
      <c r="AB259" s="39"/>
      <c r="AC259" s="39"/>
      <c r="AD259" s="39"/>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c r="CT259" s="39"/>
      <c r="CU259" s="39"/>
      <c r="CV259" s="39"/>
      <c r="CW259" s="39"/>
      <c r="CX259" s="39"/>
      <c r="CY259" s="39"/>
      <c r="CZ259" s="39"/>
      <c r="DA259" s="39"/>
      <c r="DB259" s="39"/>
      <c r="DC259" s="39"/>
      <c r="DD259" s="39"/>
      <c r="DE259" s="39"/>
      <c r="DF259" s="39"/>
      <c r="DG259" s="39"/>
      <c r="DH259" s="39"/>
      <c r="DI259" s="39"/>
      <c r="DJ259" s="39"/>
      <c r="DK259" s="39"/>
      <c r="DL259" s="28" t="s">
        <v>386</v>
      </c>
      <c r="DM259" s="39"/>
      <c r="DN259" s="39"/>
      <c r="DO259" s="39"/>
      <c r="DP259" s="39"/>
      <c r="DQ259" s="39"/>
      <c r="DR259" s="39"/>
      <c r="DS259" s="39"/>
      <c r="DT259" s="39"/>
      <c r="DU259" s="39"/>
      <c r="DV259" s="39"/>
      <c r="DW259" s="39"/>
    </row>
    <row r="260" spans="1:152" ht="24" customHeight="1">
      <c r="G260" s="376" t="s">
        <v>387</v>
      </c>
      <c r="H260" s="84">
        <f>COUNTIF($D$7:$D$256,"&gt;17")</f>
        <v>100</v>
      </c>
      <c r="I260" s="84"/>
      <c r="J260" s="84" t="s">
        <v>388</v>
      </c>
      <c r="K260" s="78" t="e">
        <f t="shared" ref="K260:AP260" si="0">AVERAGEIF($D$7:$D$256,"&lt;18",K$7:K$256)</f>
        <v>#DIV/0!</v>
      </c>
      <c r="L260" s="79" t="e">
        <f t="shared" si="0"/>
        <v>#DIV/0!</v>
      </c>
      <c r="M260" s="78" t="e">
        <f t="shared" si="0"/>
        <v>#DIV/0!</v>
      </c>
      <c r="N260" s="79" t="e">
        <f t="shared" si="0"/>
        <v>#DIV/0!</v>
      </c>
      <c r="O260" s="78" t="e">
        <f t="shared" si="0"/>
        <v>#DIV/0!</v>
      </c>
      <c r="P260" s="79" t="e">
        <f t="shared" si="0"/>
        <v>#DIV/0!</v>
      </c>
      <c r="Q260" s="78" t="e">
        <f t="shared" si="0"/>
        <v>#DIV/0!</v>
      </c>
      <c r="R260" s="79" t="e">
        <f t="shared" si="0"/>
        <v>#DIV/0!</v>
      </c>
      <c r="S260" s="78" t="e">
        <f t="shared" si="0"/>
        <v>#DIV/0!</v>
      </c>
      <c r="T260" s="79" t="e">
        <f t="shared" si="0"/>
        <v>#DIV/0!</v>
      </c>
      <c r="U260" s="78" t="e">
        <f t="shared" si="0"/>
        <v>#DIV/0!</v>
      </c>
      <c r="V260" s="79" t="e">
        <f t="shared" si="0"/>
        <v>#DIV/0!</v>
      </c>
      <c r="W260" s="78" t="e">
        <f t="shared" si="0"/>
        <v>#DIV/0!</v>
      </c>
      <c r="X260" s="79" t="e">
        <f t="shared" si="0"/>
        <v>#DIV/0!</v>
      </c>
      <c r="Y260" s="78">
        <f t="shared" si="0"/>
        <v>5.1333333333333337</v>
      </c>
      <c r="Z260" s="79">
        <f t="shared" si="0"/>
        <v>5.5333333333333332</v>
      </c>
      <c r="AA260" s="78">
        <f t="shared" si="0"/>
        <v>11.4</v>
      </c>
      <c r="AB260" s="79">
        <f t="shared" si="0"/>
        <v>11.333333333333334</v>
      </c>
      <c r="AC260" s="78">
        <f t="shared" si="0"/>
        <v>5.833333333333333</v>
      </c>
      <c r="AD260" s="79">
        <f t="shared" si="0"/>
        <v>7.4666666666666668</v>
      </c>
      <c r="AE260" s="78">
        <f t="shared" si="0"/>
        <v>9.7333333333333325</v>
      </c>
      <c r="AF260" s="79">
        <f t="shared" si="0"/>
        <v>14.133333333333333</v>
      </c>
      <c r="AG260" s="78">
        <f t="shared" si="0"/>
        <v>25.266666666666666</v>
      </c>
      <c r="AH260" s="79">
        <f t="shared" si="0"/>
        <v>25.8</v>
      </c>
      <c r="AI260" s="78">
        <f t="shared" si="0"/>
        <v>17.366666666666667</v>
      </c>
      <c r="AJ260" s="79">
        <f t="shared" si="0"/>
        <v>20.166666666666668</v>
      </c>
      <c r="AK260" s="78">
        <f t="shared" si="0"/>
        <v>14.566666666666666</v>
      </c>
      <c r="AL260" s="79">
        <f t="shared" si="0"/>
        <v>18.266666666666666</v>
      </c>
      <c r="AM260" s="78">
        <f t="shared" si="0"/>
        <v>162.93333333333334</v>
      </c>
      <c r="AN260" s="79">
        <f t="shared" si="0"/>
        <v>408.4</v>
      </c>
      <c r="AO260" s="78">
        <f t="shared" si="0"/>
        <v>161.9</v>
      </c>
      <c r="AP260" s="79">
        <f t="shared" si="0"/>
        <v>461.1</v>
      </c>
      <c r="AQ260" s="84" t="s">
        <v>388</v>
      </c>
      <c r="AR260" s="78" t="e">
        <f t="shared" ref="AR260:CA260" si="1">AVERAGEIF($D$7:$D$256,"&lt;18",AR$7:AR$256)</f>
        <v>#DIV/0!</v>
      </c>
      <c r="AS260" s="79" t="e">
        <f t="shared" si="1"/>
        <v>#DIV/0!</v>
      </c>
      <c r="AT260" s="78" t="e">
        <f t="shared" si="1"/>
        <v>#DIV/0!</v>
      </c>
      <c r="AU260" s="79" t="e">
        <f t="shared" si="1"/>
        <v>#DIV/0!</v>
      </c>
      <c r="AV260" s="78" t="e">
        <f t="shared" si="1"/>
        <v>#DIV/0!</v>
      </c>
      <c r="AW260" s="79" t="e">
        <f t="shared" si="1"/>
        <v>#DIV/0!</v>
      </c>
      <c r="AX260" s="78" t="e">
        <f t="shared" si="1"/>
        <v>#DIV/0!</v>
      </c>
      <c r="AY260" s="79" t="e">
        <f t="shared" si="1"/>
        <v>#DIV/0!</v>
      </c>
      <c r="AZ260" s="78" t="e">
        <f t="shared" si="1"/>
        <v>#DIV/0!</v>
      </c>
      <c r="BA260" s="79" t="e">
        <f t="shared" si="1"/>
        <v>#DIV/0!</v>
      </c>
      <c r="BB260" s="78" t="e">
        <f t="shared" si="1"/>
        <v>#DIV/0!</v>
      </c>
      <c r="BC260" s="79" t="e">
        <f t="shared" si="1"/>
        <v>#DIV/0!</v>
      </c>
      <c r="BD260" s="78" t="e">
        <f t="shared" si="1"/>
        <v>#DIV/0!</v>
      </c>
      <c r="BE260" s="79" t="e">
        <f t="shared" si="1"/>
        <v>#DIV/0!</v>
      </c>
      <c r="BF260" s="78" t="e">
        <f t="shared" si="1"/>
        <v>#DIV/0!</v>
      </c>
      <c r="BG260" s="79" t="e">
        <f t="shared" si="1"/>
        <v>#DIV/0!</v>
      </c>
      <c r="BH260" s="78">
        <f t="shared" si="1"/>
        <v>21.1</v>
      </c>
      <c r="BI260" s="79">
        <f t="shared" si="1"/>
        <v>38.4</v>
      </c>
      <c r="BJ260" s="78">
        <f t="shared" si="1"/>
        <v>124.43333333333334</v>
      </c>
      <c r="BK260" s="79">
        <f t="shared" si="1"/>
        <v>194.76666666666668</v>
      </c>
      <c r="BL260" s="78">
        <f t="shared" si="1"/>
        <v>562.0333333333333</v>
      </c>
      <c r="BM260" s="79">
        <f t="shared" si="1"/>
        <v>958.33333333333337</v>
      </c>
      <c r="BN260" s="78">
        <f t="shared" si="1"/>
        <v>256.7</v>
      </c>
      <c r="BO260" s="79">
        <f t="shared" si="1"/>
        <v>378.2</v>
      </c>
      <c r="BP260" s="78">
        <f t="shared" si="1"/>
        <v>92.3</v>
      </c>
      <c r="BQ260" s="79">
        <f t="shared" si="1"/>
        <v>152.5</v>
      </c>
      <c r="BR260" s="78">
        <f t="shared" si="1"/>
        <v>264.86666666666667</v>
      </c>
      <c r="BS260" s="79">
        <f t="shared" si="1"/>
        <v>395.8</v>
      </c>
      <c r="BT260" s="78">
        <f t="shared" si="1"/>
        <v>367.6</v>
      </c>
      <c r="BU260" s="79">
        <f t="shared" si="1"/>
        <v>562.4666666666667</v>
      </c>
      <c r="BV260" s="78">
        <f t="shared" si="1"/>
        <v>180.16666666666666</v>
      </c>
      <c r="BW260" s="79">
        <f t="shared" si="1"/>
        <v>314.33333333333331</v>
      </c>
      <c r="BX260" s="78">
        <f t="shared" si="1"/>
        <v>184</v>
      </c>
      <c r="BY260" s="79">
        <f t="shared" si="1"/>
        <v>342.73333333333335</v>
      </c>
      <c r="BZ260" s="78">
        <f t="shared" si="1"/>
        <v>168.13333333333333</v>
      </c>
      <c r="CA260" s="79">
        <f t="shared" si="1"/>
        <v>308.60000000000002</v>
      </c>
      <c r="CB260" s="84" t="s">
        <v>388</v>
      </c>
      <c r="CC260" s="78">
        <f t="shared" ref="CC260:DJ260" si="2">AVERAGEIF($D$7:$D$256,"&lt;18",CC$7:CC$256)</f>
        <v>31.5</v>
      </c>
      <c r="CD260" s="79">
        <f t="shared" si="2"/>
        <v>63.266666666666666</v>
      </c>
      <c r="CE260" s="78">
        <f t="shared" si="2"/>
        <v>7.5333333333333332</v>
      </c>
      <c r="CF260" s="79">
        <f t="shared" si="2"/>
        <v>14.033333333333333</v>
      </c>
      <c r="CG260" s="78">
        <f t="shared" si="2"/>
        <v>8.7666666666666675</v>
      </c>
      <c r="CH260" s="79">
        <f t="shared" si="2"/>
        <v>20.933333333333334</v>
      </c>
      <c r="CI260" s="78">
        <f t="shared" si="2"/>
        <v>16.899999999999999</v>
      </c>
      <c r="CJ260" s="79">
        <f t="shared" si="2"/>
        <v>40.700000000000003</v>
      </c>
      <c r="CK260" s="78">
        <f t="shared" si="2"/>
        <v>45.833333333333336</v>
      </c>
      <c r="CL260" s="79">
        <f t="shared" si="2"/>
        <v>108.96666666666667</v>
      </c>
      <c r="CM260" s="78">
        <f t="shared" si="2"/>
        <v>48.93333333333333</v>
      </c>
      <c r="CN260" s="79">
        <f t="shared" si="2"/>
        <v>123.76666666666667</v>
      </c>
      <c r="CO260" s="78">
        <f t="shared" si="2"/>
        <v>42.2</v>
      </c>
      <c r="CP260" s="79">
        <f t="shared" si="2"/>
        <v>99.3</v>
      </c>
      <c r="CQ260" s="78">
        <f t="shared" si="2"/>
        <v>61.2</v>
      </c>
      <c r="CR260" s="79">
        <f t="shared" si="2"/>
        <v>154.56666666666666</v>
      </c>
      <c r="CS260" s="78">
        <f t="shared" si="2"/>
        <v>60.766666666666666</v>
      </c>
      <c r="CT260" s="79">
        <f t="shared" si="2"/>
        <v>143.26666666666668</v>
      </c>
      <c r="CU260" s="78">
        <f t="shared" si="2"/>
        <v>88.433333333333337</v>
      </c>
      <c r="CV260" s="79">
        <f t="shared" si="2"/>
        <v>198.7</v>
      </c>
      <c r="CW260" s="78">
        <f t="shared" si="2"/>
        <v>69.766666666666666</v>
      </c>
      <c r="CX260" s="79">
        <f t="shared" si="2"/>
        <v>164.43333333333334</v>
      </c>
      <c r="CY260" s="78">
        <f t="shared" si="2"/>
        <v>49.866666666666667</v>
      </c>
      <c r="CZ260" s="79">
        <f t="shared" si="2"/>
        <v>109.46666666666667</v>
      </c>
      <c r="DA260" s="78">
        <f t="shared" si="2"/>
        <v>24.133333333333333</v>
      </c>
      <c r="DB260" s="79">
        <f t="shared" si="2"/>
        <v>56.5</v>
      </c>
      <c r="DC260" s="78">
        <f t="shared" si="2"/>
        <v>51.7</v>
      </c>
      <c r="DD260" s="79">
        <f t="shared" si="2"/>
        <v>136.46666666666667</v>
      </c>
      <c r="DE260" s="78">
        <f t="shared" si="2"/>
        <v>35.366666666666667</v>
      </c>
      <c r="DF260" s="79">
        <f t="shared" si="2"/>
        <v>108.56666666666666</v>
      </c>
      <c r="DG260" s="78">
        <f t="shared" si="2"/>
        <v>46.2</v>
      </c>
      <c r="DH260" s="79">
        <f t="shared" si="2"/>
        <v>138.03333333333333</v>
      </c>
      <c r="DI260" s="78">
        <f t="shared" si="2"/>
        <v>57.4</v>
      </c>
      <c r="DJ260" s="79">
        <f t="shared" si="2"/>
        <v>136.53333333333333</v>
      </c>
      <c r="DK260" s="84" t="s">
        <v>388</v>
      </c>
      <c r="DL260" s="84">
        <f>COUNTIF($D$7:$D$256,"&gt;17")</f>
        <v>100</v>
      </c>
      <c r="DM260" s="376" t="s">
        <v>387</v>
      </c>
    </row>
    <row r="261" spans="1:152" ht="24" customHeight="1">
      <c r="G261" s="377"/>
      <c r="H261" s="85">
        <f>COUNTIFS($D$7:$D$256,"&gt;17",$D$7:$D$256,"&lt;35")</f>
        <v>49</v>
      </c>
      <c r="I261" s="85"/>
      <c r="J261" s="85" t="s">
        <v>389</v>
      </c>
      <c r="K261" s="80" t="e">
        <f t="shared" ref="K261:AP261" si="3">AVERAGEIFS(K$7:K$256,$D$7:$D$256,"&gt;17",$D$7:$D$256,"&lt;35")</f>
        <v>#DIV/0!</v>
      </c>
      <c r="L261" s="81" t="e">
        <f t="shared" si="3"/>
        <v>#DIV/0!</v>
      </c>
      <c r="M261" s="80" t="e">
        <f t="shared" si="3"/>
        <v>#DIV/0!</v>
      </c>
      <c r="N261" s="81" t="e">
        <f t="shared" si="3"/>
        <v>#DIV/0!</v>
      </c>
      <c r="O261" s="80" t="e">
        <f t="shared" si="3"/>
        <v>#DIV/0!</v>
      </c>
      <c r="P261" s="81" t="e">
        <f t="shared" si="3"/>
        <v>#DIV/0!</v>
      </c>
      <c r="Q261" s="80" t="e">
        <f t="shared" si="3"/>
        <v>#DIV/0!</v>
      </c>
      <c r="R261" s="81" t="e">
        <f t="shared" si="3"/>
        <v>#DIV/0!</v>
      </c>
      <c r="S261" s="80" t="e">
        <f t="shared" si="3"/>
        <v>#DIV/0!</v>
      </c>
      <c r="T261" s="81" t="e">
        <f t="shared" si="3"/>
        <v>#DIV/0!</v>
      </c>
      <c r="U261" s="80" t="e">
        <f t="shared" si="3"/>
        <v>#DIV/0!</v>
      </c>
      <c r="V261" s="81" t="e">
        <f t="shared" si="3"/>
        <v>#DIV/0!</v>
      </c>
      <c r="W261" s="80" t="e">
        <f t="shared" si="3"/>
        <v>#DIV/0!</v>
      </c>
      <c r="X261" s="81" t="e">
        <f t="shared" si="3"/>
        <v>#DIV/0!</v>
      </c>
      <c r="Y261" s="80">
        <f t="shared" si="3"/>
        <v>5.5102040816326534</v>
      </c>
      <c r="Z261" s="81">
        <f t="shared" si="3"/>
        <v>5.6122448979591839</v>
      </c>
      <c r="AA261" s="80">
        <f t="shared" si="3"/>
        <v>40.714285714285715</v>
      </c>
      <c r="AB261" s="81">
        <f t="shared" si="3"/>
        <v>47.551020408163268</v>
      </c>
      <c r="AC261" s="80">
        <f t="shared" si="3"/>
        <v>29.183673469387756</v>
      </c>
      <c r="AD261" s="81">
        <f t="shared" si="3"/>
        <v>30.306122448979593</v>
      </c>
      <c r="AE261" s="80">
        <f t="shared" si="3"/>
        <v>19.489795918367346</v>
      </c>
      <c r="AF261" s="81">
        <f t="shared" si="3"/>
        <v>20.918367346938776</v>
      </c>
      <c r="AG261" s="80">
        <f t="shared" si="3"/>
        <v>42.142857142857146</v>
      </c>
      <c r="AH261" s="81">
        <f t="shared" si="3"/>
        <v>46.326530612244895</v>
      </c>
      <c r="AI261" s="80">
        <f t="shared" si="3"/>
        <v>29.183673469387756</v>
      </c>
      <c r="AJ261" s="81">
        <f t="shared" si="3"/>
        <v>30.612244897959183</v>
      </c>
      <c r="AK261" s="80">
        <f t="shared" si="3"/>
        <v>25.612244897959183</v>
      </c>
      <c r="AL261" s="81">
        <f t="shared" si="3"/>
        <v>26.020408163265305</v>
      </c>
      <c r="AM261" s="80">
        <f t="shared" si="3"/>
        <v>140</v>
      </c>
      <c r="AN261" s="81">
        <f t="shared" si="3"/>
        <v>165.71428571428572</v>
      </c>
      <c r="AO261" s="80">
        <f t="shared" si="3"/>
        <v>141.63265306122449</v>
      </c>
      <c r="AP261" s="81">
        <f t="shared" si="3"/>
        <v>177.9591836734694</v>
      </c>
      <c r="AQ261" s="85" t="s">
        <v>389</v>
      </c>
      <c r="AR261" s="80" t="e">
        <f t="shared" ref="AR261:CA261" si="4">AVERAGEIFS(AR$7:AR$256,$D$7:$D$256,"&gt;17",$D$7:$D$256,"&lt;35")</f>
        <v>#DIV/0!</v>
      </c>
      <c r="AS261" s="81" t="e">
        <f t="shared" si="4"/>
        <v>#DIV/0!</v>
      </c>
      <c r="AT261" s="80" t="e">
        <f t="shared" si="4"/>
        <v>#DIV/0!</v>
      </c>
      <c r="AU261" s="81" t="e">
        <f t="shared" si="4"/>
        <v>#DIV/0!</v>
      </c>
      <c r="AV261" s="80" t="e">
        <f t="shared" si="4"/>
        <v>#DIV/0!</v>
      </c>
      <c r="AW261" s="81" t="e">
        <f t="shared" si="4"/>
        <v>#DIV/0!</v>
      </c>
      <c r="AX261" s="80" t="e">
        <f t="shared" si="4"/>
        <v>#DIV/0!</v>
      </c>
      <c r="AY261" s="81" t="e">
        <f t="shared" si="4"/>
        <v>#DIV/0!</v>
      </c>
      <c r="AZ261" s="80" t="e">
        <f t="shared" si="4"/>
        <v>#DIV/0!</v>
      </c>
      <c r="BA261" s="81" t="e">
        <f t="shared" si="4"/>
        <v>#DIV/0!</v>
      </c>
      <c r="BB261" s="80" t="e">
        <f t="shared" si="4"/>
        <v>#DIV/0!</v>
      </c>
      <c r="BC261" s="81" t="e">
        <f t="shared" si="4"/>
        <v>#DIV/0!</v>
      </c>
      <c r="BD261" s="80" t="e">
        <f t="shared" si="4"/>
        <v>#DIV/0!</v>
      </c>
      <c r="BE261" s="81" t="e">
        <f t="shared" si="4"/>
        <v>#DIV/0!</v>
      </c>
      <c r="BF261" s="80" t="e">
        <f t="shared" si="4"/>
        <v>#DIV/0!</v>
      </c>
      <c r="BG261" s="81" t="e">
        <f t="shared" si="4"/>
        <v>#DIV/0!</v>
      </c>
      <c r="BH261" s="80">
        <f t="shared" si="4"/>
        <v>145.81632653061226</v>
      </c>
      <c r="BI261" s="81">
        <f t="shared" si="4"/>
        <v>168.9795918367347</v>
      </c>
      <c r="BJ261" s="80">
        <f t="shared" si="4"/>
        <v>185.61224489795919</v>
      </c>
      <c r="BK261" s="81">
        <f t="shared" si="4"/>
        <v>209.48979591836735</v>
      </c>
      <c r="BL261" s="80">
        <f t="shared" si="4"/>
        <v>682.65306122448976</v>
      </c>
      <c r="BM261" s="81">
        <f t="shared" si="4"/>
        <v>805.81632653061229</v>
      </c>
      <c r="BN261" s="80">
        <f t="shared" si="4"/>
        <v>208.36734693877551</v>
      </c>
      <c r="BO261" s="81">
        <f t="shared" si="4"/>
        <v>243.26530612244898</v>
      </c>
      <c r="BP261" s="80">
        <f t="shared" si="4"/>
        <v>68.163265306122454</v>
      </c>
      <c r="BQ261" s="81">
        <f t="shared" si="4"/>
        <v>77.65306122448979</v>
      </c>
      <c r="BR261" s="80">
        <f t="shared" si="4"/>
        <v>178.26530612244898</v>
      </c>
      <c r="BS261" s="81">
        <f t="shared" si="4"/>
        <v>202.65306122448979</v>
      </c>
      <c r="BT261" s="80">
        <f t="shared" si="4"/>
        <v>298.36734693877548</v>
      </c>
      <c r="BU261" s="81">
        <f t="shared" si="4"/>
        <v>297.0408163265306</v>
      </c>
      <c r="BV261" s="80">
        <f t="shared" si="4"/>
        <v>131.32653061224491</v>
      </c>
      <c r="BW261" s="81">
        <f t="shared" si="4"/>
        <v>170.71428571428572</v>
      </c>
      <c r="BX261" s="80">
        <f t="shared" si="4"/>
        <v>146.9387755102041</v>
      </c>
      <c r="BY261" s="81">
        <f t="shared" si="4"/>
        <v>203.77551020408163</v>
      </c>
      <c r="BZ261" s="80">
        <f t="shared" si="4"/>
        <v>131.22448979591837</v>
      </c>
      <c r="CA261" s="81">
        <f t="shared" si="4"/>
        <v>198.87755102040816</v>
      </c>
      <c r="CB261" s="85" t="s">
        <v>389</v>
      </c>
      <c r="CC261" s="80">
        <f t="shared" ref="CC261:DJ261" si="5">AVERAGEIFS(CC$7:CC$256,$D$7:$D$256,"&gt;17",$D$7:$D$256,"&lt;35")</f>
        <v>201.22448979591837</v>
      </c>
      <c r="CD261" s="81">
        <f t="shared" si="5"/>
        <v>234.48979591836735</v>
      </c>
      <c r="CE261" s="80">
        <f t="shared" si="5"/>
        <v>17.040816326530614</v>
      </c>
      <c r="CF261" s="81">
        <f t="shared" si="5"/>
        <v>21.326530612244898</v>
      </c>
      <c r="CG261" s="80">
        <f t="shared" si="5"/>
        <v>16.122448979591837</v>
      </c>
      <c r="CH261" s="81">
        <f t="shared" si="5"/>
        <v>25.816326530612244</v>
      </c>
      <c r="CI261" s="80">
        <f t="shared" si="5"/>
        <v>64.489795918367349</v>
      </c>
      <c r="CJ261" s="81">
        <f t="shared" si="5"/>
        <v>79.795918367346943</v>
      </c>
      <c r="CK261" s="80">
        <f t="shared" si="5"/>
        <v>261.22448979591837</v>
      </c>
      <c r="CL261" s="81">
        <f t="shared" si="5"/>
        <v>395.30612244897958</v>
      </c>
      <c r="CM261" s="80">
        <f t="shared" si="5"/>
        <v>242.9591836734694</v>
      </c>
      <c r="CN261" s="81">
        <f t="shared" si="5"/>
        <v>313.16326530612247</v>
      </c>
      <c r="CO261" s="80">
        <f t="shared" si="5"/>
        <v>155.71428571428572</v>
      </c>
      <c r="CP261" s="81">
        <f t="shared" si="5"/>
        <v>183.0612244897959</v>
      </c>
      <c r="CQ261" s="80">
        <f t="shared" si="5"/>
        <v>137.9591836734694</v>
      </c>
      <c r="CR261" s="81">
        <f t="shared" si="5"/>
        <v>118.46938775510205</v>
      </c>
      <c r="CS261" s="80">
        <f t="shared" si="5"/>
        <v>139.79591836734693</v>
      </c>
      <c r="CT261" s="81">
        <f t="shared" si="5"/>
        <v>164.28571428571428</v>
      </c>
      <c r="CU261" s="80">
        <f t="shared" si="5"/>
        <v>251.42857142857142</v>
      </c>
      <c r="CV261" s="81">
        <f t="shared" si="5"/>
        <v>326.9387755102041</v>
      </c>
      <c r="CW261" s="80">
        <f t="shared" si="5"/>
        <v>175.30612244897958</v>
      </c>
      <c r="CX261" s="81">
        <f t="shared" si="5"/>
        <v>203.0612244897959</v>
      </c>
      <c r="CY261" s="80">
        <f t="shared" si="5"/>
        <v>99.795918367346943</v>
      </c>
      <c r="CZ261" s="81">
        <f t="shared" si="5"/>
        <v>118.9795918367347</v>
      </c>
      <c r="DA261" s="80">
        <f t="shared" si="5"/>
        <v>35.510204081632651</v>
      </c>
      <c r="DB261" s="81">
        <f t="shared" si="5"/>
        <v>51.224489795918366</v>
      </c>
      <c r="DC261" s="80">
        <f t="shared" si="5"/>
        <v>81.326530612244895</v>
      </c>
      <c r="DD261" s="81">
        <f t="shared" si="5"/>
        <v>102.24489795918367</v>
      </c>
      <c r="DE261" s="80">
        <f t="shared" si="5"/>
        <v>60</v>
      </c>
      <c r="DF261" s="81">
        <f t="shared" si="5"/>
        <v>91.122448979591837</v>
      </c>
      <c r="DG261" s="80">
        <f t="shared" si="5"/>
        <v>94.693877551020407</v>
      </c>
      <c r="DH261" s="81">
        <f t="shared" si="5"/>
        <v>121.0204081632653</v>
      </c>
      <c r="DI261" s="80">
        <f t="shared" si="5"/>
        <v>51.326530612244895</v>
      </c>
      <c r="DJ261" s="81">
        <f t="shared" si="5"/>
        <v>92.65306122448979</v>
      </c>
      <c r="DK261" s="85" t="s">
        <v>389</v>
      </c>
      <c r="DL261" s="85">
        <f>COUNTIFS($D$7:$D$256,"&gt;17",$D$7:$D$256,"&lt;35")</f>
        <v>49</v>
      </c>
      <c r="DM261" s="377"/>
    </row>
    <row r="262" spans="1:152" ht="24" customHeight="1">
      <c r="G262" s="377"/>
      <c r="H262" s="85">
        <f>COUNTIFS($D$7:$D$256,"&gt;34",$D$7:$D$256,"&lt;50")</f>
        <v>15</v>
      </c>
      <c r="I262" s="51"/>
      <c r="J262" s="51" t="s">
        <v>390</v>
      </c>
      <c r="K262" s="80" t="e">
        <f t="shared" ref="K262:AP262" si="6">AVERAGEIFS(K$7:K$256,$D$7:$D$256,"&gt;35",$D$7:$D$256,"&lt;50")</f>
        <v>#DIV/0!</v>
      </c>
      <c r="L262" s="81" t="e">
        <f t="shared" si="6"/>
        <v>#DIV/0!</v>
      </c>
      <c r="M262" s="80" t="e">
        <f t="shared" si="6"/>
        <v>#DIV/0!</v>
      </c>
      <c r="N262" s="81" t="e">
        <f t="shared" si="6"/>
        <v>#DIV/0!</v>
      </c>
      <c r="O262" s="80" t="e">
        <f t="shared" si="6"/>
        <v>#DIV/0!</v>
      </c>
      <c r="P262" s="81" t="e">
        <f t="shared" si="6"/>
        <v>#DIV/0!</v>
      </c>
      <c r="Q262" s="80" t="e">
        <f t="shared" si="6"/>
        <v>#DIV/0!</v>
      </c>
      <c r="R262" s="81" t="e">
        <f t="shared" si="6"/>
        <v>#DIV/0!</v>
      </c>
      <c r="S262" s="80" t="e">
        <f t="shared" si="6"/>
        <v>#DIV/0!</v>
      </c>
      <c r="T262" s="81" t="e">
        <f t="shared" si="6"/>
        <v>#DIV/0!</v>
      </c>
      <c r="U262" s="80" t="e">
        <f t="shared" si="6"/>
        <v>#DIV/0!</v>
      </c>
      <c r="V262" s="81" t="e">
        <f t="shared" si="6"/>
        <v>#DIV/0!</v>
      </c>
      <c r="W262" s="80" t="e">
        <f t="shared" si="6"/>
        <v>#DIV/0!</v>
      </c>
      <c r="X262" s="81" t="e">
        <f t="shared" si="6"/>
        <v>#DIV/0!</v>
      </c>
      <c r="Y262" s="80">
        <f t="shared" si="6"/>
        <v>12</v>
      </c>
      <c r="Z262" s="81">
        <f t="shared" si="6"/>
        <v>16</v>
      </c>
      <c r="AA262" s="80">
        <f t="shared" si="6"/>
        <v>27.666666666666668</v>
      </c>
      <c r="AB262" s="81">
        <f t="shared" si="6"/>
        <v>27.666666666666668</v>
      </c>
      <c r="AC262" s="80">
        <f t="shared" si="6"/>
        <v>22</v>
      </c>
      <c r="AD262" s="81">
        <f t="shared" si="6"/>
        <v>21.666666666666668</v>
      </c>
      <c r="AE262" s="80">
        <f t="shared" si="6"/>
        <v>20.333333333333332</v>
      </c>
      <c r="AF262" s="81">
        <f t="shared" si="6"/>
        <v>21.666666666666668</v>
      </c>
      <c r="AG262" s="80">
        <f t="shared" si="6"/>
        <v>20.333333333333332</v>
      </c>
      <c r="AH262" s="81">
        <f t="shared" si="6"/>
        <v>30</v>
      </c>
      <c r="AI262" s="80">
        <f t="shared" si="6"/>
        <v>20</v>
      </c>
      <c r="AJ262" s="81">
        <f t="shared" si="6"/>
        <v>21.333333333333332</v>
      </c>
      <c r="AK262" s="80">
        <f t="shared" si="6"/>
        <v>13.666666666666666</v>
      </c>
      <c r="AL262" s="81">
        <f t="shared" si="6"/>
        <v>14.333333333333334</v>
      </c>
      <c r="AM262" s="80">
        <f t="shared" si="6"/>
        <v>95</v>
      </c>
      <c r="AN262" s="81">
        <f t="shared" si="6"/>
        <v>151</v>
      </c>
      <c r="AO262" s="80">
        <f t="shared" si="6"/>
        <v>58.666666666666664</v>
      </c>
      <c r="AP262" s="81">
        <f t="shared" si="6"/>
        <v>116.66666666666667</v>
      </c>
      <c r="AQ262" s="51" t="s">
        <v>390</v>
      </c>
      <c r="AR262" s="80" t="e">
        <f t="shared" ref="AR262:CA262" si="7">AVERAGEIFS(AR$7:AR$256,$D$7:$D$256,"&gt;35",$D$7:$D$256,"&lt;50")</f>
        <v>#DIV/0!</v>
      </c>
      <c r="AS262" s="81" t="e">
        <f t="shared" si="7"/>
        <v>#DIV/0!</v>
      </c>
      <c r="AT262" s="80" t="e">
        <f t="shared" si="7"/>
        <v>#DIV/0!</v>
      </c>
      <c r="AU262" s="81" t="e">
        <f t="shared" si="7"/>
        <v>#DIV/0!</v>
      </c>
      <c r="AV262" s="80" t="e">
        <f t="shared" si="7"/>
        <v>#DIV/0!</v>
      </c>
      <c r="AW262" s="81" t="e">
        <f t="shared" si="7"/>
        <v>#DIV/0!</v>
      </c>
      <c r="AX262" s="80" t="e">
        <f t="shared" si="7"/>
        <v>#DIV/0!</v>
      </c>
      <c r="AY262" s="81" t="e">
        <f t="shared" si="7"/>
        <v>#DIV/0!</v>
      </c>
      <c r="AZ262" s="80" t="e">
        <f t="shared" si="7"/>
        <v>#DIV/0!</v>
      </c>
      <c r="BA262" s="81" t="e">
        <f t="shared" si="7"/>
        <v>#DIV/0!</v>
      </c>
      <c r="BB262" s="80" t="e">
        <f t="shared" si="7"/>
        <v>#DIV/0!</v>
      </c>
      <c r="BC262" s="81" t="e">
        <f t="shared" si="7"/>
        <v>#DIV/0!</v>
      </c>
      <c r="BD262" s="80" t="e">
        <f t="shared" si="7"/>
        <v>#DIV/0!</v>
      </c>
      <c r="BE262" s="81" t="e">
        <f t="shared" si="7"/>
        <v>#DIV/0!</v>
      </c>
      <c r="BF262" s="80" t="e">
        <f t="shared" si="7"/>
        <v>#DIV/0!</v>
      </c>
      <c r="BG262" s="81" t="e">
        <f t="shared" si="7"/>
        <v>#DIV/0!</v>
      </c>
      <c r="BH262" s="80">
        <f t="shared" si="7"/>
        <v>38.333333333333336</v>
      </c>
      <c r="BI262" s="81">
        <f t="shared" si="7"/>
        <v>36.333333333333336</v>
      </c>
      <c r="BJ262" s="80">
        <f t="shared" si="7"/>
        <v>74</v>
      </c>
      <c r="BK262" s="81">
        <f t="shared" si="7"/>
        <v>44.666666666666664</v>
      </c>
      <c r="BL262" s="80">
        <f t="shared" si="7"/>
        <v>252.33333333333334</v>
      </c>
      <c r="BM262" s="81">
        <f t="shared" si="7"/>
        <v>549.33333333333337</v>
      </c>
      <c r="BN262" s="80">
        <f t="shared" si="7"/>
        <v>60.666666666666664</v>
      </c>
      <c r="BO262" s="81">
        <f t="shared" si="7"/>
        <v>84</v>
      </c>
      <c r="BP262" s="80">
        <f t="shared" si="7"/>
        <v>23.666666666666668</v>
      </c>
      <c r="BQ262" s="81">
        <f t="shared" si="7"/>
        <v>40</v>
      </c>
      <c r="BR262" s="80">
        <f t="shared" si="7"/>
        <v>80</v>
      </c>
      <c r="BS262" s="81">
        <f t="shared" si="7"/>
        <v>88.666666666666671</v>
      </c>
      <c r="BT262" s="80">
        <f t="shared" si="7"/>
        <v>116</v>
      </c>
      <c r="BU262" s="81">
        <f t="shared" si="7"/>
        <v>147.33333333333334</v>
      </c>
      <c r="BV262" s="80">
        <f t="shared" si="7"/>
        <v>80</v>
      </c>
      <c r="BW262" s="81">
        <f t="shared" si="7"/>
        <v>104.33333333333333</v>
      </c>
      <c r="BX262" s="80">
        <f t="shared" si="7"/>
        <v>60.333333333333336</v>
      </c>
      <c r="BY262" s="81">
        <f t="shared" si="7"/>
        <v>137</v>
      </c>
      <c r="BZ262" s="80">
        <f t="shared" si="7"/>
        <v>63.333333333333336</v>
      </c>
      <c r="CA262" s="81">
        <f t="shared" si="7"/>
        <v>97.666666666666671</v>
      </c>
      <c r="CB262" s="51" t="s">
        <v>390</v>
      </c>
      <c r="CC262" s="80">
        <f t="shared" ref="CC262:DJ262" si="8">AVERAGEIFS(CC$7:CC$256,$D$7:$D$256,"&gt;35",$D$7:$D$256,"&lt;50")</f>
        <v>49.666666666666664</v>
      </c>
      <c r="CD262" s="81">
        <f t="shared" si="8"/>
        <v>49.666666666666664</v>
      </c>
      <c r="CE262" s="80">
        <f t="shared" si="8"/>
        <v>12.333333333333334</v>
      </c>
      <c r="CF262" s="81">
        <f t="shared" si="8"/>
        <v>19.666666666666668</v>
      </c>
      <c r="CG262" s="80">
        <f t="shared" si="8"/>
        <v>19.666666666666668</v>
      </c>
      <c r="CH262" s="81">
        <f t="shared" si="8"/>
        <v>32</v>
      </c>
      <c r="CI262" s="80">
        <f t="shared" si="8"/>
        <v>35.666666666666664</v>
      </c>
      <c r="CJ262" s="81">
        <f t="shared" si="8"/>
        <v>55.666666666666664</v>
      </c>
      <c r="CK262" s="80">
        <f t="shared" si="8"/>
        <v>88</v>
      </c>
      <c r="CL262" s="81">
        <f t="shared" si="8"/>
        <v>127</v>
      </c>
      <c r="CM262" s="80">
        <f t="shared" si="8"/>
        <v>69.333333333333329</v>
      </c>
      <c r="CN262" s="81">
        <f t="shared" si="8"/>
        <v>123.33333333333333</v>
      </c>
      <c r="CO262" s="80">
        <f t="shared" si="8"/>
        <v>57.333333333333336</v>
      </c>
      <c r="CP262" s="81">
        <f t="shared" si="8"/>
        <v>84.666666666666671</v>
      </c>
      <c r="CQ262" s="80">
        <f t="shared" si="8"/>
        <v>29.666666666666668</v>
      </c>
      <c r="CR262" s="81">
        <f t="shared" si="8"/>
        <v>51.666666666666664</v>
      </c>
      <c r="CS262" s="80">
        <f t="shared" si="8"/>
        <v>28.666666666666668</v>
      </c>
      <c r="CT262" s="81">
        <f t="shared" si="8"/>
        <v>55</v>
      </c>
      <c r="CU262" s="80">
        <f t="shared" si="8"/>
        <v>62</v>
      </c>
      <c r="CV262" s="81">
        <f t="shared" si="8"/>
        <v>102.33333333333333</v>
      </c>
      <c r="CW262" s="80">
        <f t="shared" si="8"/>
        <v>43.666666666666664</v>
      </c>
      <c r="CX262" s="81">
        <f t="shared" si="8"/>
        <v>75</v>
      </c>
      <c r="CY262" s="80">
        <f t="shared" si="8"/>
        <v>81.333333333333329</v>
      </c>
      <c r="CZ262" s="81">
        <f t="shared" si="8"/>
        <v>92</v>
      </c>
      <c r="DA262" s="80">
        <f t="shared" si="8"/>
        <v>30.666666666666668</v>
      </c>
      <c r="DB262" s="81">
        <f t="shared" si="8"/>
        <v>36.333333333333336</v>
      </c>
      <c r="DC262" s="80">
        <f t="shared" si="8"/>
        <v>64.333333333333329</v>
      </c>
      <c r="DD262" s="81">
        <f t="shared" si="8"/>
        <v>82</v>
      </c>
      <c r="DE262" s="80">
        <f t="shared" si="8"/>
        <v>42</v>
      </c>
      <c r="DF262" s="81">
        <f t="shared" si="8"/>
        <v>56.333333333333336</v>
      </c>
      <c r="DG262" s="80">
        <f t="shared" si="8"/>
        <v>50.333333333333336</v>
      </c>
      <c r="DH262" s="81">
        <f t="shared" si="8"/>
        <v>81.666666666666671</v>
      </c>
      <c r="DI262" s="80">
        <f t="shared" si="8"/>
        <v>47.666666666666664</v>
      </c>
      <c r="DJ262" s="81">
        <f t="shared" si="8"/>
        <v>76.666666666666671</v>
      </c>
      <c r="DK262" s="51" t="s">
        <v>390</v>
      </c>
      <c r="DL262" s="85">
        <f>COUNTIFS($D$7:$D$256,"&gt;34",$D$7:$D$256,"&lt;50")</f>
        <v>15</v>
      </c>
      <c r="DM262" s="377"/>
    </row>
    <row r="263" spans="1:152" ht="24" customHeight="1">
      <c r="G263" s="377"/>
      <c r="H263" s="85">
        <f>COUNTIFS($D$7:$D$256,"&gt;49",$D$7:$D$256,"&lt;65")</f>
        <v>17</v>
      </c>
      <c r="I263" s="52"/>
      <c r="J263" s="52" t="s">
        <v>391</v>
      </c>
      <c r="K263" s="80" t="e">
        <f t="shared" ref="K263:AP263" si="9">AVERAGEIFS(K$7:K$256,$D$7:$D$256,"&gt;49",$D$7:$D$256,"&lt;65")</f>
        <v>#DIV/0!</v>
      </c>
      <c r="L263" s="81" t="e">
        <f t="shared" si="9"/>
        <v>#DIV/0!</v>
      </c>
      <c r="M263" s="80" t="e">
        <f t="shared" si="9"/>
        <v>#DIV/0!</v>
      </c>
      <c r="N263" s="81" t="e">
        <f t="shared" si="9"/>
        <v>#DIV/0!</v>
      </c>
      <c r="O263" s="80" t="e">
        <f t="shared" si="9"/>
        <v>#DIV/0!</v>
      </c>
      <c r="P263" s="81" t="e">
        <f t="shared" si="9"/>
        <v>#DIV/0!</v>
      </c>
      <c r="Q263" s="80" t="e">
        <f t="shared" si="9"/>
        <v>#DIV/0!</v>
      </c>
      <c r="R263" s="81" t="e">
        <f t="shared" si="9"/>
        <v>#DIV/0!</v>
      </c>
      <c r="S263" s="80" t="e">
        <f t="shared" si="9"/>
        <v>#DIV/0!</v>
      </c>
      <c r="T263" s="81" t="e">
        <f t="shared" si="9"/>
        <v>#DIV/0!</v>
      </c>
      <c r="U263" s="80" t="e">
        <f t="shared" si="9"/>
        <v>#DIV/0!</v>
      </c>
      <c r="V263" s="81" t="e">
        <f t="shared" si="9"/>
        <v>#DIV/0!</v>
      </c>
      <c r="W263" s="80" t="e">
        <f t="shared" si="9"/>
        <v>#DIV/0!</v>
      </c>
      <c r="X263" s="81" t="e">
        <f t="shared" si="9"/>
        <v>#DIV/0!</v>
      </c>
      <c r="Y263" s="80">
        <f t="shared" si="9"/>
        <v>10.294117647058824</v>
      </c>
      <c r="Z263" s="81">
        <f t="shared" si="9"/>
        <v>10.882352941176471</v>
      </c>
      <c r="AA263" s="80">
        <f t="shared" si="9"/>
        <v>42.941176470588232</v>
      </c>
      <c r="AB263" s="81">
        <f t="shared" si="9"/>
        <v>41.764705882352942</v>
      </c>
      <c r="AC263" s="80">
        <f t="shared" si="9"/>
        <v>27.941176470588236</v>
      </c>
      <c r="AD263" s="81">
        <f t="shared" si="9"/>
        <v>31.176470588235293</v>
      </c>
      <c r="AE263" s="80">
        <f t="shared" si="9"/>
        <v>14.117647058823529</v>
      </c>
      <c r="AF263" s="81">
        <f t="shared" si="9"/>
        <v>14.117647058823529</v>
      </c>
      <c r="AG263" s="80">
        <f t="shared" si="9"/>
        <v>13.529411764705882</v>
      </c>
      <c r="AH263" s="81">
        <f t="shared" si="9"/>
        <v>14.411764705882353</v>
      </c>
      <c r="AI263" s="80">
        <f t="shared" si="9"/>
        <v>10</v>
      </c>
      <c r="AJ263" s="81">
        <f t="shared" si="9"/>
        <v>11.764705882352942</v>
      </c>
      <c r="AK263" s="80">
        <f t="shared" si="9"/>
        <v>5.882352941176471</v>
      </c>
      <c r="AL263" s="81">
        <f t="shared" si="9"/>
        <v>6.1764705882352944</v>
      </c>
      <c r="AM263" s="80">
        <f t="shared" si="9"/>
        <v>138.8235294117647</v>
      </c>
      <c r="AN263" s="81">
        <f t="shared" si="9"/>
        <v>185.29411764705881</v>
      </c>
      <c r="AO263" s="80">
        <f t="shared" si="9"/>
        <v>175.58823529411765</v>
      </c>
      <c r="AP263" s="81">
        <f t="shared" si="9"/>
        <v>207.64705882352942</v>
      </c>
      <c r="AQ263" s="52" t="s">
        <v>391</v>
      </c>
      <c r="AR263" s="80" t="e">
        <f t="shared" ref="AR263:CA263" si="10">AVERAGEIFS(AR$7:AR$256,$D$7:$D$256,"&gt;49",$D$7:$D$256,"&lt;65")</f>
        <v>#DIV/0!</v>
      </c>
      <c r="AS263" s="81" t="e">
        <f t="shared" si="10"/>
        <v>#DIV/0!</v>
      </c>
      <c r="AT263" s="80" t="e">
        <f t="shared" si="10"/>
        <v>#DIV/0!</v>
      </c>
      <c r="AU263" s="81" t="e">
        <f t="shared" si="10"/>
        <v>#DIV/0!</v>
      </c>
      <c r="AV263" s="80" t="e">
        <f t="shared" si="10"/>
        <v>#DIV/0!</v>
      </c>
      <c r="AW263" s="81" t="e">
        <f t="shared" si="10"/>
        <v>#DIV/0!</v>
      </c>
      <c r="AX263" s="80" t="e">
        <f t="shared" si="10"/>
        <v>#DIV/0!</v>
      </c>
      <c r="AY263" s="81" t="e">
        <f t="shared" si="10"/>
        <v>#DIV/0!</v>
      </c>
      <c r="AZ263" s="80" t="e">
        <f t="shared" si="10"/>
        <v>#DIV/0!</v>
      </c>
      <c r="BA263" s="81" t="e">
        <f t="shared" si="10"/>
        <v>#DIV/0!</v>
      </c>
      <c r="BB263" s="80" t="e">
        <f t="shared" si="10"/>
        <v>#DIV/0!</v>
      </c>
      <c r="BC263" s="81" t="e">
        <f t="shared" si="10"/>
        <v>#DIV/0!</v>
      </c>
      <c r="BD263" s="80" t="e">
        <f t="shared" si="10"/>
        <v>#DIV/0!</v>
      </c>
      <c r="BE263" s="81" t="e">
        <f t="shared" si="10"/>
        <v>#DIV/0!</v>
      </c>
      <c r="BF263" s="80" t="e">
        <f t="shared" si="10"/>
        <v>#DIV/0!</v>
      </c>
      <c r="BG263" s="81" t="e">
        <f t="shared" si="10"/>
        <v>#DIV/0!</v>
      </c>
      <c r="BH263" s="80">
        <f t="shared" si="10"/>
        <v>23.823529411764707</v>
      </c>
      <c r="BI263" s="81">
        <f t="shared" si="10"/>
        <v>17.647058823529413</v>
      </c>
      <c r="BJ263" s="80">
        <f t="shared" si="10"/>
        <v>48.529411764705884</v>
      </c>
      <c r="BK263" s="81">
        <f t="shared" si="10"/>
        <v>63.235294117647058</v>
      </c>
      <c r="BL263" s="80">
        <f t="shared" si="10"/>
        <v>174.11764705882354</v>
      </c>
      <c r="BM263" s="81">
        <f t="shared" si="10"/>
        <v>224.70588235294119</v>
      </c>
      <c r="BN263" s="80">
        <f t="shared" si="10"/>
        <v>30</v>
      </c>
      <c r="BO263" s="81">
        <f t="shared" si="10"/>
        <v>53.529411764705884</v>
      </c>
      <c r="BP263" s="80">
        <f t="shared" si="10"/>
        <v>21.176470588235293</v>
      </c>
      <c r="BQ263" s="81">
        <f t="shared" si="10"/>
        <v>24.705882352941178</v>
      </c>
      <c r="BR263" s="80">
        <f t="shared" si="10"/>
        <v>58.235294117647058</v>
      </c>
      <c r="BS263" s="81">
        <f t="shared" si="10"/>
        <v>72.941176470588232</v>
      </c>
      <c r="BT263" s="80">
        <f t="shared" si="10"/>
        <v>92.352941176470594</v>
      </c>
      <c r="BU263" s="81">
        <f t="shared" si="10"/>
        <v>118.23529411764706</v>
      </c>
      <c r="BV263" s="80">
        <f t="shared" si="10"/>
        <v>52.941176470588232</v>
      </c>
      <c r="BW263" s="81">
        <f t="shared" si="10"/>
        <v>70</v>
      </c>
      <c r="BX263" s="80">
        <f t="shared" si="10"/>
        <v>60.588235294117645</v>
      </c>
      <c r="BY263" s="81">
        <f t="shared" si="10"/>
        <v>87.352941176470594</v>
      </c>
      <c r="BZ263" s="80">
        <f t="shared" si="10"/>
        <v>46.470588235294116</v>
      </c>
      <c r="CA263" s="81">
        <f t="shared" si="10"/>
        <v>81.17647058823529</v>
      </c>
      <c r="CB263" s="52" t="s">
        <v>391</v>
      </c>
      <c r="CC263" s="80">
        <f t="shared" ref="CC263:DJ263" si="11">AVERAGEIFS(CC$7:CC$256,$D$7:$D$256,"&gt;49",$D$7:$D$256,"&lt;65")</f>
        <v>73.529411764705884</v>
      </c>
      <c r="CD263" s="81">
        <f t="shared" si="11"/>
        <v>85.882352941176464</v>
      </c>
      <c r="CE263" s="80">
        <f t="shared" si="11"/>
        <v>104.41176470588235</v>
      </c>
      <c r="CF263" s="81">
        <f t="shared" si="11"/>
        <v>136.76470588235293</v>
      </c>
      <c r="CG263" s="80">
        <f t="shared" si="11"/>
        <v>198.23529411764707</v>
      </c>
      <c r="CH263" s="81">
        <f t="shared" si="11"/>
        <v>210</v>
      </c>
      <c r="CI263" s="80">
        <f t="shared" si="11"/>
        <v>31.470588235294116</v>
      </c>
      <c r="CJ263" s="81">
        <f t="shared" si="11"/>
        <v>37.058823529411768</v>
      </c>
      <c r="CK263" s="80">
        <f t="shared" si="11"/>
        <v>120.58823529411765</v>
      </c>
      <c r="CL263" s="81">
        <f t="shared" si="11"/>
        <v>145</v>
      </c>
      <c r="CM263" s="80">
        <f t="shared" si="11"/>
        <v>105.58823529411765</v>
      </c>
      <c r="CN263" s="81">
        <f t="shared" si="11"/>
        <v>104.70588235294117</v>
      </c>
      <c r="CO263" s="80">
        <f t="shared" si="11"/>
        <v>71.470588235294116</v>
      </c>
      <c r="CP263" s="81">
        <f t="shared" si="11"/>
        <v>87.058823529411768</v>
      </c>
      <c r="CQ263" s="80">
        <f t="shared" si="11"/>
        <v>54.705882352941174</v>
      </c>
      <c r="CR263" s="81">
        <f t="shared" si="11"/>
        <v>84.411764705882348</v>
      </c>
      <c r="CS263" s="80">
        <f t="shared" si="11"/>
        <v>87.058823529411768</v>
      </c>
      <c r="CT263" s="81">
        <f t="shared" si="11"/>
        <v>113.52941176470588</v>
      </c>
      <c r="CU263" s="80">
        <f t="shared" si="11"/>
        <v>105</v>
      </c>
      <c r="CV263" s="81">
        <f t="shared" si="11"/>
        <v>155.29411764705881</v>
      </c>
      <c r="CW263" s="80">
        <f t="shared" si="11"/>
        <v>79.705882352941174</v>
      </c>
      <c r="CX263" s="81">
        <f t="shared" si="11"/>
        <v>113.82352941176471</v>
      </c>
      <c r="CY263" s="80">
        <f t="shared" si="11"/>
        <v>56.470588235294116</v>
      </c>
      <c r="CZ263" s="81">
        <f t="shared" si="11"/>
        <v>78.82352941176471</v>
      </c>
      <c r="DA263" s="80">
        <f t="shared" si="11"/>
        <v>19.411764705882351</v>
      </c>
      <c r="DB263" s="81">
        <f t="shared" si="11"/>
        <v>28.235294117647058</v>
      </c>
      <c r="DC263" s="80">
        <f t="shared" si="11"/>
        <v>37.352941176470587</v>
      </c>
      <c r="DD263" s="81">
        <f t="shared" si="11"/>
        <v>84.411764705882348</v>
      </c>
      <c r="DE263" s="80">
        <f t="shared" si="11"/>
        <v>31.176470588235293</v>
      </c>
      <c r="DF263" s="81">
        <f t="shared" si="11"/>
        <v>52.352941176470587</v>
      </c>
      <c r="DG263" s="80">
        <f t="shared" si="11"/>
        <v>42.647058823529413</v>
      </c>
      <c r="DH263" s="81">
        <f t="shared" si="11"/>
        <v>80.882352941176464</v>
      </c>
      <c r="DI263" s="80">
        <f t="shared" si="11"/>
        <v>39.411764705882355</v>
      </c>
      <c r="DJ263" s="81">
        <f t="shared" si="11"/>
        <v>59.117647058823529</v>
      </c>
      <c r="DK263" s="52" t="s">
        <v>391</v>
      </c>
      <c r="DL263" s="85">
        <f>COUNTIFS($D$7:$D$256,"&gt;49",$D$7:$D$256,"&lt;65")</f>
        <v>17</v>
      </c>
      <c r="DM263" s="377"/>
    </row>
    <row r="264" spans="1:152" ht="24" customHeight="1">
      <c r="G264" s="377"/>
      <c r="H264" s="91">
        <f>COUNTIF($D$7:$D$256,"&gt;64")</f>
        <v>19</v>
      </c>
      <c r="I264" s="51"/>
      <c r="J264" s="51" t="s">
        <v>392</v>
      </c>
      <c r="K264" s="82" t="e">
        <f t="shared" ref="K264:AP264" si="12">AVERAGEIF($D$7:$D$256,"&gt;64",K$7:K$256)</f>
        <v>#DIV/0!</v>
      </c>
      <c r="L264" s="83" t="e">
        <f t="shared" si="12"/>
        <v>#DIV/0!</v>
      </c>
      <c r="M264" s="82" t="e">
        <f t="shared" si="12"/>
        <v>#DIV/0!</v>
      </c>
      <c r="N264" s="83" t="e">
        <f t="shared" si="12"/>
        <v>#DIV/0!</v>
      </c>
      <c r="O264" s="82" t="e">
        <f t="shared" si="12"/>
        <v>#DIV/0!</v>
      </c>
      <c r="P264" s="83" t="e">
        <f t="shared" si="12"/>
        <v>#DIV/0!</v>
      </c>
      <c r="Q264" s="82" t="e">
        <f t="shared" si="12"/>
        <v>#DIV/0!</v>
      </c>
      <c r="R264" s="83" t="e">
        <f t="shared" si="12"/>
        <v>#DIV/0!</v>
      </c>
      <c r="S264" s="82" t="e">
        <f t="shared" si="12"/>
        <v>#DIV/0!</v>
      </c>
      <c r="T264" s="83" t="e">
        <f t="shared" si="12"/>
        <v>#DIV/0!</v>
      </c>
      <c r="U264" s="82" t="e">
        <f t="shared" si="12"/>
        <v>#DIV/0!</v>
      </c>
      <c r="V264" s="83" t="e">
        <f t="shared" si="12"/>
        <v>#DIV/0!</v>
      </c>
      <c r="W264" s="82" t="e">
        <f t="shared" si="12"/>
        <v>#DIV/0!</v>
      </c>
      <c r="X264" s="83" t="e">
        <f t="shared" si="12"/>
        <v>#DIV/0!</v>
      </c>
      <c r="Y264" s="82">
        <f t="shared" si="12"/>
        <v>17.368421052631579</v>
      </c>
      <c r="Z264" s="83">
        <f t="shared" si="12"/>
        <v>20</v>
      </c>
      <c r="AA264" s="82">
        <f t="shared" si="12"/>
        <v>11.052631578947368</v>
      </c>
      <c r="AB264" s="83">
        <f t="shared" si="12"/>
        <v>13.157894736842104</v>
      </c>
      <c r="AC264" s="82">
        <f t="shared" si="12"/>
        <v>11.842105263157896</v>
      </c>
      <c r="AD264" s="83">
        <f t="shared" si="12"/>
        <v>11.052631578947368</v>
      </c>
      <c r="AE264" s="82">
        <f t="shared" si="12"/>
        <v>7.1052631578947372</v>
      </c>
      <c r="AF264" s="83">
        <f t="shared" si="12"/>
        <v>8.1578947368421044</v>
      </c>
      <c r="AG264" s="82">
        <f t="shared" si="12"/>
        <v>9.7368421052631575</v>
      </c>
      <c r="AH264" s="83">
        <f t="shared" si="12"/>
        <v>9.7368421052631575</v>
      </c>
      <c r="AI264" s="82">
        <f t="shared" si="12"/>
        <v>7.8947368421052628</v>
      </c>
      <c r="AJ264" s="83">
        <f t="shared" si="12"/>
        <v>8.4210526315789469</v>
      </c>
      <c r="AK264" s="82">
        <f t="shared" si="12"/>
        <v>5.2631578947368425</v>
      </c>
      <c r="AL264" s="83">
        <f t="shared" si="12"/>
        <v>5.2631578947368425</v>
      </c>
      <c r="AM264" s="82">
        <f t="shared" si="12"/>
        <v>41.578947368421055</v>
      </c>
      <c r="AN264" s="83">
        <f t="shared" si="12"/>
        <v>87.368421052631575</v>
      </c>
      <c r="AO264" s="82">
        <f t="shared" si="12"/>
        <v>36.315789473684212</v>
      </c>
      <c r="AP264" s="83">
        <f t="shared" si="12"/>
        <v>75.526315789473685</v>
      </c>
      <c r="AQ264" s="51" t="s">
        <v>392</v>
      </c>
      <c r="AR264" s="82" t="e">
        <f t="shared" ref="AR264:CA264" si="13">AVERAGEIF($D$7:$D$256,"&gt;64",AR$7:AR$256)</f>
        <v>#DIV/0!</v>
      </c>
      <c r="AS264" s="83" t="e">
        <f t="shared" si="13"/>
        <v>#DIV/0!</v>
      </c>
      <c r="AT264" s="82" t="e">
        <f t="shared" si="13"/>
        <v>#DIV/0!</v>
      </c>
      <c r="AU264" s="83" t="e">
        <f t="shared" si="13"/>
        <v>#DIV/0!</v>
      </c>
      <c r="AV264" s="82" t="e">
        <f t="shared" si="13"/>
        <v>#DIV/0!</v>
      </c>
      <c r="AW264" s="83" t="e">
        <f t="shared" si="13"/>
        <v>#DIV/0!</v>
      </c>
      <c r="AX264" s="82" t="e">
        <f t="shared" si="13"/>
        <v>#DIV/0!</v>
      </c>
      <c r="AY264" s="83" t="e">
        <f t="shared" si="13"/>
        <v>#DIV/0!</v>
      </c>
      <c r="AZ264" s="82" t="e">
        <f t="shared" si="13"/>
        <v>#DIV/0!</v>
      </c>
      <c r="BA264" s="83" t="e">
        <f t="shared" si="13"/>
        <v>#DIV/0!</v>
      </c>
      <c r="BB264" s="82" t="e">
        <f t="shared" si="13"/>
        <v>#DIV/0!</v>
      </c>
      <c r="BC264" s="83" t="e">
        <f t="shared" si="13"/>
        <v>#DIV/0!</v>
      </c>
      <c r="BD264" s="82" t="e">
        <f t="shared" si="13"/>
        <v>#DIV/0!</v>
      </c>
      <c r="BE264" s="83" t="e">
        <f t="shared" si="13"/>
        <v>#DIV/0!</v>
      </c>
      <c r="BF264" s="82" t="e">
        <f t="shared" si="13"/>
        <v>#DIV/0!</v>
      </c>
      <c r="BG264" s="83" t="e">
        <f t="shared" si="13"/>
        <v>#DIV/0!</v>
      </c>
      <c r="BH264" s="82">
        <f t="shared" si="13"/>
        <v>8.9473684210526319</v>
      </c>
      <c r="BI264" s="83">
        <f t="shared" si="13"/>
        <v>12.894736842105264</v>
      </c>
      <c r="BJ264" s="82">
        <f t="shared" si="13"/>
        <v>35</v>
      </c>
      <c r="BK264" s="83">
        <f t="shared" si="13"/>
        <v>53.421052631578945</v>
      </c>
      <c r="BL264" s="82">
        <f t="shared" si="13"/>
        <v>202.89473684210526</v>
      </c>
      <c r="BM264" s="83">
        <f t="shared" si="13"/>
        <v>350</v>
      </c>
      <c r="BN264" s="82">
        <f t="shared" si="13"/>
        <v>67.89473684210526</v>
      </c>
      <c r="BO264" s="83">
        <f t="shared" si="13"/>
        <v>78.684210526315795</v>
      </c>
      <c r="BP264" s="82">
        <f t="shared" si="13"/>
        <v>36.842105263157897</v>
      </c>
      <c r="BQ264" s="83">
        <f t="shared" si="13"/>
        <v>41.315789473684212</v>
      </c>
      <c r="BR264" s="82">
        <f t="shared" si="13"/>
        <v>96.84210526315789</v>
      </c>
      <c r="BS264" s="83">
        <f t="shared" si="13"/>
        <v>164.73684210526315</v>
      </c>
      <c r="BT264" s="82">
        <f t="shared" si="13"/>
        <v>182.10526315789474</v>
      </c>
      <c r="BU264" s="83">
        <f t="shared" si="13"/>
        <v>178.68421052631578</v>
      </c>
      <c r="BV264" s="82">
        <f t="shared" si="13"/>
        <v>83.684210526315795</v>
      </c>
      <c r="BW264" s="83">
        <f t="shared" si="13"/>
        <v>148.42105263157896</v>
      </c>
      <c r="BX264" s="82">
        <f t="shared" si="13"/>
        <v>73.15789473684211</v>
      </c>
      <c r="BY264" s="83">
        <f t="shared" si="13"/>
        <v>137.63157894736841</v>
      </c>
      <c r="BZ264" s="82">
        <f t="shared" si="13"/>
        <v>73.684210526315795</v>
      </c>
      <c r="CA264" s="83">
        <f t="shared" si="13"/>
        <v>95</v>
      </c>
      <c r="CB264" s="51" t="s">
        <v>392</v>
      </c>
      <c r="CC264" s="82">
        <f t="shared" ref="CC264:DJ264" si="14">AVERAGEIF($D$7:$D$256,"&gt;64",CC$7:CC$256)</f>
        <v>29.210526315789473</v>
      </c>
      <c r="CD264" s="83">
        <f t="shared" si="14"/>
        <v>55.789473684210527</v>
      </c>
      <c r="CE264" s="82">
        <f t="shared" si="14"/>
        <v>55</v>
      </c>
      <c r="CF264" s="83">
        <f t="shared" si="14"/>
        <v>83.684210526315795</v>
      </c>
      <c r="CG264" s="82">
        <f t="shared" si="14"/>
        <v>88.684210526315795</v>
      </c>
      <c r="CH264" s="83">
        <f t="shared" si="14"/>
        <v>110</v>
      </c>
      <c r="CI264" s="82">
        <f t="shared" si="14"/>
        <v>16.842105263157894</v>
      </c>
      <c r="CJ264" s="83">
        <f t="shared" si="14"/>
        <v>24.736842105263158</v>
      </c>
      <c r="CK264" s="82">
        <f t="shared" si="14"/>
        <v>59.473684210526315</v>
      </c>
      <c r="CL264" s="83">
        <f t="shared" si="14"/>
        <v>93.421052631578945</v>
      </c>
      <c r="CM264" s="82">
        <f t="shared" si="14"/>
        <v>23.684210526315791</v>
      </c>
      <c r="CN264" s="83">
        <f t="shared" si="14"/>
        <v>53.94736842105263</v>
      </c>
      <c r="CO264" s="82">
        <f t="shared" si="14"/>
        <v>20.526315789473685</v>
      </c>
      <c r="CP264" s="83">
        <f t="shared" si="14"/>
        <v>35</v>
      </c>
      <c r="CQ264" s="82">
        <f t="shared" si="14"/>
        <v>21.842105263157894</v>
      </c>
      <c r="CR264" s="83">
        <f t="shared" si="14"/>
        <v>42.10526315789474</v>
      </c>
      <c r="CS264" s="82">
        <f t="shared" si="14"/>
        <v>27.368421052631579</v>
      </c>
      <c r="CT264" s="83">
        <f t="shared" si="14"/>
        <v>32.631578947368418</v>
      </c>
      <c r="CU264" s="82">
        <f t="shared" si="14"/>
        <v>45.263157894736842</v>
      </c>
      <c r="CV264" s="83">
        <f t="shared" si="14"/>
        <v>78.421052631578945</v>
      </c>
      <c r="CW264" s="82">
        <f t="shared" si="14"/>
        <v>28.157894736842106</v>
      </c>
      <c r="CX264" s="83">
        <f t="shared" si="14"/>
        <v>38.684210526315788</v>
      </c>
      <c r="CY264" s="82">
        <f t="shared" si="14"/>
        <v>53.684210526315788</v>
      </c>
      <c r="CZ264" s="83">
        <f t="shared" si="14"/>
        <v>66.315789473684205</v>
      </c>
      <c r="DA264" s="82">
        <f t="shared" si="14"/>
        <v>11.052631578947368</v>
      </c>
      <c r="DB264" s="83">
        <f t="shared" si="14"/>
        <v>15.789473684210526</v>
      </c>
      <c r="DC264" s="82">
        <f t="shared" si="14"/>
        <v>19.473684210526315</v>
      </c>
      <c r="DD264" s="83">
        <f t="shared" si="14"/>
        <v>41.05263157894737</v>
      </c>
      <c r="DE264" s="82">
        <f t="shared" si="14"/>
        <v>15</v>
      </c>
      <c r="DF264" s="83">
        <f t="shared" si="14"/>
        <v>26.842105263157894</v>
      </c>
      <c r="DG264" s="82">
        <f t="shared" si="14"/>
        <v>22.894736842105264</v>
      </c>
      <c r="DH264" s="83">
        <f t="shared" si="14"/>
        <v>71.84210526315789</v>
      </c>
      <c r="DI264" s="82">
        <f t="shared" si="14"/>
        <v>17.631578947368421</v>
      </c>
      <c r="DJ264" s="83">
        <f t="shared" si="14"/>
        <v>42.10526315789474</v>
      </c>
      <c r="DK264" s="51" t="s">
        <v>392</v>
      </c>
      <c r="DL264" s="91">
        <f>COUNTIF($D$7:$D$256,"&gt;64")</f>
        <v>19</v>
      </c>
      <c r="DM264" s="377"/>
    </row>
    <row r="265" spans="1:152" ht="24" customHeight="1">
      <c r="G265" s="377"/>
      <c r="H265" s="84">
        <f>COUNTIFS($D$7:$D$256,"&gt;64",$H$7:$H$256,"*Standard*")</f>
        <v>11</v>
      </c>
      <c r="I265" s="90"/>
      <c r="J265" s="90" t="s">
        <v>393</v>
      </c>
      <c r="K265" s="88" t="e">
        <f t="shared" ref="K265:AP265" si="15">AVERAGEIFS(K$7:K$256,$D$7:$D$256,"&gt;64",$H$7:$H$256,"*Standard*")</f>
        <v>#DIV/0!</v>
      </c>
      <c r="L265" s="86" t="e">
        <f t="shared" si="15"/>
        <v>#DIV/0!</v>
      </c>
      <c r="M265" s="88" t="e">
        <f t="shared" si="15"/>
        <v>#DIV/0!</v>
      </c>
      <c r="N265" s="86" t="e">
        <f t="shared" si="15"/>
        <v>#DIV/0!</v>
      </c>
      <c r="O265" s="88" t="e">
        <f t="shared" si="15"/>
        <v>#DIV/0!</v>
      </c>
      <c r="P265" s="86" t="e">
        <f t="shared" si="15"/>
        <v>#DIV/0!</v>
      </c>
      <c r="Q265" s="88" t="e">
        <f t="shared" si="15"/>
        <v>#DIV/0!</v>
      </c>
      <c r="R265" s="86" t="e">
        <f t="shared" si="15"/>
        <v>#DIV/0!</v>
      </c>
      <c r="S265" s="88" t="e">
        <f t="shared" si="15"/>
        <v>#DIV/0!</v>
      </c>
      <c r="T265" s="86" t="e">
        <f t="shared" si="15"/>
        <v>#DIV/0!</v>
      </c>
      <c r="U265" s="88" t="e">
        <f t="shared" si="15"/>
        <v>#DIV/0!</v>
      </c>
      <c r="V265" s="86" t="e">
        <f t="shared" si="15"/>
        <v>#DIV/0!</v>
      </c>
      <c r="W265" s="88" t="e">
        <f t="shared" si="15"/>
        <v>#DIV/0!</v>
      </c>
      <c r="X265" s="86" t="e">
        <f t="shared" si="15"/>
        <v>#DIV/0!</v>
      </c>
      <c r="Y265" s="88">
        <f t="shared" si="15"/>
        <v>13.181818181818182</v>
      </c>
      <c r="Z265" s="86">
        <f t="shared" si="15"/>
        <v>14.090909090909092</v>
      </c>
      <c r="AA265" s="88">
        <f t="shared" si="15"/>
        <v>6.8181818181818183</v>
      </c>
      <c r="AB265" s="86">
        <f t="shared" si="15"/>
        <v>6.8181818181818183</v>
      </c>
      <c r="AC265" s="88">
        <f t="shared" si="15"/>
        <v>7.7272727272727275</v>
      </c>
      <c r="AD265" s="86">
        <f t="shared" si="15"/>
        <v>6.3636363636363633</v>
      </c>
      <c r="AE265" s="88">
        <f t="shared" si="15"/>
        <v>5.4545454545454541</v>
      </c>
      <c r="AF265" s="86">
        <f t="shared" si="15"/>
        <v>5.4545454545454541</v>
      </c>
      <c r="AG265" s="88">
        <f t="shared" si="15"/>
        <v>6.3636363636363633</v>
      </c>
      <c r="AH265" s="86">
        <f t="shared" si="15"/>
        <v>6.3636363636363633</v>
      </c>
      <c r="AI265" s="88">
        <f t="shared" si="15"/>
        <v>5</v>
      </c>
      <c r="AJ265" s="86">
        <f t="shared" si="15"/>
        <v>5</v>
      </c>
      <c r="AK265" s="88">
        <f t="shared" si="15"/>
        <v>5.4545454545454541</v>
      </c>
      <c r="AL265" s="86">
        <f t="shared" si="15"/>
        <v>5.4545454545454541</v>
      </c>
      <c r="AM265" s="88">
        <f t="shared" si="15"/>
        <v>35.454545454545453</v>
      </c>
      <c r="AN265" s="86">
        <f t="shared" si="15"/>
        <v>66.818181818181813</v>
      </c>
      <c r="AO265" s="88">
        <f t="shared" si="15"/>
        <v>31.818181818181817</v>
      </c>
      <c r="AP265" s="86">
        <f t="shared" si="15"/>
        <v>42.727272727272727</v>
      </c>
      <c r="AQ265" s="90" t="s">
        <v>393</v>
      </c>
      <c r="AR265" s="88" t="e">
        <f t="shared" ref="AR265:CA265" si="16">AVERAGEIFS(AR$7:AR$256,$D$7:$D$256,"&gt;64",$H$7:$H$256,"*Standard*")</f>
        <v>#DIV/0!</v>
      </c>
      <c r="AS265" s="86" t="e">
        <f t="shared" si="16"/>
        <v>#DIV/0!</v>
      </c>
      <c r="AT265" s="88" t="e">
        <f t="shared" si="16"/>
        <v>#DIV/0!</v>
      </c>
      <c r="AU265" s="86" t="e">
        <f t="shared" si="16"/>
        <v>#DIV/0!</v>
      </c>
      <c r="AV265" s="88" t="e">
        <f t="shared" si="16"/>
        <v>#DIV/0!</v>
      </c>
      <c r="AW265" s="86" t="e">
        <f t="shared" si="16"/>
        <v>#DIV/0!</v>
      </c>
      <c r="AX265" s="88" t="e">
        <f t="shared" si="16"/>
        <v>#DIV/0!</v>
      </c>
      <c r="AY265" s="86" t="e">
        <f t="shared" si="16"/>
        <v>#DIV/0!</v>
      </c>
      <c r="AZ265" s="88" t="e">
        <f t="shared" si="16"/>
        <v>#DIV/0!</v>
      </c>
      <c r="BA265" s="86" t="e">
        <f t="shared" si="16"/>
        <v>#DIV/0!</v>
      </c>
      <c r="BB265" s="88" t="e">
        <f t="shared" si="16"/>
        <v>#DIV/0!</v>
      </c>
      <c r="BC265" s="86" t="e">
        <f t="shared" si="16"/>
        <v>#DIV/0!</v>
      </c>
      <c r="BD265" s="88" t="e">
        <f t="shared" si="16"/>
        <v>#DIV/0!</v>
      </c>
      <c r="BE265" s="86" t="e">
        <f t="shared" si="16"/>
        <v>#DIV/0!</v>
      </c>
      <c r="BF265" s="88" t="e">
        <f t="shared" si="16"/>
        <v>#DIV/0!</v>
      </c>
      <c r="BG265" s="86" t="e">
        <f t="shared" si="16"/>
        <v>#DIV/0!</v>
      </c>
      <c r="BH265" s="88">
        <f t="shared" si="16"/>
        <v>11.363636363636363</v>
      </c>
      <c r="BI265" s="86">
        <f t="shared" si="16"/>
        <v>14.090909090909092</v>
      </c>
      <c r="BJ265" s="88">
        <f t="shared" si="16"/>
        <v>34.545454545454547</v>
      </c>
      <c r="BK265" s="86">
        <f t="shared" si="16"/>
        <v>55</v>
      </c>
      <c r="BL265" s="88">
        <f t="shared" si="16"/>
        <v>222.27272727272728</v>
      </c>
      <c r="BM265" s="86">
        <f t="shared" si="16"/>
        <v>356.81818181818181</v>
      </c>
      <c r="BN265" s="88">
        <f t="shared" si="16"/>
        <v>68.63636363636364</v>
      </c>
      <c r="BO265" s="86">
        <f t="shared" si="16"/>
        <v>78.181818181818187</v>
      </c>
      <c r="BP265" s="88">
        <f t="shared" si="16"/>
        <v>48.636363636363633</v>
      </c>
      <c r="BQ265" s="86">
        <f t="shared" si="16"/>
        <v>55.909090909090907</v>
      </c>
      <c r="BR265" s="88">
        <f t="shared" si="16"/>
        <v>128.18181818181819</v>
      </c>
      <c r="BS265" s="86">
        <f t="shared" si="16"/>
        <v>242.72727272727272</v>
      </c>
      <c r="BT265" s="88">
        <f t="shared" si="16"/>
        <v>249.09090909090909</v>
      </c>
      <c r="BU265" s="86">
        <f t="shared" si="16"/>
        <v>238.63636363636363</v>
      </c>
      <c r="BV265" s="88">
        <f t="shared" si="16"/>
        <v>115</v>
      </c>
      <c r="BW265" s="86">
        <f t="shared" si="16"/>
        <v>215.45454545454547</v>
      </c>
      <c r="BX265" s="88">
        <f t="shared" si="16"/>
        <v>101.81818181818181</v>
      </c>
      <c r="BY265" s="86">
        <f t="shared" si="16"/>
        <v>184.09090909090909</v>
      </c>
      <c r="BZ265" s="88">
        <f t="shared" si="16"/>
        <v>102.27272727272727</v>
      </c>
      <c r="CA265" s="86">
        <f t="shared" si="16"/>
        <v>130.45454545454547</v>
      </c>
      <c r="CB265" s="90" t="s">
        <v>393</v>
      </c>
      <c r="CC265" s="88">
        <f t="shared" ref="CC265:DJ265" si="17">AVERAGEIFS(CC$7:CC$256,$D$7:$D$256,"&gt;64",$H$7:$H$256,"*Standard*")</f>
        <v>23.181818181818183</v>
      </c>
      <c r="CD265" s="86">
        <f t="shared" si="17"/>
        <v>48.636363636363633</v>
      </c>
      <c r="CE265" s="88">
        <f t="shared" si="17"/>
        <v>52.727272727272727</v>
      </c>
      <c r="CF265" s="86">
        <f t="shared" si="17"/>
        <v>88.181818181818187</v>
      </c>
      <c r="CG265" s="88">
        <f t="shared" si="17"/>
        <v>89.090909090909093</v>
      </c>
      <c r="CH265" s="86">
        <f t="shared" si="17"/>
        <v>110.90909090909091</v>
      </c>
      <c r="CI265" s="88">
        <f t="shared" si="17"/>
        <v>17.272727272727273</v>
      </c>
      <c r="CJ265" s="86">
        <f t="shared" si="17"/>
        <v>25</v>
      </c>
      <c r="CK265" s="88">
        <f t="shared" si="17"/>
        <v>18.636363636363637</v>
      </c>
      <c r="CL265" s="86">
        <f t="shared" si="17"/>
        <v>57.272727272727273</v>
      </c>
      <c r="CM265" s="88">
        <f t="shared" si="17"/>
        <v>20.454545454545453</v>
      </c>
      <c r="CN265" s="86">
        <f t="shared" si="17"/>
        <v>48.636363636363633</v>
      </c>
      <c r="CO265" s="88">
        <f t="shared" si="17"/>
        <v>15.909090909090908</v>
      </c>
      <c r="CP265" s="86">
        <f t="shared" si="17"/>
        <v>35.909090909090907</v>
      </c>
      <c r="CQ265" s="88">
        <f t="shared" si="17"/>
        <v>21.363636363636363</v>
      </c>
      <c r="CR265" s="86">
        <f t="shared" si="17"/>
        <v>45.909090909090907</v>
      </c>
      <c r="CS265" s="88">
        <f t="shared" si="17"/>
        <v>23.636363636363637</v>
      </c>
      <c r="CT265" s="86">
        <f t="shared" si="17"/>
        <v>30.90909090909091</v>
      </c>
      <c r="CU265" s="88">
        <f t="shared" si="17"/>
        <v>42.272727272727273</v>
      </c>
      <c r="CV265" s="86">
        <f t="shared" si="17"/>
        <v>86.818181818181813</v>
      </c>
      <c r="CW265" s="88">
        <f t="shared" si="17"/>
        <v>25</v>
      </c>
      <c r="CX265" s="86">
        <f t="shared" si="17"/>
        <v>36.81818181818182</v>
      </c>
      <c r="CY265" s="88">
        <f t="shared" si="17"/>
        <v>30.90909090909091</v>
      </c>
      <c r="CZ265" s="86">
        <f t="shared" si="17"/>
        <v>47.272727272727273</v>
      </c>
      <c r="DA265" s="88">
        <f t="shared" si="17"/>
        <v>8.1818181818181817</v>
      </c>
      <c r="DB265" s="86">
        <f t="shared" si="17"/>
        <v>13.181818181818182</v>
      </c>
      <c r="DC265" s="88">
        <f t="shared" si="17"/>
        <v>18.181818181818183</v>
      </c>
      <c r="DD265" s="86">
        <f t="shared" si="17"/>
        <v>36.81818181818182</v>
      </c>
      <c r="DE265" s="88">
        <f t="shared" si="17"/>
        <v>14.090909090909092</v>
      </c>
      <c r="DF265" s="86">
        <f t="shared" si="17"/>
        <v>22.272727272727273</v>
      </c>
      <c r="DG265" s="88">
        <f t="shared" si="17"/>
        <v>24.09090909090909</v>
      </c>
      <c r="DH265" s="86">
        <f t="shared" si="17"/>
        <v>95</v>
      </c>
      <c r="DI265" s="88">
        <f t="shared" si="17"/>
        <v>12.272727272727273</v>
      </c>
      <c r="DJ265" s="86">
        <f t="shared" si="17"/>
        <v>37.272727272727273</v>
      </c>
      <c r="DK265" s="90" t="s">
        <v>393</v>
      </c>
      <c r="DL265" s="84">
        <f>COUNTIFS($D$7:$D$256,"&gt;64",$H$7:$H$256,"*Standard*")</f>
        <v>11</v>
      </c>
      <c r="DM265" s="377"/>
    </row>
    <row r="266" spans="1:152" ht="24" customHeight="1">
      <c r="G266" s="378"/>
      <c r="H266" s="91">
        <f>COUNTIFS($D$7:$D$256,"&gt;64",$H$7:$H$256,"*High*")</f>
        <v>8</v>
      </c>
      <c r="I266" s="53"/>
      <c r="J266" s="53" t="s">
        <v>394</v>
      </c>
      <c r="K266" s="89" t="e">
        <f t="shared" ref="K266:AP266" si="18">AVERAGEIFS(K$7:K$256,$D$7:$D$256,"&gt;64",$H$7:$H$256,"*High*")</f>
        <v>#DIV/0!</v>
      </c>
      <c r="L266" s="87" t="e">
        <f t="shared" si="18"/>
        <v>#DIV/0!</v>
      </c>
      <c r="M266" s="89" t="e">
        <f t="shared" si="18"/>
        <v>#DIV/0!</v>
      </c>
      <c r="N266" s="87" t="e">
        <f t="shared" si="18"/>
        <v>#DIV/0!</v>
      </c>
      <c r="O266" s="89" t="e">
        <f t="shared" si="18"/>
        <v>#DIV/0!</v>
      </c>
      <c r="P266" s="87" t="e">
        <f t="shared" si="18"/>
        <v>#DIV/0!</v>
      </c>
      <c r="Q266" s="89" t="e">
        <f t="shared" si="18"/>
        <v>#DIV/0!</v>
      </c>
      <c r="R266" s="87" t="e">
        <f t="shared" si="18"/>
        <v>#DIV/0!</v>
      </c>
      <c r="S266" s="89" t="e">
        <f t="shared" si="18"/>
        <v>#DIV/0!</v>
      </c>
      <c r="T266" s="87" t="e">
        <f t="shared" si="18"/>
        <v>#DIV/0!</v>
      </c>
      <c r="U266" s="89" t="e">
        <f t="shared" si="18"/>
        <v>#DIV/0!</v>
      </c>
      <c r="V266" s="87" t="e">
        <f t="shared" si="18"/>
        <v>#DIV/0!</v>
      </c>
      <c r="W266" s="89" t="e">
        <f t="shared" si="18"/>
        <v>#DIV/0!</v>
      </c>
      <c r="X266" s="87" t="e">
        <f t="shared" si="18"/>
        <v>#DIV/0!</v>
      </c>
      <c r="Y266" s="89">
        <f t="shared" si="18"/>
        <v>23.125</v>
      </c>
      <c r="Z266" s="87">
        <f t="shared" si="18"/>
        <v>28.125</v>
      </c>
      <c r="AA266" s="89">
        <f t="shared" si="18"/>
        <v>16.875</v>
      </c>
      <c r="AB266" s="87">
        <f t="shared" si="18"/>
        <v>21.875</v>
      </c>
      <c r="AC266" s="89">
        <f t="shared" si="18"/>
        <v>17.5</v>
      </c>
      <c r="AD266" s="87">
        <f t="shared" si="18"/>
        <v>17.5</v>
      </c>
      <c r="AE266" s="89">
        <f t="shared" si="18"/>
        <v>9.375</v>
      </c>
      <c r="AF266" s="87">
        <f t="shared" si="18"/>
        <v>11.875</v>
      </c>
      <c r="AG266" s="89">
        <f t="shared" si="18"/>
        <v>14.375</v>
      </c>
      <c r="AH266" s="87">
        <f t="shared" si="18"/>
        <v>14.375</v>
      </c>
      <c r="AI266" s="89">
        <f t="shared" si="18"/>
        <v>11.875</v>
      </c>
      <c r="AJ266" s="87">
        <f t="shared" si="18"/>
        <v>13.125</v>
      </c>
      <c r="AK266" s="89">
        <f t="shared" si="18"/>
        <v>5</v>
      </c>
      <c r="AL266" s="87">
        <f t="shared" si="18"/>
        <v>5</v>
      </c>
      <c r="AM266" s="89">
        <f t="shared" si="18"/>
        <v>50</v>
      </c>
      <c r="AN266" s="87">
        <f t="shared" si="18"/>
        <v>115.625</v>
      </c>
      <c r="AO266" s="89">
        <f t="shared" si="18"/>
        <v>42.5</v>
      </c>
      <c r="AP266" s="87">
        <f t="shared" si="18"/>
        <v>120.625</v>
      </c>
      <c r="AQ266" s="53" t="s">
        <v>394</v>
      </c>
      <c r="AR266" s="89" t="e">
        <f t="shared" ref="AR266:CA266" si="19">AVERAGEIFS(AR$7:AR$256,$D$7:$D$256,"&gt;64",$H$7:$H$256,"*High*")</f>
        <v>#DIV/0!</v>
      </c>
      <c r="AS266" s="87" t="e">
        <f t="shared" si="19"/>
        <v>#DIV/0!</v>
      </c>
      <c r="AT266" s="89" t="e">
        <f t="shared" si="19"/>
        <v>#DIV/0!</v>
      </c>
      <c r="AU266" s="87" t="e">
        <f t="shared" si="19"/>
        <v>#DIV/0!</v>
      </c>
      <c r="AV266" s="89" t="e">
        <f t="shared" si="19"/>
        <v>#DIV/0!</v>
      </c>
      <c r="AW266" s="87" t="e">
        <f t="shared" si="19"/>
        <v>#DIV/0!</v>
      </c>
      <c r="AX266" s="89" t="e">
        <f t="shared" si="19"/>
        <v>#DIV/0!</v>
      </c>
      <c r="AY266" s="87" t="e">
        <f t="shared" si="19"/>
        <v>#DIV/0!</v>
      </c>
      <c r="AZ266" s="89" t="e">
        <f t="shared" si="19"/>
        <v>#DIV/0!</v>
      </c>
      <c r="BA266" s="87" t="e">
        <f t="shared" si="19"/>
        <v>#DIV/0!</v>
      </c>
      <c r="BB266" s="89" t="e">
        <f t="shared" si="19"/>
        <v>#DIV/0!</v>
      </c>
      <c r="BC266" s="87" t="e">
        <f t="shared" si="19"/>
        <v>#DIV/0!</v>
      </c>
      <c r="BD266" s="89" t="e">
        <f t="shared" si="19"/>
        <v>#DIV/0!</v>
      </c>
      <c r="BE266" s="87" t="e">
        <f t="shared" si="19"/>
        <v>#DIV/0!</v>
      </c>
      <c r="BF266" s="89" t="e">
        <f t="shared" si="19"/>
        <v>#DIV/0!</v>
      </c>
      <c r="BG266" s="87" t="e">
        <f t="shared" si="19"/>
        <v>#DIV/0!</v>
      </c>
      <c r="BH266" s="89">
        <f t="shared" si="19"/>
        <v>5.625</v>
      </c>
      <c r="BI266" s="87">
        <f t="shared" si="19"/>
        <v>11.25</v>
      </c>
      <c r="BJ266" s="89">
        <f t="shared" si="19"/>
        <v>35.625</v>
      </c>
      <c r="BK266" s="87">
        <f t="shared" si="19"/>
        <v>51.25</v>
      </c>
      <c r="BL266" s="89">
        <f t="shared" si="19"/>
        <v>176.25</v>
      </c>
      <c r="BM266" s="87">
        <f t="shared" si="19"/>
        <v>340.625</v>
      </c>
      <c r="BN266" s="89">
        <f t="shared" si="19"/>
        <v>66.875</v>
      </c>
      <c r="BO266" s="87">
        <f t="shared" si="19"/>
        <v>79.375</v>
      </c>
      <c r="BP266" s="89">
        <f t="shared" si="19"/>
        <v>20.625</v>
      </c>
      <c r="BQ266" s="87">
        <f t="shared" si="19"/>
        <v>21.25</v>
      </c>
      <c r="BR266" s="89">
        <f t="shared" si="19"/>
        <v>53.75</v>
      </c>
      <c r="BS266" s="87">
        <f t="shared" si="19"/>
        <v>57.5</v>
      </c>
      <c r="BT266" s="89">
        <f t="shared" si="19"/>
        <v>90</v>
      </c>
      <c r="BU266" s="87">
        <f t="shared" si="19"/>
        <v>96.25</v>
      </c>
      <c r="BV266" s="89">
        <f t="shared" si="19"/>
        <v>40.625</v>
      </c>
      <c r="BW266" s="87">
        <f t="shared" si="19"/>
        <v>56.25</v>
      </c>
      <c r="BX266" s="89">
        <f t="shared" si="19"/>
        <v>33.75</v>
      </c>
      <c r="BY266" s="87">
        <f t="shared" si="19"/>
        <v>73.75</v>
      </c>
      <c r="BZ266" s="89">
        <f t="shared" si="19"/>
        <v>34.375</v>
      </c>
      <c r="CA266" s="87">
        <f t="shared" si="19"/>
        <v>46.25</v>
      </c>
      <c r="CB266" s="53" t="s">
        <v>394</v>
      </c>
      <c r="CC266" s="89">
        <f t="shared" ref="CC266:DJ266" si="20">AVERAGEIFS(CC$7:CC$256,$D$7:$D$256,"&gt;64",$H$7:$H$256,"*High*")</f>
        <v>37.5</v>
      </c>
      <c r="CD266" s="87">
        <f t="shared" si="20"/>
        <v>65.625</v>
      </c>
      <c r="CE266" s="89">
        <f t="shared" si="20"/>
        <v>58.125</v>
      </c>
      <c r="CF266" s="87">
        <f t="shared" si="20"/>
        <v>77.5</v>
      </c>
      <c r="CG266" s="89">
        <f t="shared" si="20"/>
        <v>88.125</v>
      </c>
      <c r="CH266" s="87">
        <f t="shared" si="20"/>
        <v>108.75</v>
      </c>
      <c r="CI266" s="89">
        <f t="shared" si="20"/>
        <v>16.25</v>
      </c>
      <c r="CJ266" s="87">
        <f t="shared" si="20"/>
        <v>24.375</v>
      </c>
      <c r="CK266" s="89">
        <f t="shared" si="20"/>
        <v>115.625</v>
      </c>
      <c r="CL266" s="87">
        <f t="shared" si="20"/>
        <v>143.125</v>
      </c>
      <c r="CM266" s="89">
        <f t="shared" si="20"/>
        <v>28.125</v>
      </c>
      <c r="CN266" s="87">
        <f t="shared" si="20"/>
        <v>61.25</v>
      </c>
      <c r="CO266" s="89">
        <f t="shared" si="20"/>
        <v>26.875</v>
      </c>
      <c r="CP266" s="87">
        <f t="shared" si="20"/>
        <v>33.75</v>
      </c>
      <c r="CQ266" s="89">
        <f t="shared" si="20"/>
        <v>22.5</v>
      </c>
      <c r="CR266" s="87">
        <f t="shared" si="20"/>
        <v>36.875</v>
      </c>
      <c r="CS266" s="89">
        <f t="shared" si="20"/>
        <v>32.5</v>
      </c>
      <c r="CT266" s="87">
        <f t="shared" si="20"/>
        <v>35</v>
      </c>
      <c r="CU266" s="89">
        <f t="shared" si="20"/>
        <v>49.375</v>
      </c>
      <c r="CV266" s="87">
        <f t="shared" si="20"/>
        <v>66.875</v>
      </c>
      <c r="CW266" s="89">
        <f t="shared" si="20"/>
        <v>32.5</v>
      </c>
      <c r="CX266" s="87">
        <f t="shared" si="20"/>
        <v>41.25</v>
      </c>
      <c r="CY266" s="89">
        <f t="shared" si="20"/>
        <v>85</v>
      </c>
      <c r="CZ266" s="87">
        <f t="shared" si="20"/>
        <v>92.5</v>
      </c>
      <c r="DA266" s="89">
        <f t="shared" si="20"/>
        <v>15</v>
      </c>
      <c r="DB266" s="87">
        <f t="shared" si="20"/>
        <v>19.375</v>
      </c>
      <c r="DC266" s="89">
        <f t="shared" si="20"/>
        <v>21.25</v>
      </c>
      <c r="DD266" s="87">
        <f t="shared" si="20"/>
        <v>46.875</v>
      </c>
      <c r="DE266" s="89">
        <f t="shared" si="20"/>
        <v>16.25</v>
      </c>
      <c r="DF266" s="87">
        <f t="shared" si="20"/>
        <v>33.125</v>
      </c>
      <c r="DG266" s="89">
        <f t="shared" si="20"/>
        <v>21.25</v>
      </c>
      <c r="DH266" s="87">
        <f t="shared" si="20"/>
        <v>40</v>
      </c>
      <c r="DI266" s="89">
        <f t="shared" si="20"/>
        <v>25</v>
      </c>
      <c r="DJ266" s="87">
        <f t="shared" si="20"/>
        <v>48.75</v>
      </c>
      <c r="DK266" s="53" t="s">
        <v>394</v>
      </c>
      <c r="DL266" s="91">
        <f>COUNTIFS($D$7:$D$256,"&gt;64",$H$7:$H$256,"*High*")</f>
        <v>8</v>
      </c>
      <c r="DM266" s="378"/>
    </row>
  </sheetData>
  <mergeCells count="219">
    <mergeCell ref="K257:L257"/>
    <mergeCell ref="M257:N257"/>
    <mergeCell ref="O257:P257"/>
    <mergeCell ref="Q257:R257"/>
    <mergeCell ref="S257:T257"/>
    <mergeCell ref="U257:V257"/>
    <mergeCell ref="W257:X257"/>
    <mergeCell ref="BN257:BO257"/>
    <mergeCell ref="BP257:BQ257"/>
    <mergeCell ref="Y257:Z257"/>
    <mergeCell ref="AA257:AB257"/>
    <mergeCell ref="AC257:AD257"/>
    <mergeCell ref="AE257:AF257"/>
    <mergeCell ref="AG257:AH257"/>
    <mergeCell ref="AI257:AJ257"/>
    <mergeCell ref="AK257:AL257"/>
    <mergeCell ref="AM257:AN257"/>
    <mergeCell ref="AO257:AP257"/>
    <mergeCell ref="AR257:AS257"/>
    <mergeCell ref="AT257:AU257"/>
    <mergeCell ref="BR257:BS257"/>
    <mergeCell ref="BT257:BU257"/>
    <mergeCell ref="BV257:BW257"/>
    <mergeCell ref="BX257:BY257"/>
    <mergeCell ref="BZ257:CA257"/>
    <mergeCell ref="AX257:AY257"/>
    <mergeCell ref="BB257:BC257"/>
    <mergeCell ref="BD257:BE257"/>
    <mergeCell ref="BF257:BG257"/>
    <mergeCell ref="BH257:BI257"/>
    <mergeCell ref="BJ257:BK257"/>
    <mergeCell ref="BL257:BM257"/>
    <mergeCell ref="DC257:DD257"/>
    <mergeCell ref="DE257:DF257"/>
    <mergeCell ref="DG257:DH257"/>
    <mergeCell ref="DI257:DJ257"/>
    <mergeCell ref="CY257:CZ257"/>
    <mergeCell ref="CG257:CH257"/>
    <mergeCell ref="CI257:CJ257"/>
    <mergeCell ref="CK257:CL257"/>
    <mergeCell ref="CM257:CN257"/>
    <mergeCell ref="CO257:CP257"/>
    <mergeCell ref="CQ257:CR257"/>
    <mergeCell ref="CS257:CT257"/>
    <mergeCell ref="CU257:CV257"/>
    <mergeCell ref="CW257:CX257"/>
    <mergeCell ref="DA257:DB257"/>
    <mergeCell ref="DG5:DH5"/>
    <mergeCell ref="BT5:BU5"/>
    <mergeCell ref="CW5:CX5"/>
    <mergeCell ref="DA5:DB5"/>
    <mergeCell ref="DC5:DD5"/>
    <mergeCell ref="BV5:BW5"/>
    <mergeCell ref="BX5:BY5"/>
    <mergeCell ref="BZ5:CA5"/>
    <mergeCell ref="CI5:CJ5"/>
    <mergeCell ref="CK5:CL5"/>
    <mergeCell ref="CO5:CP5"/>
    <mergeCell ref="CB1:CB5"/>
    <mergeCell ref="DC4:DD4"/>
    <mergeCell ref="CI4:CJ4"/>
    <mergeCell ref="CK4:CL4"/>
    <mergeCell ref="CQ5:CR5"/>
    <mergeCell ref="DE3:DF3"/>
    <mergeCell ref="CY1:DJ2"/>
    <mergeCell ref="CY4:CZ4"/>
    <mergeCell ref="DE4:DF4"/>
    <mergeCell ref="CS5:CT5"/>
    <mergeCell ref="CU5:CV5"/>
    <mergeCell ref="DI5:DJ5"/>
    <mergeCell ref="DG4:DH4"/>
    <mergeCell ref="CC257:CD257"/>
    <mergeCell ref="CE257:CF257"/>
    <mergeCell ref="AV257:AW257"/>
    <mergeCell ref="BR5:BS5"/>
    <mergeCell ref="AZ257:BA257"/>
    <mergeCell ref="DK1:DK5"/>
    <mergeCell ref="CC1:CH2"/>
    <mergeCell ref="CC3:CD3"/>
    <mergeCell ref="CE3:CF3"/>
    <mergeCell ref="CG3:CH3"/>
    <mergeCell ref="CC4:CD4"/>
    <mergeCell ref="CE4:CF4"/>
    <mergeCell ref="CG4:CH4"/>
    <mergeCell ref="CC5:CD5"/>
    <mergeCell ref="CE5:CF5"/>
    <mergeCell ref="CG5:CH5"/>
    <mergeCell ref="CM3:CN3"/>
    <mergeCell ref="CM4:CN4"/>
    <mergeCell ref="CM5:CN5"/>
    <mergeCell ref="CY5:CZ5"/>
    <mergeCell ref="DE5:DF5"/>
    <mergeCell ref="CY3:CZ3"/>
    <mergeCell ref="BN4:BO4"/>
    <mergeCell ref="AX4:AY4"/>
    <mergeCell ref="BH4:BI4"/>
    <mergeCell ref="BJ4:BK4"/>
    <mergeCell ref="BL4:BM4"/>
    <mergeCell ref="BJ5:BK5"/>
    <mergeCell ref="BL5:BM5"/>
    <mergeCell ref="AA5:AB5"/>
    <mergeCell ref="AC5:AD5"/>
    <mergeCell ref="AE5:AF5"/>
    <mergeCell ref="AG5:AH5"/>
    <mergeCell ref="AI5:AJ5"/>
    <mergeCell ref="AQ1:AQ5"/>
    <mergeCell ref="AK4:AL4"/>
    <mergeCell ref="AM4:AN4"/>
    <mergeCell ref="AO4:AP4"/>
    <mergeCell ref="AK5:AL5"/>
    <mergeCell ref="AM5:AN5"/>
    <mergeCell ref="AO5:AP5"/>
    <mergeCell ref="AI4:AJ4"/>
    <mergeCell ref="AA3:AB3"/>
    <mergeCell ref="BN5:BO5"/>
    <mergeCell ref="BP5:BQ5"/>
    <mergeCell ref="AX5:AY5"/>
    <mergeCell ref="AZ5:BA5"/>
    <mergeCell ref="BB5:BC5"/>
    <mergeCell ref="BD5:BE5"/>
    <mergeCell ref="BF5:BG5"/>
    <mergeCell ref="K4:L4"/>
    <mergeCell ref="M4:N4"/>
    <mergeCell ref="O4:P4"/>
    <mergeCell ref="Q4:R4"/>
    <mergeCell ref="S4:T4"/>
    <mergeCell ref="U4:V4"/>
    <mergeCell ref="AR5:AS5"/>
    <mergeCell ref="AT5:AU5"/>
    <mergeCell ref="AV5:AW5"/>
    <mergeCell ref="AR4:AS4"/>
    <mergeCell ref="AT4:AU4"/>
    <mergeCell ref="Y5:Z5"/>
    <mergeCell ref="AZ4:BA4"/>
    <mergeCell ref="BB4:BC4"/>
    <mergeCell ref="BD4:BE4"/>
    <mergeCell ref="BF4:BG4"/>
    <mergeCell ref="BH5:BI5"/>
    <mergeCell ref="CQ4:CR4"/>
    <mergeCell ref="CS4:CT4"/>
    <mergeCell ref="CU4:CV4"/>
    <mergeCell ref="CW4:CX4"/>
    <mergeCell ref="DA4:DB4"/>
    <mergeCell ref="BT4:BU4"/>
    <mergeCell ref="BV4:BW4"/>
    <mergeCell ref="BX4:BY4"/>
    <mergeCell ref="BZ4:CA4"/>
    <mergeCell ref="DG3:DH3"/>
    <mergeCell ref="DI3:DJ3"/>
    <mergeCell ref="CS3:CT3"/>
    <mergeCell ref="CU3:CV3"/>
    <mergeCell ref="CW3:CX3"/>
    <mergeCell ref="BB3:BC3"/>
    <mergeCell ref="BD3:BE3"/>
    <mergeCell ref="DA3:DB3"/>
    <mergeCell ref="CQ3:CR3"/>
    <mergeCell ref="BR3:BS3"/>
    <mergeCell ref="BT3:BU3"/>
    <mergeCell ref="BV3:BW3"/>
    <mergeCell ref="BX3:BY3"/>
    <mergeCell ref="BZ3:CA3"/>
    <mergeCell ref="CI3:CJ3"/>
    <mergeCell ref="BF3:BG3"/>
    <mergeCell ref="BH3:BI3"/>
    <mergeCell ref="BN3:BO3"/>
    <mergeCell ref="BP3:BQ3"/>
    <mergeCell ref="BL3:BM3"/>
    <mergeCell ref="DC3:DD3"/>
    <mergeCell ref="BJ3:BK3"/>
    <mergeCell ref="CK3:CL3"/>
    <mergeCell ref="CO3:CP3"/>
    <mergeCell ref="A1:J3"/>
    <mergeCell ref="K1:AP2"/>
    <mergeCell ref="AR1:CA2"/>
    <mergeCell ref="CI1:CX2"/>
    <mergeCell ref="K3:L3"/>
    <mergeCell ref="M3:N3"/>
    <mergeCell ref="O3:P3"/>
    <mergeCell ref="Q3:R3"/>
    <mergeCell ref="S3:T3"/>
    <mergeCell ref="AG3:AH3"/>
    <mergeCell ref="AI3:AJ3"/>
    <mergeCell ref="AK3:AL3"/>
    <mergeCell ref="AM3:AN3"/>
    <mergeCell ref="AO3:AP3"/>
    <mergeCell ref="AR3:AS3"/>
    <mergeCell ref="U3:V3"/>
    <mergeCell ref="W3:X3"/>
    <mergeCell ref="Y3:Z3"/>
    <mergeCell ref="AT3:AU3"/>
    <mergeCell ref="AV3:AW3"/>
    <mergeCell ref="AX3:AY3"/>
    <mergeCell ref="AZ3:BA3"/>
    <mergeCell ref="AC3:AD3"/>
    <mergeCell ref="AE3:AF3"/>
    <mergeCell ref="B4:C4"/>
    <mergeCell ref="D4:E4"/>
    <mergeCell ref="F4:G4"/>
    <mergeCell ref="A259:D259"/>
    <mergeCell ref="BP4:BQ4"/>
    <mergeCell ref="BR4:BS4"/>
    <mergeCell ref="AV4:AW4"/>
    <mergeCell ref="DM260:DM266"/>
    <mergeCell ref="G260:G266"/>
    <mergeCell ref="W4:X4"/>
    <mergeCell ref="Y4:Z4"/>
    <mergeCell ref="AA4:AB4"/>
    <mergeCell ref="AC4:AD4"/>
    <mergeCell ref="AE4:AF4"/>
    <mergeCell ref="AG4:AH4"/>
    <mergeCell ref="DI4:DJ4"/>
    <mergeCell ref="K5:L5"/>
    <mergeCell ref="M5:N5"/>
    <mergeCell ref="O5:P5"/>
    <mergeCell ref="Q5:R5"/>
    <mergeCell ref="S5:T5"/>
    <mergeCell ref="U5:V5"/>
    <mergeCell ref="W5:X5"/>
    <mergeCell ref="CO4:CP4"/>
  </mergeCells>
  <conditionalFormatting sqref="CX7:CX256 CP7:CP256 CR7:CR256 CT7:CT256 CV7:CV256 CJ7:CJ256 CL7:CL256 CN7:CN256 CD7:CD256 CF7:CF256 CH7:CH256 CZ7:CZ256 DB7:DB256 DD7:DD256 Z7:Z256 AB7:AB256 DF7:DF256 DH7:DH256 DJ7:DJ256 BU7:BU256 BW7:BW256 BY7:BY256 CA7:CA256 BM7:BM256 BO7:BO256 BQ7:BQ256 BS7:BS256 BI7:BI256 BK7:BK256 AJ7:AJ256 AL7:AL256 AN7:AN256 AP7:AP256 AD7:AD256 AF7:AF256 AH7:AH256">
    <cfRule type="expression" dxfId="2" priority="349">
      <formula>AND(Z7/Y7&gt;=4,Z7&gt;=40)</formula>
    </cfRule>
  </conditionalFormatting>
  <conditionalFormatting sqref="CC7:DJ256 BH7:CA256 Y7:AP256">
    <cfRule type="expression" dxfId="1" priority="351">
      <formula>NOT(OR(Y7=5, Y7=10, Y7=20, Y7=40, Y7=80, Y7=160, Y7=320,Y7=640,Y7=1280,Y7=2560,Y7=5120,Y7=10240,Y7=20480))</formula>
    </cfRule>
    <cfRule type="cellIs" dxfId="0" priority="353" operator="greaterThanOrEqual">
      <formula>40</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EC22E-9D57-3845-91F7-11CB70B2EB44}">
  <sheetPr>
    <tabColor rgb="FF0070C0"/>
  </sheetPr>
  <dimension ref="A1:AL265"/>
  <sheetViews>
    <sheetView tabSelected="1" zoomScale="60" zoomScaleNormal="60" workbookViewId="0">
      <pane ySplit="6" topLeftCell="A7" activePane="bottomLeft" state="frozen"/>
      <selection pane="bottomLeft" sqref="A1:H3"/>
    </sheetView>
  </sheetViews>
  <sheetFormatPr defaultColWidth="11.44140625" defaultRowHeight="24" customHeight="1"/>
  <cols>
    <col min="1" max="2" width="11.44140625" style="231"/>
    <col min="3" max="3" width="15.6640625" style="231" customWidth="1"/>
    <col min="4" max="5" width="11.44140625" style="231"/>
    <col min="6" max="6" width="14.44140625" style="231" customWidth="1"/>
    <col min="7" max="7" width="11.44140625" style="231"/>
    <col min="8" max="8" width="16" style="231" bestFit="1" customWidth="1"/>
    <col min="9" max="12" width="11.44140625" style="231"/>
    <col min="13" max="14" width="0" style="231" hidden="1" customWidth="1"/>
    <col min="15" max="27" width="11.44140625" style="231"/>
    <col min="28" max="29" width="0" style="231" hidden="1" customWidth="1"/>
    <col min="30" max="16384" width="11.44140625" style="231"/>
  </cols>
  <sheetData>
    <row r="1" spans="1:38" ht="24" customHeight="1">
      <c r="A1" s="493" t="s">
        <v>822</v>
      </c>
      <c r="B1" s="494"/>
      <c r="C1" s="494"/>
      <c r="D1" s="494"/>
      <c r="E1" s="494"/>
      <c r="F1" s="494"/>
      <c r="G1" s="494"/>
      <c r="H1" s="495"/>
      <c r="I1" s="482" t="s">
        <v>823</v>
      </c>
      <c r="J1" s="482"/>
      <c r="K1" s="482"/>
      <c r="L1" s="482"/>
      <c r="M1" s="481" t="s">
        <v>825</v>
      </c>
      <c r="N1" s="482"/>
      <c r="O1" s="482"/>
      <c r="P1" s="482"/>
      <c r="Q1" s="481" t="s">
        <v>828</v>
      </c>
      <c r="R1" s="482"/>
      <c r="S1" s="482"/>
      <c r="T1" s="491"/>
      <c r="U1" s="482" t="s">
        <v>829</v>
      </c>
      <c r="V1" s="491"/>
      <c r="W1" s="229"/>
      <c r="X1" s="481" t="s">
        <v>824</v>
      </c>
      <c r="Y1" s="482"/>
      <c r="Z1" s="482"/>
      <c r="AA1" s="491"/>
      <c r="AB1" s="481" t="s">
        <v>826</v>
      </c>
      <c r="AC1" s="482"/>
      <c r="AD1" s="482"/>
      <c r="AE1" s="482"/>
      <c r="AF1" s="485" t="s">
        <v>828</v>
      </c>
      <c r="AG1" s="486"/>
      <c r="AH1" s="486"/>
      <c r="AI1" s="487"/>
      <c r="AJ1" s="482" t="s">
        <v>830</v>
      </c>
      <c r="AK1" s="491"/>
      <c r="AL1" s="230"/>
    </row>
    <row r="2" spans="1:38" ht="24" customHeight="1">
      <c r="A2" s="496"/>
      <c r="B2" s="497"/>
      <c r="C2" s="497"/>
      <c r="D2" s="497"/>
      <c r="E2" s="497"/>
      <c r="F2" s="497"/>
      <c r="G2" s="497"/>
      <c r="H2" s="498"/>
      <c r="I2" s="484"/>
      <c r="J2" s="484"/>
      <c r="K2" s="484"/>
      <c r="L2" s="484"/>
      <c r="M2" s="483"/>
      <c r="N2" s="484"/>
      <c r="O2" s="484"/>
      <c r="P2" s="484"/>
      <c r="Q2" s="483"/>
      <c r="R2" s="484"/>
      <c r="S2" s="484"/>
      <c r="T2" s="492"/>
      <c r="U2" s="484"/>
      <c r="V2" s="492"/>
      <c r="W2" s="232"/>
      <c r="X2" s="483"/>
      <c r="Y2" s="484"/>
      <c r="Z2" s="484"/>
      <c r="AA2" s="492"/>
      <c r="AB2" s="483"/>
      <c r="AC2" s="484"/>
      <c r="AD2" s="484"/>
      <c r="AE2" s="484"/>
      <c r="AF2" s="488"/>
      <c r="AG2" s="489"/>
      <c r="AH2" s="489"/>
      <c r="AI2" s="490"/>
      <c r="AJ2" s="484"/>
      <c r="AK2" s="492"/>
      <c r="AL2" s="233"/>
    </row>
    <row r="3" spans="1:38" ht="24" customHeight="1">
      <c r="A3" s="496"/>
      <c r="B3" s="497"/>
      <c r="C3" s="497"/>
      <c r="D3" s="497"/>
      <c r="E3" s="497"/>
      <c r="F3" s="497"/>
      <c r="G3" s="497"/>
      <c r="H3" s="498"/>
      <c r="I3" s="470" t="s">
        <v>831</v>
      </c>
      <c r="J3" s="474"/>
      <c r="K3" s="474" t="s">
        <v>831</v>
      </c>
      <c r="L3" s="471"/>
      <c r="M3" s="473" t="s">
        <v>831</v>
      </c>
      <c r="N3" s="474"/>
      <c r="O3" s="474" t="s">
        <v>831</v>
      </c>
      <c r="P3" s="471"/>
      <c r="Q3" s="473" t="s">
        <v>831</v>
      </c>
      <c r="R3" s="474"/>
      <c r="S3" s="474" t="s">
        <v>831</v>
      </c>
      <c r="T3" s="475"/>
      <c r="U3" s="470" t="s">
        <v>831</v>
      </c>
      <c r="V3" s="475"/>
      <c r="W3" s="234"/>
      <c r="X3" s="469" t="s">
        <v>831</v>
      </c>
      <c r="Y3" s="470"/>
      <c r="Z3" s="471" t="s">
        <v>831</v>
      </c>
      <c r="AA3" s="476"/>
      <c r="AB3" s="469" t="s">
        <v>831</v>
      </c>
      <c r="AC3" s="470"/>
      <c r="AD3" s="471" t="s">
        <v>831</v>
      </c>
      <c r="AE3" s="472"/>
      <c r="AF3" s="473" t="s">
        <v>831</v>
      </c>
      <c r="AG3" s="474"/>
      <c r="AH3" s="474" t="s">
        <v>831</v>
      </c>
      <c r="AI3" s="475"/>
      <c r="AJ3" s="470" t="s">
        <v>831</v>
      </c>
      <c r="AK3" s="475"/>
      <c r="AL3" s="235"/>
    </row>
    <row r="4" spans="1:38" ht="24" customHeight="1">
      <c r="A4" s="236" t="s">
        <v>16</v>
      </c>
      <c r="B4" s="237" t="s">
        <v>845</v>
      </c>
      <c r="C4" s="478" t="s">
        <v>846</v>
      </c>
      <c r="D4" s="478"/>
      <c r="E4" s="478"/>
      <c r="F4" s="478"/>
      <c r="G4" s="479" t="s">
        <v>847</v>
      </c>
      <c r="H4" s="480"/>
      <c r="I4" s="470" t="s">
        <v>832</v>
      </c>
      <c r="J4" s="474"/>
      <c r="K4" s="474" t="s">
        <v>832</v>
      </c>
      <c r="L4" s="471"/>
      <c r="M4" s="473" t="s">
        <v>832</v>
      </c>
      <c r="N4" s="474"/>
      <c r="O4" s="474" t="s">
        <v>832</v>
      </c>
      <c r="P4" s="471"/>
      <c r="Q4" s="473" t="s">
        <v>832</v>
      </c>
      <c r="R4" s="474"/>
      <c r="S4" s="474" t="s">
        <v>832</v>
      </c>
      <c r="T4" s="475"/>
      <c r="U4" s="472" t="s">
        <v>832</v>
      </c>
      <c r="V4" s="476"/>
      <c r="W4" s="234"/>
      <c r="X4" s="469" t="s">
        <v>832</v>
      </c>
      <c r="Y4" s="470"/>
      <c r="Z4" s="471" t="s">
        <v>832</v>
      </c>
      <c r="AA4" s="476"/>
      <c r="AB4" s="469" t="s">
        <v>832</v>
      </c>
      <c r="AC4" s="470"/>
      <c r="AD4" s="471" t="s">
        <v>832</v>
      </c>
      <c r="AE4" s="472"/>
      <c r="AF4" s="473" t="s">
        <v>832</v>
      </c>
      <c r="AG4" s="474"/>
      <c r="AH4" s="474" t="s">
        <v>832</v>
      </c>
      <c r="AI4" s="475"/>
      <c r="AJ4" s="472" t="s">
        <v>832</v>
      </c>
      <c r="AK4" s="476"/>
      <c r="AL4" s="235"/>
    </row>
    <row r="5" spans="1:38" ht="24" customHeight="1">
      <c r="A5" s="216" t="s">
        <v>817</v>
      </c>
      <c r="B5" s="207" t="s">
        <v>810</v>
      </c>
      <c r="C5" s="208" t="s">
        <v>809</v>
      </c>
      <c r="D5" s="209" t="s">
        <v>389</v>
      </c>
      <c r="E5" s="210" t="s">
        <v>390</v>
      </c>
      <c r="F5" s="211" t="s">
        <v>391</v>
      </c>
      <c r="G5" s="212" t="s">
        <v>811</v>
      </c>
      <c r="H5" s="238" t="s">
        <v>812</v>
      </c>
      <c r="I5" s="477" t="s">
        <v>844</v>
      </c>
      <c r="J5" s="383"/>
      <c r="K5" s="464" t="s">
        <v>848</v>
      </c>
      <c r="L5" s="468"/>
      <c r="M5" s="382" t="s">
        <v>827</v>
      </c>
      <c r="N5" s="383"/>
      <c r="O5" s="464" t="s">
        <v>849</v>
      </c>
      <c r="P5" s="468"/>
      <c r="Q5" s="382" t="s">
        <v>833</v>
      </c>
      <c r="R5" s="383"/>
      <c r="S5" s="464" t="s">
        <v>103</v>
      </c>
      <c r="T5" s="465"/>
      <c r="U5" s="466" t="s">
        <v>834</v>
      </c>
      <c r="V5" s="467"/>
      <c r="W5" s="234"/>
      <c r="X5" s="382" t="s">
        <v>844</v>
      </c>
      <c r="Y5" s="383"/>
      <c r="Z5" s="464" t="s">
        <v>848</v>
      </c>
      <c r="AA5" s="465"/>
      <c r="AB5" s="382" t="s">
        <v>827</v>
      </c>
      <c r="AC5" s="383"/>
      <c r="AD5" s="464" t="s">
        <v>849</v>
      </c>
      <c r="AE5" s="468"/>
      <c r="AF5" s="382" t="s">
        <v>833</v>
      </c>
      <c r="AG5" s="383"/>
      <c r="AH5" s="464" t="s">
        <v>103</v>
      </c>
      <c r="AI5" s="465"/>
      <c r="AJ5" s="466" t="s">
        <v>834</v>
      </c>
      <c r="AK5" s="467"/>
      <c r="AL5" s="235"/>
    </row>
    <row r="6" spans="1:38" s="247" customFormat="1" ht="24" customHeight="1">
      <c r="A6" s="239" t="s">
        <v>104</v>
      </c>
      <c r="B6" s="8" t="s">
        <v>105</v>
      </c>
      <c r="C6" s="8" t="s">
        <v>106</v>
      </c>
      <c r="D6" s="8" t="s">
        <v>107</v>
      </c>
      <c r="E6" s="8" t="s">
        <v>108</v>
      </c>
      <c r="F6" s="8" t="s">
        <v>109</v>
      </c>
      <c r="G6" s="8" t="s">
        <v>110</v>
      </c>
      <c r="H6" s="240" t="s">
        <v>111</v>
      </c>
      <c r="I6" s="241" t="s">
        <v>835</v>
      </c>
      <c r="J6" s="8" t="s">
        <v>850</v>
      </c>
      <c r="K6" s="8" t="s">
        <v>851</v>
      </c>
      <c r="L6" s="242" t="s">
        <v>852</v>
      </c>
      <c r="M6" s="243" t="s">
        <v>837</v>
      </c>
      <c r="N6" s="8" t="s">
        <v>853</v>
      </c>
      <c r="O6" s="8" t="s">
        <v>854</v>
      </c>
      <c r="P6" s="242" t="s">
        <v>855</v>
      </c>
      <c r="Q6" s="244" t="s">
        <v>840</v>
      </c>
      <c r="R6" s="9" t="s">
        <v>856</v>
      </c>
      <c r="S6" s="9" t="s">
        <v>857</v>
      </c>
      <c r="T6" s="245" t="s">
        <v>858</v>
      </c>
      <c r="U6" s="241" t="s">
        <v>842</v>
      </c>
      <c r="V6" s="240" t="s">
        <v>859</v>
      </c>
      <c r="W6" s="246" t="s">
        <v>860</v>
      </c>
      <c r="X6" s="243" t="s">
        <v>836</v>
      </c>
      <c r="Y6" s="8" t="s">
        <v>861</v>
      </c>
      <c r="Z6" s="8" t="s">
        <v>862</v>
      </c>
      <c r="AA6" s="240" t="s">
        <v>863</v>
      </c>
      <c r="AB6" s="243" t="s">
        <v>838</v>
      </c>
      <c r="AC6" s="8" t="s">
        <v>864</v>
      </c>
      <c r="AD6" s="8" t="s">
        <v>865</v>
      </c>
      <c r="AE6" s="242" t="s">
        <v>866</v>
      </c>
      <c r="AF6" s="244" t="s">
        <v>841</v>
      </c>
      <c r="AG6" s="9" t="s">
        <v>867</v>
      </c>
      <c r="AH6" s="9" t="s">
        <v>868</v>
      </c>
      <c r="AI6" s="245" t="s">
        <v>869</v>
      </c>
      <c r="AJ6" s="241" t="s">
        <v>843</v>
      </c>
      <c r="AK6" s="240" t="s">
        <v>870</v>
      </c>
      <c r="AL6" s="241" t="s">
        <v>839</v>
      </c>
    </row>
    <row r="7" spans="1:38" s="247" customFormat="1" ht="24" customHeight="1">
      <c r="A7" s="248">
        <v>5</v>
      </c>
      <c r="B7" s="249">
        <v>33566</v>
      </c>
      <c r="C7" s="249">
        <v>43347</v>
      </c>
      <c r="D7" s="250">
        <v>26</v>
      </c>
      <c r="E7" s="251" t="s">
        <v>217</v>
      </c>
      <c r="F7" s="27" t="s">
        <v>218</v>
      </c>
      <c r="G7" s="252">
        <v>26.337473141759322</v>
      </c>
      <c r="H7" s="253" t="s">
        <v>219</v>
      </c>
      <c r="I7" s="254">
        <v>28.4</v>
      </c>
      <c r="J7" s="255">
        <v>31.68</v>
      </c>
      <c r="K7" s="255"/>
      <c r="L7" s="256"/>
      <c r="M7" s="257"/>
      <c r="N7" s="255"/>
      <c r="O7" s="255">
        <v>296.2</v>
      </c>
      <c r="P7" s="258">
        <v>248</v>
      </c>
      <c r="Q7" s="257">
        <v>101.9</v>
      </c>
      <c r="R7" s="255">
        <v>39.979999999999997</v>
      </c>
      <c r="S7" s="255"/>
      <c r="T7" s="259"/>
      <c r="U7" s="254">
        <v>102.2</v>
      </c>
      <c r="V7" s="259">
        <v>122.2</v>
      </c>
      <c r="W7" s="260">
        <v>5</v>
      </c>
      <c r="X7" s="261">
        <v>0.59279999999999999</v>
      </c>
      <c r="Y7" s="262">
        <v>5.2329999999999997</v>
      </c>
      <c r="Z7" s="262"/>
      <c r="AA7" s="263"/>
      <c r="AB7" s="261"/>
      <c r="AC7" s="262"/>
      <c r="AD7" s="262">
        <v>17.86</v>
      </c>
      <c r="AE7" s="258">
        <v>4.6070000000000002</v>
      </c>
      <c r="AF7" s="257">
        <v>18.53</v>
      </c>
      <c r="AG7" s="255">
        <v>2.7170000000000001</v>
      </c>
      <c r="AH7" s="255"/>
      <c r="AI7" s="259"/>
      <c r="AJ7" s="254">
        <v>1.4059999999999999</v>
      </c>
      <c r="AK7" s="259">
        <v>2.593</v>
      </c>
      <c r="AL7" s="264">
        <v>5</v>
      </c>
    </row>
    <row r="8" spans="1:38" s="247" customFormat="1" ht="24" customHeight="1">
      <c r="A8" s="248">
        <v>7</v>
      </c>
      <c r="B8" s="249">
        <v>34636</v>
      </c>
      <c r="C8" s="249">
        <v>43377</v>
      </c>
      <c r="D8" s="250">
        <v>23</v>
      </c>
      <c r="E8" s="265" t="s">
        <v>221</v>
      </c>
      <c r="F8" s="27" t="s">
        <v>218</v>
      </c>
      <c r="G8" s="252">
        <v>28.685171802650668</v>
      </c>
      <c r="H8" s="253" t="s">
        <v>219</v>
      </c>
      <c r="I8" s="254">
        <v>76.209999999999994</v>
      </c>
      <c r="J8" s="255">
        <v>70.400000000000006</v>
      </c>
      <c r="K8" s="255"/>
      <c r="L8" s="256"/>
      <c r="M8" s="257"/>
      <c r="N8" s="255"/>
      <c r="O8" s="255">
        <v>99.17</v>
      </c>
      <c r="P8" s="256">
        <v>102.5</v>
      </c>
      <c r="Q8" s="257">
        <v>370.3</v>
      </c>
      <c r="R8" s="255">
        <v>200.7</v>
      </c>
      <c r="S8" s="255"/>
      <c r="T8" s="259"/>
      <c r="U8" s="254">
        <v>29.89</v>
      </c>
      <c r="V8" s="259">
        <v>154.69999999999999</v>
      </c>
      <c r="W8" s="260">
        <v>7</v>
      </c>
      <c r="X8" s="257">
        <v>9.8699999999999992</v>
      </c>
      <c r="Y8" s="255">
        <v>30.5</v>
      </c>
      <c r="Z8" s="255"/>
      <c r="AA8" s="259"/>
      <c r="AB8" s="257"/>
      <c r="AC8" s="255"/>
      <c r="AD8" s="255">
        <v>14.09</v>
      </c>
      <c r="AE8" s="256">
        <v>9.875</v>
      </c>
      <c r="AF8" s="257">
        <v>4.431</v>
      </c>
      <c r="AG8" s="255">
        <v>6.5919999999999996</v>
      </c>
      <c r="AH8" s="255"/>
      <c r="AI8" s="259"/>
      <c r="AJ8" s="254">
        <v>2.0329999999999999</v>
      </c>
      <c r="AK8" s="259">
        <v>0.94899999999999995</v>
      </c>
      <c r="AL8" s="264">
        <v>7</v>
      </c>
    </row>
    <row r="9" spans="1:38" s="247" customFormat="1" ht="24" customHeight="1">
      <c r="A9" s="266">
        <v>8</v>
      </c>
      <c r="B9" s="267">
        <v>25772</v>
      </c>
      <c r="C9" s="267">
        <v>43348</v>
      </c>
      <c r="D9" s="268">
        <v>48</v>
      </c>
      <c r="E9" s="251" t="s">
        <v>217</v>
      </c>
      <c r="F9" s="12" t="s">
        <v>222</v>
      </c>
      <c r="G9" s="269">
        <v>39.131795888552638</v>
      </c>
      <c r="H9" s="253" t="s">
        <v>219</v>
      </c>
      <c r="I9" s="254">
        <v>79.099999999999994</v>
      </c>
      <c r="J9" s="255">
        <v>89.1</v>
      </c>
      <c r="K9" s="255"/>
      <c r="L9" s="256"/>
      <c r="M9" s="257"/>
      <c r="N9" s="255"/>
      <c r="O9" s="255">
        <v>204.8</v>
      </c>
      <c r="P9" s="256">
        <v>379.2</v>
      </c>
      <c r="Q9" s="257">
        <v>320.8</v>
      </c>
      <c r="R9" s="255">
        <v>135.30000000000001</v>
      </c>
      <c r="S9" s="255"/>
      <c r="T9" s="259"/>
      <c r="U9" s="254">
        <v>9.2899999999999991</v>
      </c>
      <c r="V9" s="259">
        <v>173.3</v>
      </c>
      <c r="W9" s="270">
        <v>8</v>
      </c>
      <c r="X9" s="257">
        <v>71.63</v>
      </c>
      <c r="Y9" s="255">
        <v>50.77</v>
      </c>
      <c r="Z9" s="255"/>
      <c r="AA9" s="259"/>
      <c r="AB9" s="257"/>
      <c r="AC9" s="255"/>
      <c r="AD9" s="255">
        <v>33.24</v>
      </c>
      <c r="AE9" s="256">
        <v>19.600000000000001</v>
      </c>
      <c r="AF9" s="257">
        <v>52.29</v>
      </c>
      <c r="AG9" s="255">
        <v>44.83</v>
      </c>
      <c r="AH9" s="255"/>
      <c r="AI9" s="259"/>
      <c r="AJ9" s="254">
        <v>52.15</v>
      </c>
      <c r="AK9" s="259">
        <v>63.731999999999999</v>
      </c>
      <c r="AL9" s="271">
        <v>8</v>
      </c>
    </row>
    <row r="10" spans="1:38" s="247" customFormat="1" ht="24" customHeight="1">
      <c r="A10" s="248">
        <v>11</v>
      </c>
      <c r="B10" s="249">
        <v>33298</v>
      </c>
      <c r="C10" s="249">
        <v>43374</v>
      </c>
      <c r="D10" s="250">
        <v>27</v>
      </c>
      <c r="E10" s="251" t="s">
        <v>217</v>
      </c>
      <c r="F10" s="27" t="s">
        <v>218</v>
      </c>
      <c r="G10" s="269">
        <v>38.432756534030545</v>
      </c>
      <c r="H10" s="253" t="s">
        <v>219</v>
      </c>
      <c r="I10" s="254">
        <v>53.59</v>
      </c>
      <c r="J10" s="255">
        <v>75.69</v>
      </c>
      <c r="K10" s="255"/>
      <c r="L10" s="256"/>
      <c r="M10" s="257"/>
      <c r="N10" s="255"/>
      <c r="O10" s="255">
        <v>100.7</v>
      </c>
      <c r="P10" s="256">
        <v>137.69999999999999</v>
      </c>
      <c r="Q10" s="257">
        <v>606.29999999999995</v>
      </c>
      <c r="R10" s="255">
        <v>230.5</v>
      </c>
      <c r="S10" s="255"/>
      <c r="T10" s="259"/>
      <c r="U10" s="254">
        <v>569.92999999999995</v>
      </c>
      <c r="V10" s="259">
        <v>773.9</v>
      </c>
      <c r="W10" s="260">
        <v>11</v>
      </c>
      <c r="X10" s="257">
        <v>5.6429999999999998</v>
      </c>
      <c r="Y10" s="255">
        <v>15.17</v>
      </c>
      <c r="Z10" s="255"/>
      <c r="AA10" s="259"/>
      <c r="AB10" s="257"/>
      <c r="AC10" s="255"/>
      <c r="AD10" s="255">
        <v>14.7</v>
      </c>
      <c r="AE10" s="256">
        <v>5.6529999999999996</v>
      </c>
      <c r="AF10" s="257">
        <v>20.149999999999999</v>
      </c>
      <c r="AG10" s="255">
        <v>27.16</v>
      </c>
      <c r="AH10" s="255"/>
      <c r="AI10" s="259"/>
      <c r="AJ10" s="254">
        <v>1.4870000000000001</v>
      </c>
      <c r="AK10" s="259">
        <v>3.7280000000000002</v>
      </c>
      <c r="AL10" s="264">
        <v>11</v>
      </c>
    </row>
    <row r="11" spans="1:38" s="247" customFormat="1" ht="24" customHeight="1">
      <c r="A11" s="248">
        <v>15</v>
      </c>
      <c r="B11" s="249">
        <v>34130</v>
      </c>
      <c r="C11" s="249">
        <v>43390</v>
      </c>
      <c r="D11" s="250">
        <v>25</v>
      </c>
      <c r="E11" s="251" t="s">
        <v>217</v>
      </c>
      <c r="F11" s="27" t="s">
        <v>218</v>
      </c>
      <c r="G11" s="272">
        <v>24.468983040523486</v>
      </c>
      <c r="H11" s="253" t="s">
        <v>219</v>
      </c>
      <c r="I11" s="254">
        <v>50.58</v>
      </c>
      <c r="J11" s="255">
        <v>53.58</v>
      </c>
      <c r="K11" s="255"/>
      <c r="L11" s="256"/>
      <c r="M11" s="257"/>
      <c r="N11" s="255"/>
      <c r="O11" s="255">
        <v>13.77</v>
      </c>
      <c r="P11" s="256">
        <v>501.5</v>
      </c>
      <c r="Q11" s="257">
        <v>231.4</v>
      </c>
      <c r="R11" s="255">
        <v>147.80000000000001</v>
      </c>
      <c r="S11" s="255"/>
      <c r="T11" s="259"/>
      <c r="U11" s="254">
        <v>273.10000000000002</v>
      </c>
      <c r="V11" s="259">
        <v>274.10000000000002</v>
      </c>
      <c r="W11" s="260">
        <v>15</v>
      </c>
      <c r="X11" s="257">
        <v>10.64</v>
      </c>
      <c r="Y11" s="255">
        <v>16.78</v>
      </c>
      <c r="Z11" s="255"/>
      <c r="AA11" s="259"/>
      <c r="AB11" s="257"/>
      <c r="AC11" s="255"/>
      <c r="AD11" s="255">
        <v>51.49</v>
      </c>
      <c r="AE11" s="256">
        <v>21.24</v>
      </c>
      <c r="AF11" s="257">
        <v>9.4960000000000004</v>
      </c>
      <c r="AG11" s="255">
        <v>11.42</v>
      </c>
      <c r="AH11" s="255"/>
      <c r="AI11" s="259"/>
      <c r="AJ11" s="254">
        <v>1.766</v>
      </c>
      <c r="AK11" s="259">
        <v>5.9249999999999998</v>
      </c>
      <c r="AL11" s="264">
        <v>15</v>
      </c>
    </row>
    <row r="12" spans="1:38" s="247" customFormat="1" ht="24" customHeight="1">
      <c r="A12" s="108">
        <v>16</v>
      </c>
      <c r="B12" s="267">
        <v>28741</v>
      </c>
      <c r="C12" s="267">
        <v>43378</v>
      </c>
      <c r="D12" s="268">
        <v>40</v>
      </c>
      <c r="E12" s="251" t="s">
        <v>217</v>
      </c>
      <c r="F12" s="11" t="s">
        <v>223</v>
      </c>
      <c r="G12" s="252">
        <v>29.033661643131204</v>
      </c>
      <c r="H12" s="253" t="s">
        <v>219</v>
      </c>
      <c r="I12" s="254">
        <v>32.57</v>
      </c>
      <c r="J12" s="255">
        <v>63.78</v>
      </c>
      <c r="K12" s="255"/>
      <c r="L12" s="256"/>
      <c r="M12" s="257"/>
      <c r="N12" s="255"/>
      <c r="O12" s="255">
        <v>42.57</v>
      </c>
      <c r="P12" s="256">
        <v>181.1</v>
      </c>
      <c r="Q12" s="257">
        <v>72.739999999999995</v>
      </c>
      <c r="R12" s="255">
        <v>143.19999999999999</v>
      </c>
      <c r="S12" s="255"/>
      <c r="T12" s="259"/>
      <c r="U12" s="254">
        <v>51.44</v>
      </c>
      <c r="V12" s="259">
        <v>102.6</v>
      </c>
      <c r="W12" s="273">
        <v>16</v>
      </c>
      <c r="X12" s="257">
        <v>11.28</v>
      </c>
      <c r="Y12" s="255">
        <v>5.5670000000000002</v>
      </c>
      <c r="Z12" s="255"/>
      <c r="AA12" s="259"/>
      <c r="AB12" s="257"/>
      <c r="AC12" s="255"/>
      <c r="AD12" s="255">
        <v>4.1470000000000002</v>
      </c>
      <c r="AE12" s="256">
        <v>3.4860000000000002</v>
      </c>
      <c r="AF12" s="257">
        <v>8.8070000000000004</v>
      </c>
      <c r="AG12" s="255">
        <v>6.657</v>
      </c>
      <c r="AH12" s="255"/>
      <c r="AI12" s="259"/>
      <c r="AJ12" s="254">
        <v>3.165</v>
      </c>
      <c r="AK12" s="259">
        <v>2.3759999999999999</v>
      </c>
      <c r="AL12" s="274">
        <v>16</v>
      </c>
    </row>
    <row r="13" spans="1:38" s="247" customFormat="1" ht="24" customHeight="1">
      <c r="A13" s="275">
        <v>17</v>
      </c>
      <c r="B13" s="276">
        <v>23833</v>
      </c>
      <c r="C13" s="276">
        <v>43356</v>
      </c>
      <c r="D13" s="277">
        <v>53</v>
      </c>
      <c r="E13" s="265" t="s">
        <v>221</v>
      </c>
      <c r="F13" s="27" t="s">
        <v>218</v>
      </c>
      <c r="G13" s="269">
        <v>32.141495913121567</v>
      </c>
      <c r="H13" s="253" t="s">
        <v>219</v>
      </c>
      <c r="I13" s="254">
        <v>23.35</v>
      </c>
      <c r="J13" s="255">
        <v>61.82</v>
      </c>
      <c r="K13" s="255"/>
      <c r="L13" s="256"/>
      <c r="M13" s="257"/>
      <c r="N13" s="255"/>
      <c r="O13" s="255">
        <v>145.19999999999999</v>
      </c>
      <c r="P13" s="256">
        <v>142.30000000000001</v>
      </c>
      <c r="Q13" s="257">
        <v>60.32</v>
      </c>
      <c r="R13" s="255">
        <v>135.30000000000001</v>
      </c>
      <c r="S13" s="255"/>
      <c r="T13" s="259"/>
      <c r="U13" s="254">
        <v>25.18</v>
      </c>
      <c r="V13" s="259">
        <v>44.47</v>
      </c>
      <c r="W13" s="278">
        <v>17</v>
      </c>
      <c r="X13" s="257">
        <v>5.3380000000000001</v>
      </c>
      <c r="Y13" s="255">
        <v>3.7069999999999999</v>
      </c>
      <c r="Z13" s="255"/>
      <c r="AA13" s="259"/>
      <c r="AB13" s="257"/>
      <c r="AC13" s="255"/>
      <c r="AD13" s="255">
        <v>3.9670000000000001</v>
      </c>
      <c r="AE13" s="256">
        <v>3.6320000000000001</v>
      </c>
      <c r="AF13" s="257">
        <v>41.62</v>
      </c>
      <c r="AG13" s="255">
        <v>55.42</v>
      </c>
      <c r="AH13" s="255"/>
      <c r="AI13" s="259"/>
      <c r="AJ13" s="254">
        <v>6.8540000000000001</v>
      </c>
      <c r="AK13" s="259">
        <v>14.39</v>
      </c>
      <c r="AL13" s="279">
        <v>17</v>
      </c>
    </row>
    <row r="14" spans="1:38" s="247" customFormat="1" ht="24" customHeight="1">
      <c r="A14" s="266">
        <v>22</v>
      </c>
      <c r="B14" s="267">
        <v>28132</v>
      </c>
      <c r="C14" s="267">
        <v>43361</v>
      </c>
      <c r="D14" s="268">
        <v>41</v>
      </c>
      <c r="E14" s="265" t="s">
        <v>221</v>
      </c>
      <c r="F14" s="27" t="s">
        <v>218</v>
      </c>
      <c r="G14" s="269">
        <v>42.103005960255764</v>
      </c>
      <c r="H14" s="253" t="s">
        <v>219</v>
      </c>
      <c r="I14" s="254">
        <v>30.11</v>
      </c>
      <c r="J14" s="255">
        <v>40.56</v>
      </c>
      <c r="K14" s="255"/>
      <c r="L14" s="256"/>
      <c r="M14" s="257"/>
      <c r="N14" s="255"/>
      <c r="O14" s="255">
        <v>163.5</v>
      </c>
      <c r="P14" s="256">
        <v>164.1</v>
      </c>
      <c r="Q14" s="257">
        <v>118</v>
      </c>
      <c r="R14" s="255">
        <v>161.69999999999999</v>
      </c>
      <c r="S14" s="255"/>
      <c r="T14" s="259"/>
      <c r="U14" s="254">
        <v>65.38</v>
      </c>
      <c r="V14" s="259">
        <v>100.6</v>
      </c>
      <c r="W14" s="270">
        <v>22</v>
      </c>
      <c r="X14" s="257">
        <v>17.12</v>
      </c>
      <c r="Y14" s="255">
        <v>15.49</v>
      </c>
      <c r="Z14" s="255"/>
      <c r="AA14" s="259"/>
      <c r="AB14" s="257"/>
      <c r="AC14" s="255"/>
      <c r="AD14" s="255">
        <v>7.3170000000000002</v>
      </c>
      <c r="AE14" s="256">
        <v>11.09</v>
      </c>
      <c r="AF14" s="257">
        <v>5.8920000000000003</v>
      </c>
      <c r="AG14" s="255">
        <v>6.085</v>
      </c>
      <c r="AH14" s="255"/>
      <c r="AI14" s="259"/>
      <c r="AJ14" s="254">
        <v>6.2809999999999997</v>
      </c>
      <c r="AK14" s="259">
        <v>10.54</v>
      </c>
      <c r="AL14" s="271">
        <v>22</v>
      </c>
    </row>
    <row r="15" spans="1:38" s="247" customFormat="1" ht="24" customHeight="1">
      <c r="A15" s="248">
        <v>29</v>
      </c>
      <c r="B15" s="249">
        <v>33948</v>
      </c>
      <c r="C15" s="249">
        <v>43383</v>
      </c>
      <c r="D15" s="250">
        <v>25</v>
      </c>
      <c r="E15" s="251" t="s">
        <v>217</v>
      </c>
      <c r="F15" s="27" t="s">
        <v>218</v>
      </c>
      <c r="G15" s="252">
        <v>27.837432728907046</v>
      </c>
      <c r="H15" s="253" t="s">
        <v>219</v>
      </c>
      <c r="I15" s="254">
        <v>52.34</v>
      </c>
      <c r="J15" s="255">
        <v>121.3</v>
      </c>
      <c r="K15" s="255"/>
      <c r="L15" s="256"/>
      <c r="M15" s="257"/>
      <c r="N15" s="255"/>
      <c r="O15" s="255">
        <v>62.97</v>
      </c>
      <c r="P15" s="256">
        <v>105.6</v>
      </c>
      <c r="Q15" s="257">
        <v>229.7</v>
      </c>
      <c r="R15" s="255">
        <v>234.2</v>
      </c>
      <c r="S15" s="255"/>
      <c r="T15" s="259"/>
      <c r="U15" s="254">
        <v>230.6</v>
      </c>
      <c r="V15" s="259">
        <v>309.5</v>
      </c>
      <c r="W15" s="260">
        <v>29</v>
      </c>
      <c r="X15" s="257">
        <v>6.907</v>
      </c>
      <c r="Y15" s="255">
        <v>3.5680000000000001</v>
      </c>
      <c r="Z15" s="255"/>
      <c r="AA15" s="259"/>
      <c r="AB15" s="257"/>
      <c r="AC15" s="255"/>
      <c r="AD15" s="255">
        <v>21.92</v>
      </c>
      <c r="AE15" s="256">
        <v>22.99</v>
      </c>
      <c r="AF15" s="257">
        <v>12.8</v>
      </c>
      <c r="AG15" s="255">
        <v>12.74</v>
      </c>
      <c r="AH15" s="255"/>
      <c r="AI15" s="259"/>
      <c r="AJ15" s="254">
        <v>5.7629999999999999</v>
      </c>
      <c r="AK15" s="259">
        <v>10.24</v>
      </c>
      <c r="AL15" s="264">
        <v>29</v>
      </c>
    </row>
    <row r="16" spans="1:38" s="247" customFormat="1" ht="24" customHeight="1">
      <c r="A16" s="248">
        <v>30</v>
      </c>
      <c r="B16" s="249">
        <v>31782</v>
      </c>
      <c r="C16" s="249">
        <v>43363</v>
      </c>
      <c r="D16" s="250">
        <v>31</v>
      </c>
      <c r="E16" s="265" t="s">
        <v>221</v>
      </c>
      <c r="F16" s="11" t="s">
        <v>223</v>
      </c>
      <c r="G16" s="252">
        <v>27.417447778329937</v>
      </c>
      <c r="H16" s="253" t="s">
        <v>219</v>
      </c>
      <c r="I16" s="254">
        <v>73.06</v>
      </c>
      <c r="J16" s="255">
        <v>113.1</v>
      </c>
      <c r="K16" s="255"/>
      <c r="L16" s="256"/>
      <c r="M16" s="257"/>
      <c r="N16" s="255"/>
      <c r="O16" s="255">
        <v>75.87</v>
      </c>
      <c r="P16" s="256">
        <v>283.10000000000002</v>
      </c>
      <c r="Q16" s="257">
        <v>196.1</v>
      </c>
      <c r="R16" s="255">
        <v>243.2</v>
      </c>
      <c r="S16" s="255"/>
      <c r="T16" s="259"/>
      <c r="U16" s="254">
        <v>127.4</v>
      </c>
      <c r="V16" s="259">
        <v>123.6</v>
      </c>
      <c r="W16" s="260">
        <v>30</v>
      </c>
      <c r="X16" s="257">
        <v>6.6589999999999998</v>
      </c>
      <c r="Y16" s="255">
        <v>5.7160000000000002</v>
      </c>
      <c r="Z16" s="255"/>
      <c r="AA16" s="259"/>
      <c r="AB16" s="257"/>
      <c r="AC16" s="255"/>
      <c r="AD16" s="255">
        <v>2.2610000000000001</v>
      </c>
      <c r="AE16" s="256">
        <v>2.66</v>
      </c>
      <c r="AF16" s="257">
        <v>15.41</v>
      </c>
      <c r="AG16" s="255">
        <v>17.59</v>
      </c>
      <c r="AH16" s="255"/>
      <c r="AI16" s="259"/>
      <c r="AJ16" s="254">
        <v>5.4669999999999996</v>
      </c>
      <c r="AK16" s="259">
        <v>3.8490000000000002</v>
      </c>
      <c r="AL16" s="264">
        <v>30</v>
      </c>
    </row>
    <row r="17" spans="1:38" s="247" customFormat="1" ht="24" customHeight="1">
      <c r="A17" s="248">
        <v>31</v>
      </c>
      <c r="B17" s="249">
        <v>34270</v>
      </c>
      <c r="C17" s="249">
        <v>43381</v>
      </c>
      <c r="D17" s="250">
        <v>24</v>
      </c>
      <c r="E17" s="251" t="s">
        <v>217</v>
      </c>
      <c r="F17" s="27" t="s">
        <v>218</v>
      </c>
      <c r="G17" s="252">
        <v>26.88581314878893</v>
      </c>
      <c r="H17" s="253" t="s">
        <v>219</v>
      </c>
      <c r="I17" s="254">
        <v>47.61</v>
      </c>
      <c r="J17" s="255">
        <v>32.840000000000003</v>
      </c>
      <c r="K17" s="255"/>
      <c r="L17" s="256"/>
      <c r="M17" s="257"/>
      <c r="N17" s="255"/>
      <c r="O17" s="255">
        <v>184.6</v>
      </c>
      <c r="P17" s="256">
        <v>21.17</v>
      </c>
      <c r="Q17" s="257">
        <v>67.459999999999994</v>
      </c>
      <c r="R17" s="255">
        <v>43.62</v>
      </c>
      <c r="S17" s="255"/>
      <c r="T17" s="259"/>
      <c r="U17" s="254">
        <v>107.4</v>
      </c>
      <c r="V17" s="259">
        <v>67.06</v>
      </c>
      <c r="W17" s="260">
        <v>31</v>
      </c>
      <c r="X17" s="257">
        <v>7.8010000000000002</v>
      </c>
      <c r="Y17" s="255">
        <v>4.7560000000000002</v>
      </c>
      <c r="Z17" s="255"/>
      <c r="AA17" s="259"/>
      <c r="AB17" s="257"/>
      <c r="AC17" s="255"/>
      <c r="AD17" s="255">
        <v>5.0049999999999999</v>
      </c>
      <c r="AE17" s="256">
        <v>2.8279999999999998</v>
      </c>
      <c r="AF17" s="257">
        <v>11.57</v>
      </c>
      <c r="AG17" s="255">
        <v>10.78</v>
      </c>
      <c r="AH17" s="255"/>
      <c r="AI17" s="259"/>
      <c r="AJ17" s="254">
        <v>4.0359999999999996</v>
      </c>
      <c r="AK17" s="259">
        <v>2.2810000000000001</v>
      </c>
      <c r="AL17" s="264">
        <v>31</v>
      </c>
    </row>
    <row r="18" spans="1:38" s="247" customFormat="1" ht="24" customHeight="1">
      <c r="A18" s="248">
        <v>32</v>
      </c>
      <c r="B18" s="249">
        <v>32804</v>
      </c>
      <c r="C18" s="249">
        <v>43362</v>
      </c>
      <c r="D18" s="250">
        <v>28</v>
      </c>
      <c r="E18" s="251" t="s">
        <v>217</v>
      </c>
      <c r="F18" s="27" t="s">
        <v>218</v>
      </c>
      <c r="G18" s="272">
        <v>23.942637172654397</v>
      </c>
      <c r="H18" s="253" t="s">
        <v>219</v>
      </c>
      <c r="I18" s="254">
        <v>48.18</v>
      </c>
      <c r="J18" s="255">
        <v>42.52</v>
      </c>
      <c r="K18" s="255"/>
      <c r="L18" s="256"/>
      <c r="M18" s="257"/>
      <c r="N18" s="255"/>
      <c r="O18" s="255">
        <v>298.10000000000002</v>
      </c>
      <c r="P18" s="256">
        <v>13.2</v>
      </c>
      <c r="Q18" s="257">
        <v>174.8</v>
      </c>
      <c r="R18" s="255">
        <v>187.2</v>
      </c>
      <c r="S18" s="255"/>
      <c r="T18" s="259"/>
      <c r="U18" s="254">
        <v>266.39999999999998</v>
      </c>
      <c r="V18" s="259">
        <v>192.1</v>
      </c>
      <c r="W18" s="260">
        <v>32</v>
      </c>
      <c r="X18" s="257">
        <v>15.28</v>
      </c>
      <c r="Y18" s="255">
        <v>16.5</v>
      </c>
      <c r="Z18" s="255"/>
      <c r="AA18" s="259"/>
      <c r="AB18" s="257"/>
      <c r="AC18" s="255"/>
      <c r="AD18" s="255">
        <v>13.79</v>
      </c>
      <c r="AE18" s="256">
        <v>10.52</v>
      </c>
      <c r="AF18" s="257">
        <v>16.329999999999998</v>
      </c>
      <c r="AG18" s="255">
        <v>38.869999999999997</v>
      </c>
      <c r="AH18" s="255"/>
      <c r="AI18" s="259"/>
      <c r="AJ18" s="254">
        <v>7.2729999999999997</v>
      </c>
      <c r="AK18" s="259">
        <v>7.8070000000000004</v>
      </c>
      <c r="AL18" s="264">
        <v>32</v>
      </c>
    </row>
    <row r="19" spans="1:38" s="247" customFormat="1" ht="24" customHeight="1">
      <c r="A19" s="103">
        <v>34</v>
      </c>
      <c r="B19" s="249">
        <v>33042</v>
      </c>
      <c r="C19" s="249">
        <v>43363</v>
      </c>
      <c r="D19" s="250">
        <v>28</v>
      </c>
      <c r="E19" s="251" t="s">
        <v>217</v>
      </c>
      <c r="F19" s="27" t="s">
        <v>218</v>
      </c>
      <c r="G19" s="252">
        <v>25.926176311519743</v>
      </c>
      <c r="H19" s="253" t="s">
        <v>219</v>
      </c>
      <c r="I19" s="254">
        <v>128.4</v>
      </c>
      <c r="J19" s="255">
        <v>86.34</v>
      </c>
      <c r="K19" s="255"/>
      <c r="L19" s="256"/>
      <c r="M19" s="257"/>
      <c r="N19" s="255"/>
      <c r="O19" s="255">
        <v>419.8</v>
      </c>
      <c r="P19" s="256">
        <v>27.67</v>
      </c>
      <c r="Q19" s="257">
        <v>231.6</v>
      </c>
      <c r="R19" s="255">
        <v>277.3</v>
      </c>
      <c r="S19" s="255"/>
      <c r="T19" s="259"/>
      <c r="U19" s="254">
        <v>272</v>
      </c>
      <c r="V19" s="259">
        <v>224.1</v>
      </c>
      <c r="W19" s="280">
        <v>34</v>
      </c>
      <c r="X19" s="257">
        <v>9.2799999999999994</v>
      </c>
      <c r="Y19" s="255">
        <v>9.6470000000000002</v>
      </c>
      <c r="Z19" s="255"/>
      <c r="AA19" s="259"/>
      <c r="AB19" s="257"/>
      <c r="AC19" s="255"/>
      <c r="AD19" s="255">
        <v>146</v>
      </c>
      <c r="AE19" s="256">
        <v>80.58</v>
      </c>
      <c r="AF19" s="257">
        <v>23.8</v>
      </c>
      <c r="AG19" s="255">
        <v>26</v>
      </c>
      <c r="AH19" s="255"/>
      <c r="AI19" s="259"/>
      <c r="AJ19" s="254">
        <v>78.63</v>
      </c>
      <c r="AK19" s="259">
        <v>100.7</v>
      </c>
      <c r="AL19" s="281">
        <v>34</v>
      </c>
    </row>
    <row r="20" spans="1:38" s="247" customFormat="1" ht="24" customHeight="1">
      <c r="A20" s="248">
        <v>36</v>
      </c>
      <c r="B20" s="249">
        <v>33102</v>
      </c>
      <c r="C20" s="249">
        <v>43389</v>
      </c>
      <c r="D20" s="250">
        <v>28</v>
      </c>
      <c r="E20" s="251" t="s">
        <v>217</v>
      </c>
      <c r="F20" s="27" t="s">
        <v>218</v>
      </c>
      <c r="G20" s="269">
        <v>31.205151634256818</v>
      </c>
      <c r="H20" s="253" t="s">
        <v>219</v>
      </c>
      <c r="I20" s="254">
        <v>60.66</v>
      </c>
      <c r="J20" s="255">
        <v>51.76</v>
      </c>
      <c r="K20" s="255"/>
      <c r="L20" s="256"/>
      <c r="M20" s="257"/>
      <c r="N20" s="255"/>
      <c r="O20" s="255">
        <v>270.39999999999998</v>
      </c>
      <c r="P20" s="256">
        <v>8.5129999999999999</v>
      </c>
      <c r="Q20" s="257">
        <v>174.2</v>
      </c>
      <c r="R20" s="255">
        <v>151.6</v>
      </c>
      <c r="S20" s="255"/>
      <c r="T20" s="259"/>
      <c r="U20" s="254">
        <v>213</v>
      </c>
      <c r="V20" s="259">
        <v>150.69999999999999</v>
      </c>
      <c r="W20" s="260">
        <v>36</v>
      </c>
      <c r="X20" s="257">
        <v>10.119999999999999</v>
      </c>
      <c r="Y20" s="255">
        <v>4.181</v>
      </c>
      <c r="Z20" s="255"/>
      <c r="AA20" s="259"/>
      <c r="AB20" s="257"/>
      <c r="AC20" s="255"/>
      <c r="AD20" s="255">
        <v>5.6509999999999998</v>
      </c>
      <c r="AE20" s="256">
        <v>2.8690000000000002</v>
      </c>
      <c r="AF20" s="257">
        <v>6.4770000000000003</v>
      </c>
      <c r="AG20" s="255">
        <v>2.6150000000000002</v>
      </c>
      <c r="AH20" s="255"/>
      <c r="AI20" s="259"/>
      <c r="AJ20" s="254">
        <v>2.4910000000000001</v>
      </c>
      <c r="AK20" s="259">
        <v>0.62609999999999999</v>
      </c>
      <c r="AL20" s="264">
        <v>36</v>
      </c>
    </row>
    <row r="21" spans="1:38" s="247" customFormat="1" ht="24" customHeight="1">
      <c r="A21" s="275">
        <v>37</v>
      </c>
      <c r="B21" s="276">
        <v>21742</v>
      </c>
      <c r="C21" s="276">
        <v>43361</v>
      </c>
      <c r="D21" s="277">
        <v>59</v>
      </c>
      <c r="E21" s="251" t="s">
        <v>217</v>
      </c>
      <c r="F21" s="27" t="s">
        <v>218</v>
      </c>
      <c r="G21" s="252">
        <v>29.034574740945938</v>
      </c>
      <c r="H21" s="253" t="s">
        <v>219</v>
      </c>
      <c r="I21" s="254">
        <v>31.5</v>
      </c>
      <c r="J21" s="255">
        <v>44.45</v>
      </c>
      <c r="K21" s="255"/>
      <c r="L21" s="256"/>
      <c r="M21" s="257"/>
      <c r="N21" s="255"/>
      <c r="O21" s="255">
        <v>197.7</v>
      </c>
      <c r="P21" s="256">
        <v>31.67</v>
      </c>
      <c r="Q21" s="257">
        <v>96.52</v>
      </c>
      <c r="R21" s="255">
        <v>115.3</v>
      </c>
      <c r="S21" s="255"/>
      <c r="T21" s="259"/>
      <c r="U21" s="254">
        <v>72.430000000000007</v>
      </c>
      <c r="V21" s="259">
        <v>97.26</v>
      </c>
      <c r="W21" s="278">
        <v>37</v>
      </c>
      <c r="X21" s="257">
        <v>47.52</v>
      </c>
      <c r="Y21" s="255">
        <v>14.02</v>
      </c>
      <c r="Z21" s="255"/>
      <c r="AA21" s="259"/>
      <c r="AB21" s="257"/>
      <c r="AC21" s="255"/>
      <c r="AD21" s="255">
        <v>20.23</v>
      </c>
      <c r="AE21" s="256">
        <v>6.45</v>
      </c>
      <c r="AF21" s="257">
        <v>39.85</v>
      </c>
      <c r="AG21" s="255">
        <v>24.73</v>
      </c>
      <c r="AH21" s="255"/>
      <c r="AI21" s="259"/>
      <c r="AJ21" s="254">
        <v>13.02</v>
      </c>
      <c r="AK21" s="259">
        <v>9.06</v>
      </c>
      <c r="AL21" s="279">
        <v>37</v>
      </c>
    </row>
    <row r="22" spans="1:38" s="247" customFormat="1" ht="24" customHeight="1">
      <c r="A22" s="266">
        <v>38</v>
      </c>
      <c r="B22" s="267">
        <v>26961</v>
      </c>
      <c r="C22" s="267">
        <v>43389</v>
      </c>
      <c r="D22" s="268">
        <v>44</v>
      </c>
      <c r="E22" s="265" t="s">
        <v>221</v>
      </c>
      <c r="F22" s="27" t="s">
        <v>218</v>
      </c>
      <c r="G22" s="269">
        <v>34.267616654543851</v>
      </c>
      <c r="H22" s="253" t="s">
        <v>219</v>
      </c>
      <c r="I22" s="254">
        <v>170.9</v>
      </c>
      <c r="J22" s="255">
        <v>171.7</v>
      </c>
      <c r="K22" s="255"/>
      <c r="L22" s="256"/>
      <c r="M22" s="257"/>
      <c r="N22" s="255"/>
      <c r="O22" s="255">
        <v>350.3</v>
      </c>
      <c r="P22" s="256">
        <v>215.2</v>
      </c>
      <c r="Q22" s="257">
        <v>471.3</v>
      </c>
      <c r="R22" s="255">
        <v>418.3</v>
      </c>
      <c r="S22" s="255"/>
      <c r="T22" s="259"/>
      <c r="U22" s="254">
        <v>190.1</v>
      </c>
      <c r="V22" s="259">
        <v>165.5</v>
      </c>
      <c r="W22" s="270">
        <v>38</v>
      </c>
      <c r="X22" s="257">
        <v>7.6429999999999998</v>
      </c>
      <c r="Y22" s="255">
        <v>6.149</v>
      </c>
      <c r="Z22" s="255"/>
      <c r="AA22" s="259"/>
      <c r="AB22" s="257"/>
      <c r="AC22" s="255"/>
      <c r="AD22" s="255">
        <v>7.2759999999999998</v>
      </c>
      <c r="AE22" s="256">
        <v>14.19</v>
      </c>
      <c r="AF22" s="257">
        <v>8.4939999999999998</v>
      </c>
      <c r="AG22" s="255">
        <v>24.71</v>
      </c>
      <c r="AH22" s="255"/>
      <c r="AI22" s="259"/>
      <c r="AJ22" s="254">
        <v>5.8070000000000004</v>
      </c>
      <c r="AK22" s="259">
        <v>7.117</v>
      </c>
      <c r="AL22" s="271">
        <v>38</v>
      </c>
    </row>
    <row r="23" spans="1:38" s="247" customFormat="1" ht="24" customHeight="1">
      <c r="A23" s="248">
        <v>39</v>
      </c>
      <c r="B23" s="249">
        <v>34635</v>
      </c>
      <c r="C23" s="249">
        <v>43362</v>
      </c>
      <c r="D23" s="250">
        <v>23</v>
      </c>
      <c r="E23" s="251" t="s">
        <v>217</v>
      </c>
      <c r="F23" s="27" t="s">
        <v>218</v>
      </c>
      <c r="G23" s="272">
        <v>22.507433475102562</v>
      </c>
      <c r="H23" s="253" t="s">
        <v>219</v>
      </c>
      <c r="I23" s="254">
        <v>58.5</v>
      </c>
      <c r="J23" s="255">
        <v>110.2</v>
      </c>
      <c r="K23" s="255"/>
      <c r="L23" s="256"/>
      <c r="M23" s="257"/>
      <c r="N23" s="255"/>
      <c r="O23" s="255">
        <v>226.8</v>
      </c>
      <c r="P23" s="256">
        <v>406.9</v>
      </c>
      <c r="Q23" s="257">
        <v>51.27</v>
      </c>
      <c r="R23" s="255">
        <v>81.91</v>
      </c>
      <c r="S23" s="255"/>
      <c r="T23" s="259"/>
      <c r="U23" s="254">
        <v>149.4</v>
      </c>
      <c r="V23" s="259">
        <v>242.5</v>
      </c>
      <c r="W23" s="260">
        <v>39</v>
      </c>
      <c r="X23" s="257">
        <v>3.6509999999999998</v>
      </c>
      <c r="Y23" s="255">
        <v>4.367</v>
      </c>
      <c r="Z23" s="255"/>
      <c r="AA23" s="259"/>
      <c r="AB23" s="257"/>
      <c r="AC23" s="255"/>
      <c r="AD23" s="255">
        <v>1.9890000000000001</v>
      </c>
      <c r="AE23" s="256">
        <v>3.3969999999999998</v>
      </c>
      <c r="AF23" s="257">
        <v>11.26</v>
      </c>
      <c r="AG23" s="255">
        <v>13.75</v>
      </c>
      <c r="AH23" s="255"/>
      <c r="AI23" s="259"/>
      <c r="AJ23" s="254">
        <v>7.8479999999999999</v>
      </c>
      <c r="AK23" s="259">
        <v>4.7169999999999996</v>
      </c>
      <c r="AL23" s="264">
        <v>39</v>
      </c>
    </row>
    <row r="24" spans="1:38" s="247" customFormat="1" ht="24" customHeight="1">
      <c r="A24" s="266">
        <v>42</v>
      </c>
      <c r="B24" s="267">
        <v>34137</v>
      </c>
      <c r="C24" s="267">
        <v>43439</v>
      </c>
      <c r="D24" s="268">
        <v>43</v>
      </c>
      <c r="E24" s="251" t="s">
        <v>217</v>
      </c>
      <c r="F24" s="27" t="s">
        <v>218</v>
      </c>
      <c r="G24" s="269">
        <v>35.229458447563076</v>
      </c>
      <c r="H24" s="253" t="s">
        <v>219</v>
      </c>
      <c r="I24" s="254">
        <v>32.58</v>
      </c>
      <c r="J24" s="255">
        <v>70.180000000000007</v>
      </c>
      <c r="K24" s="255"/>
      <c r="L24" s="256"/>
      <c r="M24" s="257"/>
      <c r="N24" s="255"/>
      <c r="O24" s="255">
        <v>82.37</v>
      </c>
      <c r="P24" s="256">
        <v>94.08</v>
      </c>
      <c r="Q24" s="257">
        <v>53.31</v>
      </c>
      <c r="R24" s="255">
        <v>71.959999999999994</v>
      </c>
      <c r="S24" s="255"/>
      <c r="T24" s="259"/>
      <c r="U24" s="254">
        <v>47.89</v>
      </c>
      <c r="V24" s="259">
        <v>58.64</v>
      </c>
      <c r="W24" s="270">
        <v>42</v>
      </c>
      <c r="X24" s="257">
        <v>4.4619999999999997</v>
      </c>
      <c r="Y24" s="255">
        <v>3.93</v>
      </c>
      <c r="Z24" s="255"/>
      <c r="AA24" s="259"/>
      <c r="AB24" s="257"/>
      <c r="AC24" s="255"/>
      <c r="AD24" s="255">
        <v>3.036</v>
      </c>
      <c r="AE24" s="256">
        <v>2.9380000000000002</v>
      </c>
      <c r="AF24" s="257">
        <v>5.4580000000000002</v>
      </c>
      <c r="AG24" s="255">
        <v>5.3440000000000003</v>
      </c>
      <c r="AH24" s="255"/>
      <c r="AI24" s="259"/>
      <c r="AJ24" s="254">
        <v>2.4239999999999999</v>
      </c>
      <c r="AK24" s="259">
        <v>0.17030000000000001</v>
      </c>
      <c r="AL24" s="271">
        <v>42</v>
      </c>
    </row>
    <row r="25" spans="1:38" s="247" customFormat="1" ht="24" customHeight="1">
      <c r="A25" s="248">
        <v>46</v>
      </c>
      <c r="B25" s="249">
        <v>31911</v>
      </c>
      <c r="C25" s="249">
        <v>43385</v>
      </c>
      <c r="D25" s="250">
        <v>31</v>
      </c>
      <c r="E25" s="265" t="s">
        <v>221</v>
      </c>
      <c r="F25" s="11" t="s">
        <v>223</v>
      </c>
      <c r="G25" s="252">
        <v>25.727592215521963</v>
      </c>
      <c r="H25" s="253" t="s">
        <v>219</v>
      </c>
      <c r="I25" s="254"/>
      <c r="J25" s="255">
        <v>188.7</v>
      </c>
      <c r="K25" s="255"/>
      <c r="L25" s="256"/>
      <c r="M25" s="257"/>
      <c r="N25" s="255"/>
      <c r="O25" s="255"/>
      <c r="P25" s="256">
        <v>74.55</v>
      </c>
      <c r="Q25" s="257"/>
      <c r="R25" s="255">
        <v>263.2</v>
      </c>
      <c r="S25" s="255"/>
      <c r="T25" s="259"/>
      <c r="U25" s="254"/>
      <c r="V25" s="259">
        <v>335.8</v>
      </c>
      <c r="W25" s="260">
        <v>46</v>
      </c>
      <c r="X25" s="257">
        <v>4.8929999999999998</v>
      </c>
      <c r="Y25" s="255">
        <v>5.9580000000000002</v>
      </c>
      <c r="Z25" s="255"/>
      <c r="AA25" s="259"/>
      <c r="AB25" s="257"/>
      <c r="AC25" s="255"/>
      <c r="AD25" s="255">
        <v>1.49</v>
      </c>
      <c r="AE25" s="256">
        <v>1.5640000000000001</v>
      </c>
      <c r="AF25" s="257">
        <v>4.0579999999999998</v>
      </c>
      <c r="AG25" s="255">
        <v>3.7189999999999999</v>
      </c>
      <c r="AH25" s="255"/>
      <c r="AI25" s="259"/>
      <c r="AJ25" s="254">
        <v>1.923</v>
      </c>
      <c r="AK25" s="259">
        <v>1.4810000000000001</v>
      </c>
      <c r="AL25" s="264">
        <v>46</v>
      </c>
    </row>
    <row r="26" spans="1:38" s="247" customFormat="1" ht="24" customHeight="1">
      <c r="A26" s="275">
        <v>47</v>
      </c>
      <c r="B26" s="276">
        <v>19898</v>
      </c>
      <c r="C26" s="276">
        <v>43375</v>
      </c>
      <c r="D26" s="277">
        <v>64</v>
      </c>
      <c r="E26" s="251" t="s">
        <v>217</v>
      </c>
      <c r="F26" s="27" t="s">
        <v>218</v>
      </c>
      <c r="G26" s="252">
        <v>29.724981175373806</v>
      </c>
      <c r="H26" s="253" t="s">
        <v>219</v>
      </c>
      <c r="I26" s="254">
        <v>31.44</v>
      </c>
      <c r="J26" s="255">
        <v>38.479999999999997</v>
      </c>
      <c r="K26" s="255"/>
      <c r="L26" s="256"/>
      <c r="M26" s="257"/>
      <c r="N26" s="255"/>
      <c r="O26" s="255">
        <v>74.39</v>
      </c>
      <c r="P26" s="256">
        <v>148.1</v>
      </c>
      <c r="Q26" s="257">
        <v>173.2</v>
      </c>
      <c r="R26" s="255">
        <v>147.69999999999999</v>
      </c>
      <c r="S26" s="255"/>
      <c r="T26" s="259"/>
      <c r="U26" s="254">
        <v>189.4</v>
      </c>
      <c r="V26" s="259">
        <v>165.9</v>
      </c>
      <c r="W26" s="278">
        <v>47</v>
      </c>
      <c r="X26" s="257">
        <v>7.9829999999999997</v>
      </c>
      <c r="Y26" s="255">
        <v>7.4020000000000001</v>
      </c>
      <c r="Z26" s="255"/>
      <c r="AA26" s="259"/>
      <c r="AB26" s="257"/>
      <c r="AC26" s="255"/>
      <c r="AD26" s="255">
        <v>1.661</v>
      </c>
      <c r="AE26" s="256">
        <v>1.919</v>
      </c>
      <c r="AF26" s="257">
        <v>11.65</v>
      </c>
      <c r="AG26" s="255">
        <v>17.63</v>
      </c>
      <c r="AH26" s="255"/>
      <c r="AI26" s="259"/>
      <c r="AJ26" s="254">
        <v>18.09</v>
      </c>
      <c r="AK26" s="259">
        <v>19.760000000000002</v>
      </c>
      <c r="AL26" s="279">
        <v>47</v>
      </c>
    </row>
    <row r="27" spans="1:38" s="247" customFormat="1" ht="24" customHeight="1">
      <c r="A27" s="248">
        <v>50</v>
      </c>
      <c r="B27" s="249">
        <v>34768</v>
      </c>
      <c r="C27" s="249">
        <v>43370</v>
      </c>
      <c r="D27" s="250">
        <v>23</v>
      </c>
      <c r="E27" s="265" t="s">
        <v>221</v>
      </c>
      <c r="F27" s="27" t="s">
        <v>218</v>
      </c>
      <c r="G27" s="272">
        <v>21.13602642703172</v>
      </c>
      <c r="H27" s="253" t="s">
        <v>219</v>
      </c>
      <c r="I27" s="254">
        <v>255.5</v>
      </c>
      <c r="J27" s="255">
        <v>229.5</v>
      </c>
      <c r="K27" s="255"/>
      <c r="L27" s="256"/>
      <c r="M27" s="257"/>
      <c r="N27" s="255"/>
      <c r="O27" s="255">
        <v>630.29999999999995</v>
      </c>
      <c r="P27" s="256">
        <v>444.2</v>
      </c>
      <c r="Q27" s="257">
        <v>105</v>
      </c>
      <c r="R27" s="255">
        <v>355</v>
      </c>
      <c r="S27" s="255"/>
      <c r="T27" s="259"/>
      <c r="U27" s="254">
        <v>246.4</v>
      </c>
      <c r="V27" s="259">
        <v>257.5</v>
      </c>
      <c r="W27" s="260">
        <v>50</v>
      </c>
      <c r="X27" s="257">
        <v>2.3359999999999999</v>
      </c>
      <c r="Y27" s="255">
        <v>4.9169999999999998</v>
      </c>
      <c r="Z27" s="255"/>
      <c r="AA27" s="259"/>
      <c r="AB27" s="257"/>
      <c r="AC27" s="255"/>
      <c r="AD27" s="255">
        <v>2.2160000000000002</v>
      </c>
      <c r="AE27" s="256">
        <v>1.581</v>
      </c>
      <c r="AF27" s="257">
        <v>39.979999999999997</v>
      </c>
      <c r="AG27" s="255">
        <v>47.11</v>
      </c>
      <c r="AH27" s="255"/>
      <c r="AI27" s="259"/>
      <c r="AJ27" s="254">
        <v>24.95</v>
      </c>
      <c r="AK27" s="259">
        <v>28.53</v>
      </c>
      <c r="AL27" s="264">
        <v>50</v>
      </c>
    </row>
    <row r="28" spans="1:38" s="247" customFormat="1" ht="24" customHeight="1">
      <c r="A28" s="266">
        <v>51</v>
      </c>
      <c r="B28" s="267">
        <v>26085</v>
      </c>
      <c r="C28" s="267">
        <v>43356</v>
      </c>
      <c r="D28" s="268">
        <v>47</v>
      </c>
      <c r="E28" s="265" t="s">
        <v>221</v>
      </c>
      <c r="F28" s="27" t="s">
        <v>218</v>
      </c>
      <c r="G28" s="252">
        <v>28.167643416976933</v>
      </c>
      <c r="H28" s="253" t="s">
        <v>219</v>
      </c>
      <c r="I28" s="254">
        <v>68.760000000000005</v>
      </c>
      <c r="J28" s="255">
        <v>89.76</v>
      </c>
      <c r="K28" s="255"/>
      <c r="L28" s="256"/>
      <c r="M28" s="257"/>
      <c r="N28" s="255"/>
      <c r="O28" s="255">
        <v>135</v>
      </c>
      <c r="P28" s="256">
        <v>501.7</v>
      </c>
      <c r="Q28" s="257">
        <v>62.02</v>
      </c>
      <c r="R28" s="255">
        <v>72.16</v>
      </c>
      <c r="S28" s="255"/>
      <c r="T28" s="259"/>
      <c r="U28" s="254">
        <v>70.209999999999994</v>
      </c>
      <c r="V28" s="259">
        <v>91.17</v>
      </c>
      <c r="W28" s="270">
        <v>51</v>
      </c>
      <c r="X28" s="257">
        <v>2.0979999999999999</v>
      </c>
      <c r="Y28" s="255">
        <v>2.0630000000000002</v>
      </c>
      <c r="Z28" s="255"/>
      <c r="AA28" s="259"/>
      <c r="AB28" s="257"/>
      <c r="AC28" s="255"/>
      <c r="AD28" s="255">
        <v>5.1420000000000003</v>
      </c>
      <c r="AE28" s="256">
        <v>5.9379999999999997</v>
      </c>
      <c r="AF28" s="257"/>
      <c r="AG28" s="255">
        <v>6.61</v>
      </c>
      <c r="AH28" s="255"/>
      <c r="AI28" s="259"/>
      <c r="AJ28" s="254">
        <v>10.02</v>
      </c>
      <c r="AK28" s="259">
        <v>2.4670000000000001</v>
      </c>
      <c r="AL28" s="271">
        <v>51</v>
      </c>
    </row>
    <row r="29" spans="1:38" s="247" customFormat="1" ht="24" customHeight="1">
      <c r="A29" s="248">
        <v>53</v>
      </c>
      <c r="B29" s="249">
        <v>34189</v>
      </c>
      <c r="C29" s="249">
        <v>43370</v>
      </c>
      <c r="D29" s="250">
        <v>25</v>
      </c>
      <c r="E29" s="251" t="s">
        <v>217</v>
      </c>
      <c r="F29" s="27" t="s">
        <v>218</v>
      </c>
      <c r="G29" s="272">
        <v>22.211018398668635</v>
      </c>
      <c r="H29" s="253" t="s">
        <v>219</v>
      </c>
      <c r="I29" s="254">
        <v>171.8</v>
      </c>
      <c r="J29" s="255">
        <v>277.2</v>
      </c>
      <c r="K29" s="255"/>
      <c r="L29" s="256"/>
      <c r="M29" s="257"/>
      <c r="N29" s="255"/>
      <c r="O29" s="255">
        <v>160.5</v>
      </c>
      <c r="P29" s="256">
        <v>234.2</v>
      </c>
      <c r="Q29" s="257">
        <v>136.19999999999999</v>
      </c>
      <c r="R29" s="255">
        <v>166</v>
      </c>
      <c r="S29" s="255"/>
      <c r="T29" s="259"/>
      <c r="U29" s="254">
        <v>134.69999999999999</v>
      </c>
      <c r="V29" s="259">
        <v>222</v>
      </c>
      <c r="W29" s="260">
        <v>53</v>
      </c>
      <c r="X29" s="257">
        <v>0.92500000000000004</v>
      </c>
      <c r="Y29" s="255">
        <v>1.286</v>
      </c>
      <c r="Z29" s="255"/>
      <c r="AA29" s="259"/>
      <c r="AB29" s="257"/>
      <c r="AC29" s="255"/>
      <c r="AD29" s="255">
        <v>3.504</v>
      </c>
      <c r="AE29" s="256">
        <v>2.4119999999999999</v>
      </c>
      <c r="AF29" s="257">
        <v>10.73</v>
      </c>
      <c r="AG29" s="255">
        <v>13.12</v>
      </c>
      <c r="AH29" s="255"/>
      <c r="AI29" s="259"/>
      <c r="AJ29" s="254">
        <v>2.8380000000000001</v>
      </c>
      <c r="AK29" s="259">
        <v>2.0790000000000002</v>
      </c>
      <c r="AL29" s="264">
        <v>53</v>
      </c>
    </row>
    <row r="30" spans="1:38" s="247" customFormat="1" ht="24" customHeight="1">
      <c r="A30" s="248">
        <v>54</v>
      </c>
      <c r="B30" s="249">
        <v>35850</v>
      </c>
      <c r="C30" s="249">
        <v>43360</v>
      </c>
      <c r="D30" s="250">
        <v>20</v>
      </c>
      <c r="E30" s="251" t="s">
        <v>217</v>
      </c>
      <c r="F30" s="27" t="s">
        <v>218</v>
      </c>
      <c r="G30" s="272">
        <v>21.32278896166887</v>
      </c>
      <c r="H30" s="253" t="s">
        <v>219</v>
      </c>
      <c r="I30" s="254">
        <v>63.57</v>
      </c>
      <c r="J30" s="255">
        <v>54.05</v>
      </c>
      <c r="K30" s="255"/>
      <c r="L30" s="256"/>
      <c r="M30" s="257"/>
      <c r="N30" s="255"/>
      <c r="O30" s="255">
        <v>157.4</v>
      </c>
      <c r="P30" s="256">
        <v>252.9</v>
      </c>
      <c r="Q30" s="257">
        <v>161.80000000000001</v>
      </c>
      <c r="R30" s="255">
        <v>136.19999999999999</v>
      </c>
      <c r="S30" s="255"/>
      <c r="T30" s="259"/>
      <c r="U30" s="254">
        <v>24.55</v>
      </c>
      <c r="V30" s="259">
        <v>27.72</v>
      </c>
      <c r="W30" s="260">
        <v>54</v>
      </c>
      <c r="X30" s="257">
        <v>3.7890000000000001</v>
      </c>
      <c r="Y30" s="255">
        <v>4.0609999999999999</v>
      </c>
      <c r="Z30" s="255"/>
      <c r="AA30" s="259"/>
      <c r="AB30" s="257"/>
      <c r="AC30" s="255"/>
      <c r="AD30" s="255">
        <v>7.0010000000000003</v>
      </c>
      <c r="AE30" s="256">
        <v>9.7690000000000001</v>
      </c>
      <c r="AF30" s="257">
        <v>51.93</v>
      </c>
      <c r="AG30" s="255">
        <v>142.30000000000001</v>
      </c>
      <c r="AH30" s="255"/>
      <c r="AI30" s="259"/>
      <c r="AJ30" s="254">
        <v>9.4149999999999991</v>
      </c>
      <c r="AK30" s="259">
        <v>20.77</v>
      </c>
      <c r="AL30" s="264">
        <v>54</v>
      </c>
    </row>
    <row r="31" spans="1:38" s="247" customFormat="1" ht="24" customHeight="1">
      <c r="A31" s="275">
        <v>55</v>
      </c>
      <c r="B31" s="276">
        <v>24408</v>
      </c>
      <c r="C31" s="276">
        <v>43357</v>
      </c>
      <c r="D31" s="277">
        <v>51</v>
      </c>
      <c r="E31" s="265" t="s">
        <v>221</v>
      </c>
      <c r="F31" s="27" t="s">
        <v>218</v>
      </c>
      <c r="G31" s="252">
        <v>28.529058682296451</v>
      </c>
      <c r="H31" s="253" t="s">
        <v>219</v>
      </c>
      <c r="I31" s="254">
        <v>64.319999999999993</v>
      </c>
      <c r="J31" s="255">
        <v>94.43</v>
      </c>
      <c r="K31" s="255"/>
      <c r="L31" s="256"/>
      <c r="M31" s="257"/>
      <c r="N31" s="255"/>
      <c r="O31" s="255">
        <v>82.4</v>
      </c>
      <c r="P31" s="256">
        <v>233.5</v>
      </c>
      <c r="Q31" s="257">
        <v>31.73</v>
      </c>
      <c r="R31" s="255">
        <v>49.71</v>
      </c>
      <c r="S31" s="255"/>
      <c r="T31" s="259"/>
      <c r="U31" s="254">
        <v>26.14</v>
      </c>
      <c r="V31" s="259">
        <v>41.42</v>
      </c>
      <c r="W31" s="278">
        <v>55</v>
      </c>
      <c r="X31" s="257">
        <v>1.375</v>
      </c>
      <c r="Y31" s="255">
        <v>1.8180000000000001</v>
      </c>
      <c r="Z31" s="255"/>
      <c r="AA31" s="259"/>
      <c r="AB31" s="257"/>
      <c r="AC31" s="255"/>
      <c r="AD31" s="255">
        <v>2.8780000000000001</v>
      </c>
      <c r="AE31" s="256">
        <v>0.77280000000000004</v>
      </c>
      <c r="AF31" s="257">
        <v>11.71</v>
      </c>
      <c r="AG31" s="255">
        <v>6.6120000000000001</v>
      </c>
      <c r="AH31" s="255"/>
      <c r="AI31" s="259"/>
      <c r="AJ31" s="254">
        <v>2.6110000000000002</v>
      </c>
      <c r="AK31" s="259">
        <v>1.4750000000000001</v>
      </c>
      <c r="AL31" s="279">
        <v>55</v>
      </c>
    </row>
    <row r="32" spans="1:38" s="247" customFormat="1" ht="24" customHeight="1">
      <c r="A32" s="248">
        <v>57</v>
      </c>
      <c r="B32" s="249">
        <v>33701</v>
      </c>
      <c r="C32" s="249">
        <v>43405</v>
      </c>
      <c r="D32" s="250">
        <v>26</v>
      </c>
      <c r="E32" s="251" t="s">
        <v>217</v>
      </c>
      <c r="F32" s="27" t="s">
        <v>218</v>
      </c>
      <c r="G32" s="272">
        <v>18.625793094144825</v>
      </c>
      <c r="H32" s="253" t="s">
        <v>219</v>
      </c>
      <c r="I32" s="254">
        <v>28.69</v>
      </c>
      <c r="J32" s="255">
        <v>97.52</v>
      </c>
      <c r="K32" s="255"/>
      <c r="L32" s="256"/>
      <c r="M32" s="257"/>
      <c r="N32" s="255"/>
      <c r="O32" s="255">
        <v>67.83</v>
      </c>
      <c r="P32" s="256">
        <v>11.16</v>
      </c>
      <c r="Q32" s="257">
        <v>81.81</v>
      </c>
      <c r="R32" s="255">
        <v>136.9</v>
      </c>
      <c r="S32" s="255"/>
      <c r="T32" s="259"/>
      <c r="U32" s="254">
        <v>62.93</v>
      </c>
      <c r="V32" s="259">
        <v>131.1</v>
      </c>
      <c r="W32" s="260">
        <v>57</v>
      </c>
      <c r="X32" s="257">
        <v>4.5039999999999996</v>
      </c>
      <c r="Y32" s="255">
        <v>5.7590000000000003</v>
      </c>
      <c r="Z32" s="255"/>
      <c r="AA32" s="259"/>
      <c r="AB32" s="257"/>
      <c r="AC32" s="255"/>
      <c r="AD32" s="255">
        <v>0.31040000000000001</v>
      </c>
      <c r="AE32" s="256">
        <v>1.8080000000000001</v>
      </c>
      <c r="AF32" s="257">
        <v>3.1040000000000001</v>
      </c>
      <c r="AG32" s="255">
        <v>3.4350000000000001</v>
      </c>
      <c r="AH32" s="255"/>
      <c r="AI32" s="259"/>
      <c r="AJ32" s="254">
        <v>1.8260000000000001</v>
      </c>
      <c r="AK32" s="259">
        <v>3.331</v>
      </c>
      <c r="AL32" s="264">
        <v>57</v>
      </c>
    </row>
    <row r="33" spans="1:38" s="247" customFormat="1" ht="24" customHeight="1">
      <c r="A33" s="275">
        <v>58</v>
      </c>
      <c r="B33" s="276">
        <v>22158</v>
      </c>
      <c r="C33" s="276">
        <v>43353</v>
      </c>
      <c r="D33" s="277">
        <v>58</v>
      </c>
      <c r="E33" s="251" t="s">
        <v>217</v>
      </c>
      <c r="F33" s="27" t="s">
        <v>218</v>
      </c>
      <c r="G33" s="269">
        <v>34.639697659063373</v>
      </c>
      <c r="H33" s="253" t="s">
        <v>219</v>
      </c>
      <c r="I33" s="254">
        <v>53.93</v>
      </c>
      <c r="J33" s="255">
        <v>178</v>
      </c>
      <c r="K33" s="255"/>
      <c r="L33" s="256"/>
      <c r="M33" s="257"/>
      <c r="N33" s="255"/>
      <c r="O33" s="255">
        <v>325.60000000000002</v>
      </c>
      <c r="P33" s="256">
        <v>114.9</v>
      </c>
      <c r="Q33" s="257">
        <v>43.87</v>
      </c>
      <c r="R33" s="255">
        <v>387.6</v>
      </c>
      <c r="S33" s="255"/>
      <c r="T33" s="259"/>
      <c r="U33" s="254">
        <v>34.71</v>
      </c>
      <c r="V33" s="259">
        <v>111.6</v>
      </c>
      <c r="W33" s="278">
        <v>58</v>
      </c>
      <c r="X33" s="257">
        <v>3.46</v>
      </c>
      <c r="Y33" s="255">
        <v>2.2919999999999998</v>
      </c>
      <c r="Z33" s="255"/>
      <c r="AA33" s="259"/>
      <c r="AB33" s="257"/>
      <c r="AC33" s="255"/>
      <c r="AD33" s="255">
        <v>1.718</v>
      </c>
      <c r="AE33" s="256">
        <v>2.226</v>
      </c>
      <c r="AF33" s="257">
        <v>29.71</v>
      </c>
      <c r="AG33" s="255">
        <v>31.33</v>
      </c>
      <c r="AH33" s="255"/>
      <c r="AI33" s="259"/>
      <c r="AJ33" s="254">
        <v>9.4949999999999992</v>
      </c>
      <c r="AK33" s="259">
        <v>9.52</v>
      </c>
      <c r="AL33" s="279">
        <v>58</v>
      </c>
    </row>
    <row r="34" spans="1:38" s="247" customFormat="1" ht="24" customHeight="1">
      <c r="A34" s="266">
        <v>62</v>
      </c>
      <c r="B34" s="267">
        <v>25144</v>
      </c>
      <c r="C34" s="267">
        <v>43347</v>
      </c>
      <c r="D34" s="268">
        <v>49</v>
      </c>
      <c r="E34" s="251" t="s">
        <v>217</v>
      </c>
      <c r="F34" s="27" t="s">
        <v>218</v>
      </c>
      <c r="G34" s="272">
        <v>24.627668118578665</v>
      </c>
      <c r="H34" s="253" t="s">
        <v>219</v>
      </c>
      <c r="I34" s="254">
        <v>55.59</v>
      </c>
      <c r="J34" s="255">
        <v>60.25</v>
      </c>
      <c r="K34" s="255"/>
      <c r="L34" s="256"/>
      <c r="M34" s="257"/>
      <c r="N34" s="255"/>
      <c r="O34" s="255">
        <v>174.6</v>
      </c>
      <c r="P34" s="256">
        <v>160.9</v>
      </c>
      <c r="Q34" s="257">
        <v>133.5</v>
      </c>
      <c r="R34" s="255">
        <v>154.1</v>
      </c>
      <c r="S34" s="255"/>
      <c r="T34" s="259"/>
      <c r="U34" s="254">
        <v>68.53</v>
      </c>
      <c r="V34" s="259">
        <v>78.34</v>
      </c>
      <c r="W34" s="270">
        <v>62</v>
      </c>
      <c r="X34" s="257">
        <v>1.4630000000000001</v>
      </c>
      <c r="Y34" s="255">
        <v>0.90649999999999997</v>
      </c>
      <c r="Z34" s="255"/>
      <c r="AA34" s="259"/>
      <c r="AB34" s="257"/>
      <c r="AC34" s="255"/>
      <c r="AD34" s="255">
        <v>1.9019999999999999</v>
      </c>
      <c r="AE34" s="256">
        <v>3.024</v>
      </c>
      <c r="AF34" s="257">
        <v>5.9379999999999997</v>
      </c>
      <c r="AG34" s="255">
        <v>8.6319999999999997</v>
      </c>
      <c r="AH34" s="255"/>
      <c r="AI34" s="259"/>
      <c r="AJ34" s="254">
        <v>0.97799999999999998</v>
      </c>
      <c r="AK34" s="259">
        <v>2.601</v>
      </c>
      <c r="AL34" s="271">
        <v>62</v>
      </c>
    </row>
    <row r="35" spans="1:38" s="247" customFormat="1" ht="24" customHeight="1">
      <c r="A35" s="275">
        <v>64</v>
      </c>
      <c r="B35" s="276">
        <v>22521</v>
      </c>
      <c r="C35" s="276">
        <v>43361</v>
      </c>
      <c r="D35" s="277">
        <v>57</v>
      </c>
      <c r="E35" s="251" t="s">
        <v>217</v>
      </c>
      <c r="F35" s="24" t="s">
        <v>218</v>
      </c>
      <c r="G35" s="269">
        <v>36.746674082211705</v>
      </c>
      <c r="H35" s="253" t="s">
        <v>219</v>
      </c>
      <c r="I35" s="254">
        <v>141.5</v>
      </c>
      <c r="J35" s="255">
        <v>235.9</v>
      </c>
      <c r="K35" s="255"/>
      <c r="L35" s="256"/>
      <c r="M35" s="257"/>
      <c r="N35" s="255"/>
      <c r="O35" s="255">
        <v>73.510000000000005</v>
      </c>
      <c r="P35" s="256">
        <v>106.8</v>
      </c>
      <c r="Q35" s="257">
        <v>86.06</v>
      </c>
      <c r="R35" s="255">
        <v>131</v>
      </c>
      <c r="S35" s="255"/>
      <c r="T35" s="259"/>
      <c r="U35" s="254">
        <v>101.6</v>
      </c>
      <c r="V35" s="259">
        <v>134.9</v>
      </c>
      <c r="W35" s="278">
        <v>64</v>
      </c>
      <c r="X35" s="257">
        <v>1.851</v>
      </c>
      <c r="Y35" s="255">
        <v>1.528</v>
      </c>
      <c r="Z35" s="255"/>
      <c r="AA35" s="259"/>
      <c r="AB35" s="257"/>
      <c r="AC35" s="255"/>
      <c r="AD35" s="255">
        <v>0.49959999999999999</v>
      </c>
      <c r="AE35" s="256">
        <v>0.87119999999999997</v>
      </c>
      <c r="AF35" s="257">
        <v>5.7549999999999999</v>
      </c>
      <c r="AG35" s="255">
        <v>11.03</v>
      </c>
      <c r="AH35" s="255"/>
      <c r="AI35" s="259"/>
      <c r="AJ35" s="254">
        <v>1.6830000000000001</v>
      </c>
      <c r="AK35" s="259">
        <v>3.8769999999999998</v>
      </c>
      <c r="AL35" s="279">
        <v>64</v>
      </c>
    </row>
    <row r="36" spans="1:38" s="247" customFormat="1" ht="24" customHeight="1">
      <c r="A36" s="248">
        <v>65</v>
      </c>
      <c r="B36" s="249">
        <v>33985</v>
      </c>
      <c r="C36" s="249">
        <v>43368</v>
      </c>
      <c r="D36" s="250">
        <v>25</v>
      </c>
      <c r="E36" s="251" t="s">
        <v>217</v>
      </c>
      <c r="F36" s="11" t="s">
        <v>223</v>
      </c>
      <c r="G36" s="272">
        <v>21.993344593658779</v>
      </c>
      <c r="H36" s="253" t="s">
        <v>219</v>
      </c>
      <c r="I36" s="254">
        <v>434.1</v>
      </c>
      <c r="J36" s="255">
        <v>409</v>
      </c>
      <c r="K36" s="255"/>
      <c r="L36" s="256"/>
      <c r="M36" s="257"/>
      <c r="N36" s="255"/>
      <c r="O36" s="255">
        <v>75.86</v>
      </c>
      <c r="P36" s="256">
        <v>110.1</v>
      </c>
      <c r="Q36" s="257">
        <v>162.30000000000001</v>
      </c>
      <c r="R36" s="255">
        <v>372.8</v>
      </c>
      <c r="S36" s="255"/>
      <c r="T36" s="259"/>
      <c r="U36" s="254">
        <v>245.7</v>
      </c>
      <c r="V36" s="259">
        <v>276.39999999999998</v>
      </c>
      <c r="W36" s="260">
        <v>65</v>
      </c>
      <c r="X36" s="257">
        <v>6.9610000000000003</v>
      </c>
      <c r="Y36" s="255">
        <v>10.5</v>
      </c>
      <c r="Z36" s="255"/>
      <c r="AA36" s="259"/>
      <c r="AB36" s="257"/>
      <c r="AC36" s="255"/>
      <c r="AD36" s="255">
        <v>4.6890000000000001</v>
      </c>
      <c r="AE36" s="256">
        <v>5.9029999999999996</v>
      </c>
      <c r="AF36" s="257">
        <v>29.26</v>
      </c>
      <c r="AG36" s="255">
        <v>46.05</v>
      </c>
      <c r="AH36" s="255"/>
      <c r="AI36" s="259"/>
      <c r="AJ36" s="254">
        <v>12.66</v>
      </c>
      <c r="AK36" s="259">
        <v>23.17</v>
      </c>
      <c r="AL36" s="264">
        <v>65</v>
      </c>
    </row>
    <row r="37" spans="1:38" s="247" customFormat="1" ht="24" customHeight="1">
      <c r="A37" s="266">
        <v>66</v>
      </c>
      <c r="B37" s="267">
        <v>27225</v>
      </c>
      <c r="C37" s="267">
        <v>43355</v>
      </c>
      <c r="D37" s="268">
        <v>44</v>
      </c>
      <c r="E37" s="265" t="s">
        <v>221</v>
      </c>
      <c r="F37" s="13" t="s">
        <v>224</v>
      </c>
      <c r="G37" s="269">
        <v>30.082900402487194</v>
      </c>
      <c r="H37" s="253" t="s">
        <v>219</v>
      </c>
      <c r="I37" s="254">
        <v>35.01</v>
      </c>
      <c r="J37" s="255">
        <v>95.82</v>
      </c>
      <c r="K37" s="255"/>
      <c r="L37" s="256"/>
      <c r="M37" s="257"/>
      <c r="N37" s="255"/>
      <c r="O37" s="255">
        <v>359.5</v>
      </c>
      <c r="P37" s="256">
        <v>127.2</v>
      </c>
      <c r="Q37" s="257">
        <v>173.2</v>
      </c>
      <c r="R37" s="255">
        <v>378.4</v>
      </c>
      <c r="S37" s="255"/>
      <c r="T37" s="259"/>
      <c r="U37" s="254">
        <v>40.17</v>
      </c>
      <c r="V37" s="259">
        <v>86.65</v>
      </c>
      <c r="W37" s="270">
        <v>66</v>
      </c>
      <c r="X37" s="257">
        <v>3.89</v>
      </c>
      <c r="Y37" s="255">
        <v>4.6989999999999998</v>
      </c>
      <c r="Z37" s="255"/>
      <c r="AA37" s="259"/>
      <c r="AB37" s="257"/>
      <c r="AC37" s="255"/>
      <c r="AD37" s="255">
        <v>6.8769999999999998</v>
      </c>
      <c r="AE37" s="256">
        <v>7.0350000000000001</v>
      </c>
      <c r="AF37" s="257">
        <v>20.05</v>
      </c>
      <c r="AG37" s="255">
        <v>23.46</v>
      </c>
      <c r="AH37" s="255"/>
      <c r="AI37" s="259"/>
      <c r="AJ37" s="254">
        <v>3.1419999999999999</v>
      </c>
      <c r="AK37" s="259">
        <v>5.7539999999999996</v>
      </c>
      <c r="AL37" s="271">
        <v>66</v>
      </c>
    </row>
    <row r="38" spans="1:38" s="247" customFormat="1" ht="24" customHeight="1">
      <c r="A38" s="248">
        <v>69</v>
      </c>
      <c r="B38" s="249">
        <v>33364</v>
      </c>
      <c r="C38" s="249">
        <v>43371</v>
      </c>
      <c r="D38" s="250">
        <v>27</v>
      </c>
      <c r="E38" s="265" t="s">
        <v>221</v>
      </c>
      <c r="F38" s="11" t="s">
        <v>225</v>
      </c>
      <c r="G38" s="252">
        <v>28.353625600597606</v>
      </c>
      <c r="H38" s="253" t="s">
        <v>219</v>
      </c>
      <c r="I38" s="254">
        <v>207.3</v>
      </c>
      <c r="J38" s="255">
        <v>248.7</v>
      </c>
      <c r="K38" s="255"/>
      <c r="L38" s="256"/>
      <c r="M38" s="257"/>
      <c r="N38" s="255"/>
      <c r="O38" s="255">
        <v>215.7</v>
      </c>
      <c r="P38" s="256">
        <v>325.8</v>
      </c>
      <c r="Q38" s="257">
        <v>339.9</v>
      </c>
      <c r="R38" s="255">
        <v>404.3</v>
      </c>
      <c r="S38" s="255"/>
      <c r="T38" s="259"/>
      <c r="U38" s="254">
        <v>263.3</v>
      </c>
      <c r="V38" s="259">
        <v>256.39999999999998</v>
      </c>
      <c r="W38" s="260">
        <v>69</v>
      </c>
      <c r="X38" s="257">
        <v>4.556</v>
      </c>
      <c r="Y38" s="255">
        <v>6.5949999999999998</v>
      </c>
      <c r="Z38" s="255"/>
      <c r="AA38" s="259"/>
      <c r="AB38" s="257"/>
      <c r="AC38" s="255"/>
      <c r="AD38" s="255">
        <v>10.68</v>
      </c>
      <c r="AE38" s="256">
        <v>14.88</v>
      </c>
      <c r="AF38" s="257">
        <v>20.93</v>
      </c>
      <c r="AG38" s="255">
        <v>19.559999999999999</v>
      </c>
      <c r="AH38" s="255"/>
      <c r="AI38" s="259"/>
      <c r="AJ38" s="254">
        <v>5.7350000000000003</v>
      </c>
      <c r="AK38" s="259">
        <v>16.649999999999999</v>
      </c>
      <c r="AL38" s="264">
        <v>69</v>
      </c>
    </row>
    <row r="39" spans="1:38" s="247" customFormat="1" ht="24" customHeight="1">
      <c r="A39" s="282">
        <v>70</v>
      </c>
      <c r="B39" s="276">
        <v>23271</v>
      </c>
      <c r="C39" s="276">
        <v>43349</v>
      </c>
      <c r="D39" s="277">
        <v>54</v>
      </c>
      <c r="E39" s="265" t="s">
        <v>221</v>
      </c>
      <c r="F39" s="27" t="s">
        <v>218</v>
      </c>
      <c r="G39" s="269">
        <v>30.259494646959041</v>
      </c>
      <c r="H39" s="253" t="s">
        <v>219</v>
      </c>
      <c r="I39" s="254">
        <v>123.7</v>
      </c>
      <c r="J39" s="255">
        <v>132.69999999999999</v>
      </c>
      <c r="K39" s="255"/>
      <c r="L39" s="256"/>
      <c r="M39" s="257"/>
      <c r="N39" s="255"/>
      <c r="O39" s="255">
        <v>389.9</v>
      </c>
      <c r="P39" s="256">
        <v>285</v>
      </c>
      <c r="Q39" s="257">
        <v>203.3</v>
      </c>
      <c r="R39" s="255">
        <v>214.3</v>
      </c>
      <c r="S39" s="255"/>
      <c r="T39" s="259"/>
      <c r="U39" s="254">
        <v>80.540000000000006</v>
      </c>
      <c r="V39" s="259">
        <v>103.1</v>
      </c>
      <c r="W39" s="283">
        <v>70</v>
      </c>
      <c r="X39" s="257">
        <v>24.25</v>
      </c>
      <c r="Y39" s="255">
        <v>26.92</v>
      </c>
      <c r="Z39" s="255"/>
      <c r="AA39" s="259"/>
      <c r="AB39" s="257"/>
      <c r="AC39" s="255"/>
      <c r="AD39" s="255">
        <v>61.71</v>
      </c>
      <c r="AE39" s="256">
        <v>68.67</v>
      </c>
      <c r="AF39" s="257">
        <v>99.52</v>
      </c>
      <c r="AG39" s="255">
        <v>41.61</v>
      </c>
      <c r="AH39" s="255"/>
      <c r="AI39" s="259"/>
      <c r="AJ39" s="254">
        <v>99.7</v>
      </c>
      <c r="AK39" s="259">
        <v>101.4</v>
      </c>
      <c r="AL39" s="284">
        <v>70</v>
      </c>
    </row>
    <row r="40" spans="1:38" s="247" customFormat="1" ht="24" customHeight="1">
      <c r="A40" s="248">
        <v>72</v>
      </c>
      <c r="B40" s="249">
        <v>33789</v>
      </c>
      <c r="C40" s="249">
        <v>43370</v>
      </c>
      <c r="D40" s="250">
        <v>26</v>
      </c>
      <c r="E40" s="251" t="s">
        <v>217</v>
      </c>
      <c r="F40" s="27" t="s">
        <v>218</v>
      </c>
      <c r="G40" s="272">
        <v>21.807401385842216</v>
      </c>
      <c r="H40" s="253" t="s">
        <v>219</v>
      </c>
      <c r="I40" s="254">
        <v>198.7</v>
      </c>
      <c r="J40" s="255">
        <v>253.3</v>
      </c>
      <c r="K40" s="255"/>
      <c r="L40" s="256"/>
      <c r="M40" s="257"/>
      <c r="N40" s="255"/>
      <c r="O40" s="255">
        <v>161.80000000000001</v>
      </c>
      <c r="P40" s="256">
        <v>240.6</v>
      </c>
      <c r="Q40" s="257">
        <v>109.4</v>
      </c>
      <c r="R40" s="255">
        <v>172.1</v>
      </c>
      <c r="S40" s="255"/>
      <c r="T40" s="259"/>
      <c r="U40" s="254">
        <v>245.6</v>
      </c>
      <c r="V40" s="259">
        <v>271</v>
      </c>
      <c r="W40" s="260">
        <v>72</v>
      </c>
      <c r="X40" s="257">
        <v>4.3330000000000002</v>
      </c>
      <c r="Y40" s="255">
        <v>10.61</v>
      </c>
      <c r="Z40" s="255"/>
      <c r="AA40" s="259"/>
      <c r="AB40" s="257"/>
      <c r="AC40" s="255"/>
      <c r="AD40" s="255">
        <v>13.08</v>
      </c>
      <c r="AE40" s="256">
        <v>32.32</v>
      </c>
      <c r="AF40" s="257">
        <v>5.1840000000000002</v>
      </c>
      <c r="AG40" s="255">
        <v>6.8040000000000003</v>
      </c>
      <c r="AH40" s="255"/>
      <c r="AI40" s="259"/>
      <c r="AJ40" s="254">
        <v>2.15</v>
      </c>
      <c r="AK40" s="259">
        <v>4.1740000000000004</v>
      </c>
      <c r="AL40" s="264">
        <v>72</v>
      </c>
    </row>
    <row r="41" spans="1:38" s="247" customFormat="1" ht="24" customHeight="1">
      <c r="A41" s="248">
        <v>75</v>
      </c>
      <c r="B41" s="249">
        <v>34336</v>
      </c>
      <c r="C41" s="249">
        <v>43382</v>
      </c>
      <c r="D41" s="250">
        <v>24</v>
      </c>
      <c r="E41" s="251" t="s">
        <v>217</v>
      </c>
      <c r="F41" s="27" t="s">
        <v>218</v>
      </c>
      <c r="G41" s="272">
        <v>22.871092189100633</v>
      </c>
      <c r="H41" s="253" t="s">
        <v>219</v>
      </c>
      <c r="I41" s="254">
        <v>25.15</v>
      </c>
      <c r="J41" s="255">
        <v>125.2</v>
      </c>
      <c r="K41" s="255"/>
      <c r="L41" s="256"/>
      <c r="M41" s="257"/>
      <c r="N41" s="255"/>
      <c r="O41" s="255">
        <v>110.6</v>
      </c>
      <c r="P41" s="256">
        <v>301.3</v>
      </c>
      <c r="Q41" s="257">
        <v>153.6</v>
      </c>
      <c r="R41" s="255">
        <v>386.5</v>
      </c>
      <c r="S41" s="255"/>
      <c r="T41" s="259"/>
      <c r="U41" s="254">
        <v>113.7</v>
      </c>
      <c r="V41" s="259">
        <v>260.2</v>
      </c>
      <c r="W41" s="260">
        <v>75</v>
      </c>
      <c r="X41" s="257">
        <v>3.7719999999999998</v>
      </c>
      <c r="Y41" s="255">
        <v>5.2569999999999997</v>
      </c>
      <c r="Z41" s="255"/>
      <c r="AA41" s="259"/>
      <c r="AB41" s="257"/>
      <c r="AC41" s="255"/>
      <c r="AD41" s="255">
        <v>4.5380000000000003</v>
      </c>
      <c r="AE41" s="256">
        <v>5.9950000000000001</v>
      </c>
      <c r="AF41" s="257">
        <v>6.9939999999999998</v>
      </c>
      <c r="AG41" s="255">
        <v>8.3529999999999998</v>
      </c>
      <c r="AH41" s="255"/>
      <c r="AI41" s="259"/>
      <c r="AJ41" s="254">
        <v>4.1120000000000001</v>
      </c>
      <c r="AK41" s="259">
        <v>5.9260000000000002</v>
      </c>
      <c r="AL41" s="264">
        <v>75</v>
      </c>
    </row>
    <row r="42" spans="1:38" s="247" customFormat="1" ht="24" customHeight="1">
      <c r="A42" s="285">
        <v>77</v>
      </c>
      <c r="B42" s="286">
        <v>19213</v>
      </c>
      <c r="C42" s="286">
        <v>43371</v>
      </c>
      <c r="D42" s="287">
        <v>66</v>
      </c>
      <c r="E42" s="251" t="s">
        <v>217</v>
      </c>
      <c r="F42" s="27" t="s">
        <v>218</v>
      </c>
      <c r="G42" s="252">
        <v>28.47005936119464</v>
      </c>
      <c r="H42" s="253" t="s">
        <v>219</v>
      </c>
      <c r="I42" s="254">
        <v>46.12</v>
      </c>
      <c r="J42" s="255">
        <v>35.82</v>
      </c>
      <c r="K42" s="255"/>
      <c r="L42" s="256"/>
      <c r="M42" s="257"/>
      <c r="N42" s="255"/>
      <c r="O42" s="255">
        <v>4.5129999999999999</v>
      </c>
      <c r="P42" s="256">
        <v>239.9</v>
      </c>
      <c r="Q42" s="257">
        <v>54.75</v>
      </c>
      <c r="R42" s="255">
        <v>97.6</v>
      </c>
      <c r="S42" s="255"/>
      <c r="T42" s="259"/>
      <c r="U42" s="254">
        <v>20.170000000000002</v>
      </c>
      <c r="V42" s="259">
        <v>37.729999999999997</v>
      </c>
      <c r="W42" s="288">
        <v>77</v>
      </c>
      <c r="X42" s="257">
        <v>4.1710000000000003</v>
      </c>
      <c r="Y42" s="255">
        <v>14</v>
      </c>
      <c r="Z42" s="255"/>
      <c r="AA42" s="259"/>
      <c r="AB42" s="257"/>
      <c r="AC42" s="255"/>
      <c r="AD42" s="255">
        <v>3.7519999999999998</v>
      </c>
      <c r="AE42" s="256">
        <v>4.5170000000000003</v>
      </c>
      <c r="AF42" s="257">
        <v>77.489999999999995</v>
      </c>
      <c r="AG42" s="255">
        <v>137.1</v>
      </c>
      <c r="AH42" s="255"/>
      <c r="AI42" s="259"/>
      <c r="AJ42" s="254">
        <v>27</v>
      </c>
      <c r="AK42" s="259">
        <v>55.64</v>
      </c>
      <c r="AL42" s="289">
        <v>77</v>
      </c>
    </row>
    <row r="43" spans="1:38" s="247" customFormat="1" ht="24" customHeight="1">
      <c r="A43" s="248">
        <v>78</v>
      </c>
      <c r="B43" s="249">
        <v>34818</v>
      </c>
      <c r="C43" s="249">
        <v>43413</v>
      </c>
      <c r="D43" s="250">
        <v>23</v>
      </c>
      <c r="E43" s="251" t="s">
        <v>217</v>
      </c>
      <c r="F43" s="27" t="s">
        <v>218</v>
      </c>
      <c r="G43" s="272">
        <v>21.735393602407086</v>
      </c>
      <c r="H43" s="253" t="s">
        <v>219</v>
      </c>
      <c r="I43" s="254">
        <v>267.60000000000002</v>
      </c>
      <c r="J43" s="255">
        <v>107.8</v>
      </c>
      <c r="K43" s="255"/>
      <c r="L43" s="256"/>
      <c r="M43" s="257"/>
      <c r="N43" s="255"/>
      <c r="O43" s="255">
        <v>22.02</v>
      </c>
      <c r="P43" s="256">
        <v>338.7</v>
      </c>
      <c r="Q43" s="257">
        <v>400.3</v>
      </c>
      <c r="R43" s="255">
        <v>664.3</v>
      </c>
      <c r="S43" s="255"/>
      <c r="T43" s="259"/>
      <c r="U43" s="254">
        <v>557.4</v>
      </c>
      <c r="V43" s="259">
        <v>684.7</v>
      </c>
      <c r="W43" s="260">
        <v>78</v>
      </c>
      <c r="X43" s="257">
        <v>11.09</v>
      </c>
      <c r="Y43" s="255">
        <v>15.68</v>
      </c>
      <c r="Z43" s="255"/>
      <c r="AA43" s="259"/>
      <c r="AB43" s="257"/>
      <c r="AC43" s="255"/>
      <c r="AD43" s="255">
        <v>18.3</v>
      </c>
      <c r="AE43" s="256">
        <v>21.52</v>
      </c>
      <c r="AF43" s="257">
        <v>18.510000000000002</v>
      </c>
      <c r="AG43" s="255">
        <v>15.74</v>
      </c>
      <c r="AH43" s="255"/>
      <c r="AI43" s="259"/>
      <c r="AJ43" s="254">
        <v>8.3179999999999996</v>
      </c>
      <c r="AK43" s="259">
        <v>16.43</v>
      </c>
      <c r="AL43" s="264">
        <v>78</v>
      </c>
    </row>
    <row r="44" spans="1:38" s="247" customFormat="1" ht="24" customHeight="1">
      <c r="A44" s="266">
        <v>81</v>
      </c>
      <c r="B44" s="267">
        <v>25576</v>
      </c>
      <c r="C44" s="267">
        <v>43368</v>
      </c>
      <c r="D44" s="268">
        <v>48</v>
      </c>
      <c r="E44" s="251" t="s">
        <v>217</v>
      </c>
      <c r="F44" s="27" t="s">
        <v>218</v>
      </c>
      <c r="G44" s="272">
        <v>19.982824679614215</v>
      </c>
      <c r="H44" s="253" t="s">
        <v>219</v>
      </c>
      <c r="I44" s="254">
        <v>220.4</v>
      </c>
      <c r="J44" s="255">
        <v>129.69999999999999</v>
      </c>
      <c r="K44" s="255"/>
      <c r="L44" s="256"/>
      <c r="M44" s="257"/>
      <c r="N44" s="255"/>
      <c r="O44" s="255">
        <v>7.5869999999999997</v>
      </c>
      <c r="P44" s="256">
        <v>491.6</v>
      </c>
      <c r="Q44" s="257">
        <v>321.10000000000002</v>
      </c>
      <c r="R44" s="255">
        <v>338.2</v>
      </c>
      <c r="S44" s="255"/>
      <c r="T44" s="259"/>
      <c r="U44" s="254">
        <v>124.2</v>
      </c>
      <c r="V44" s="259">
        <v>184.4</v>
      </c>
      <c r="W44" s="270">
        <v>81</v>
      </c>
      <c r="X44" s="257">
        <v>20.82</v>
      </c>
      <c r="Y44" s="255">
        <v>32</v>
      </c>
      <c r="Z44" s="255"/>
      <c r="AA44" s="259"/>
      <c r="AB44" s="257"/>
      <c r="AC44" s="255"/>
      <c r="AD44" s="255">
        <v>7.8230000000000004</v>
      </c>
      <c r="AE44" s="256">
        <v>12.49</v>
      </c>
      <c r="AF44" s="257">
        <v>33.090000000000003</v>
      </c>
      <c r="AG44" s="255">
        <v>29.22</v>
      </c>
      <c r="AH44" s="255"/>
      <c r="AI44" s="259"/>
      <c r="AJ44" s="254">
        <v>16.18</v>
      </c>
      <c r="AK44" s="259">
        <v>17.22</v>
      </c>
      <c r="AL44" s="271">
        <v>81</v>
      </c>
    </row>
    <row r="45" spans="1:38" s="247" customFormat="1" ht="24" customHeight="1">
      <c r="A45" s="285">
        <v>83</v>
      </c>
      <c r="B45" s="286">
        <v>18549</v>
      </c>
      <c r="C45" s="286">
        <v>43353</v>
      </c>
      <c r="D45" s="287">
        <v>68</v>
      </c>
      <c r="E45" s="251" t="s">
        <v>217</v>
      </c>
      <c r="F45" s="27" t="s">
        <v>218</v>
      </c>
      <c r="G45" s="252">
        <v>28.988417411305118</v>
      </c>
      <c r="H45" s="253" t="s">
        <v>219</v>
      </c>
      <c r="I45" s="254">
        <v>81.650000000000006</v>
      </c>
      <c r="J45" s="255">
        <v>55.14</v>
      </c>
      <c r="K45" s="255"/>
      <c r="L45" s="256"/>
      <c r="M45" s="257"/>
      <c r="N45" s="255"/>
      <c r="O45" s="255">
        <v>4.1639999999999997</v>
      </c>
      <c r="P45" s="256">
        <v>79.06</v>
      </c>
      <c r="Q45" s="257">
        <v>23.85</v>
      </c>
      <c r="R45" s="255">
        <v>54.61</v>
      </c>
      <c r="S45" s="255"/>
      <c r="T45" s="259"/>
      <c r="U45" s="254">
        <v>13.93</v>
      </c>
      <c r="V45" s="259">
        <v>36.43</v>
      </c>
      <c r="W45" s="288">
        <v>83</v>
      </c>
      <c r="X45" s="257">
        <v>6.7809999999999997</v>
      </c>
      <c r="Y45" s="255">
        <v>13.7</v>
      </c>
      <c r="Z45" s="255"/>
      <c r="AA45" s="259"/>
      <c r="AB45" s="257"/>
      <c r="AC45" s="255"/>
      <c r="AD45" s="255">
        <v>4.4870000000000001</v>
      </c>
      <c r="AE45" s="256">
        <v>5.0149999999999997</v>
      </c>
      <c r="AF45" s="257">
        <v>164.2</v>
      </c>
      <c r="AG45" s="255">
        <v>199.3</v>
      </c>
      <c r="AH45" s="255"/>
      <c r="AI45" s="259"/>
      <c r="AJ45" s="254">
        <v>65.19</v>
      </c>
      <c r="AK45" s="259">
        <v>120.9</v>
      </c>
      <c r="AL45" s="289">
        <v>83</v>
      </c>
    </row>
    <row r="46" spans="1:38" s="247" customFormat="1" ht="24" customHeight="1">
      <c r="A46" s="248">
        <v>84</v>
      </c>
      <c r="B46" s="249">
        <v>36005</v>
      </c>
      <c r="C46" s="249">
        <v>43347</v>
      </c>
      <c r="D46" s="250">
        <v>20</v>
      </c>
      <c r="E46" s="251" t="s">
        <v>217</v>
      </c>
      <c r="F46" s="13" t="s">
        <v>224</v>
      </c>
      <c r="G46" s="272">
        <v>20.251106327546864</v>
      </c>
      <c r="H46" s="253" t="s">
        <v>219</v>
      </c>
      <c r="I46" s="254">
        <v>707.6</v>
      </c>
      <c r="J46" s="255">
        <v>267.5</v>
      </c>
      <c r="K46" s="255"/>
      <c r="L46" s="256"/>
      <c r="M46" s="257"/>
      <c r="N46" s="255"/>
      <c r="O46" s="255">
        <v>11.61</v>
      </c>
      <c r="P46" s="256">
        <v>104.6</v>
      </c>
      <c r="Q46" s="257">
        <v>281.8</v>
      </c>
      <c r="R46" s="255">
        <v>266.3</v>
      </c>
      <c r="S46" s="255"/>
      <c r="T46" s="259"/>
      <c r="U46" s="254">
        <v>43.38</v>
      </c>
      <c r="V46" s="259">
        <v>44.1</v>
      </c>
      <c r="W46" s="260">
        <v>84</v>
      </c>
      <c r="X46" s="257">
        <v>38.35</v>
      </c>
      <c r="Y46" s="255">
        <v>47.71</v>
      </c>
      <c r="Z46" s="255"/>
      <c r="AA46" s="259"/>
      <c r="AB46" s="257"/>
      <c r="AC46" s="255"/>
      <c r="AD46" s="255">
        <v>7.109</v>
      </c>
      <c r="AE46" s="256">
        <v>6.6219999999999999</v>
      </c>
      <c r="AF46" s="257">
        <v>13.6</v>
      </c>
      <c r="AG46" s="255">
        <v>15.66</v>
      </c>
      <c r="AH46" s="255"/>
      <c r="AI46" s="259"/>
      <c r="AJ46" s="254">
        <v>4.3899999999999997</v>
      </c>
      <c r="AK46" s="259">
        <v>3.7789999999999999</v>
      </c>
      <c r="AL46" s="264">
        <v>84</v>
      </c>
    </row>
    <row r="47" spans="1:38" s="247" customFormat="1" ht="24" customHeight="1">
      <c r="A47" s="248">
        <v>85</v>
      </c>
      <c r="B47" s="249">
        <v>35942</v>
      </c>
      <c r="C47" s="249">
        <v>43389</v>
      </c>
      <c r="D47" s="250">
        <v>20</v>
      </c>
      <c r="E47" s="251" t="s">
        <v>217</v>
      </c>
      <c r="F47" s="27" t="s">
        <v>218</v>
      </c>
      <c r="G47" s="272">
        <v>21.662872847232805</v>
      </c>
      <c r="H47" s="253" t="s">
        <v>219</v>
      </c>
      <c r="I47" s="254">
        <v>76.39</v>
      </c>
      <c r="J47" s="255">
        <v>146.9</v>
      </c>
      <c r="K47" s="255"/>
      <c r="L47" s="256"/>
      <c r="M47" s="257"/>
      <c r="N47" s="255"/>
      <c r="O47" s="255">
        <v>160</v>
      </c>
      <c r="P47" s="256">
        <v>143.19999999999999</v>
      </c>
      <c r="Q47" s="257">
        <v>114</v>
      </c>
      <c r="R47" s="255">
        <v>199.6</v>
      </c>
      <c r="S47" s="255"/>
      <c r="T47" s="259"/>
      <c r="U47" s="254">
        <v>44.41</v>
      </c>
      <c r="V47" s="259">
        <v>99.85</v>
      </c>
      <c r="W47" s="260">
        <v>85</v>
      </c>
      <c r="X47" s="257">
        <v>15.39</v>
      </c>
      <c r="Y47" s="255">
        <v>11.46</v>
      </c>
      <c r="Z47" s="255"/>
      <c r="AA47" s="259"/>
      <c r="AB47" s="257"/>
      <c r="AC47" s="255"/>
      <c r="AD47" s="255">
        <v>9.2560000000000002</v>
      </c>
      <c r="AE47" s="256">
        <v>14.65</v>
      </c>
      <c r="AF47" s="257">
        <v>11.68</v>
      </c>
      <c r="AG47" s="255">
        <v>10.06</v>
      </c>
      <c r="AH47" s="255"/>
      <c r="AI47" s="259"/>
      <c r="AJ47" s="254">
        <v>10.45</v>
      </c>
      <c r="AK47" s="259">
        <v>10.76</v>
      </c>
      <c r="AL47" s="264">
        <v>85</v>
      </c>
    </row>
    <row r="48" spans="1:38" s="247" customFormat="1" ht="24" customHeight="1">
      <c r="A48" s="275">
        <v>86</v>
      </c>
      <c r="B48" s="276">
        <v>21556</v>
      </c>
      <c r="C48" s="276">
        <v>43353</v>
      </c>
      <c r="D48" s="277">
        <v>59</v>
      </c>
      <c r="E48" s="265" t="s">
        <v>221</v>
      </c>
      <c r="F48" s="27" t="s">
        <v>218</v>
      </c>
      <c r="G48" s="269">
        <v>37.662684671354477</v>
      </c>
      <c r="H48" s="253" t="s">
        <v>219</v>
      </c>
      <c r="I48" s="254">
        <v>372.8</v>
      </c>
      <c r="J48" s="255">
        <v>515.6</v>
      </c>
      <c r="K48" s="255"/>
      <c r="L48" s="256"/>
      <c r="M48" s="257"/>
      <c r="N48" s="255"/>
      <c r="O48" s="255">
        <v>51.04</v>
      </c>
      <c r="P48" s="256">
        <v>31.24</v>
      </c>
      <c r="Q48" s="257">
        <v>258.7</v>
      </c>
      <c r="R48" s="255">
        <v>321.10000000000002</v>
      </c>
      <c r="S48" s="255"/>
      <c r="T48" s="259"/>
      <c r="U48" s="254">
        <v>108.5</v>
      </c>
      <c r="V48" s="259">
        <v>179.7</v>
      </c>
      <c r="W48" s="278">
        <v>86</v>
      </c>
      <c r="X48" s="257">
        <v>41.95</v>
      </c>
      <c r="Y48" s="255">
        <v>53.13</v>
      </c>
      <c r="Z48" s="255"/>
      <c r="AA48" s="259"/>
      <c r="AB48" s="257"/>
      <c r="AC48" s="255"/>
      <c r="AD48" s="255">
        <v>10.8</v>
      </c>
      <c r="AE48" s="256">
        <v>12.3</v>
      </c>
      <c r="AF48" s="257">
        <v>12.55</v>
      </c>
      <c r="AG48" s="255">
        <v>10.78</v>
      </c>
      <c r="AH48" s="255"/>
      <c r="AI48" s="259"/>
      <c r="AJ48" s="254">
        <v>8.3179999999999996</v>
      </c>
      <c r="AK48" s="259">
        <v>10.89</v>
      </c>
      <c r="AL48" s="279">
        <v>86</v>
      </c>
    </row>
    <row r="49" spans="1:38" s="247" customFormat="1" ht="24" customHeight="1">
      <c r="A49" s="248">
        <v>87</v>
      </c>
      <c r="B49" s="249">
        <v>35226</v>
      </c>
      <c r="C49" s="249">
        <v>43388</v>
      </c>
      <c r="D49" s="250">
        <v>22</v>
      </c>
      <c r="E49" s="265" t="s">
        <v>221</v>
      </c>
      <c r="F49" s="27" t="s">
        <v>218</v>
      </c>
      <c r="G49" s="252">
        <v>25.061374124328037</v>
      </c>
      <c r="H49" s="253" t="s">
        <v>219</v>
      </c>
      <c r="I49" s="254">
        <v>155.80000000000001</v>
      </c>
      <c r="J49" s="255">
        <v>190.2</v>
      </c>
      <c r="K49" s="255"/>
      <c r="L49" s="256"/>
      <c r="M49" s="257"/>
      <c r="N49" s="255"/>
      <c r="O49" s="255">
        <v>130.9</v>
      </c>
      <c r="P49" s="256">
        <v>79.81</v>
      </c>
      <c r="Q49" s="257">
        <v>314</v>
      </c>
      <c r="R49" s="255">
        <v>336</v>
      </c>
      <c r="S49" s="255"/>
      <c r="T49" s="259"/>
      <c r="U49" s="254">
        <v>258.3</v>
      </c>
      <c r="V49" s="259">
        <v>344.9</v>
      </c>
      <c r="W49" s="260">
        <v>87</v>
      </c>
      <c r="X49" s="257">
        <v>46.68</v>
      </c>
      <c r="Y49" s="255">
        <v>54.97</v>
      </c>
      <c r="Z49" s="255"/>
      <c r="AA49" s="259"/>
      <c r="AB49" s="257"/>
      <c r="AC49" s="255"/>
      <c r="AD49" s="255">
        <v>12.1</v>
      </c>
      <c r="AE49" s="256">
        <v>16.28</v>
      </c>
      <c r="AF49" s="257">
        <v>5.2839999999999998</v>
      </c>
      <c r="AG49" s="255">
        <v>5.6760000000000002</v>
      </c>
      <c r="AH49" s="255"/>
      <c r="AI49" s="259"/>
      <c r="AJ49" s="254">
        <v>6.7910000000000004</v>
      </c>
      <c r="AK49" s="259">
        <v>7.3940000000000001</v>
      </c>
      <c r="AL49" s="264">
        <v>87</v>
      </c>
    </row>
    <row r="50" spans="1:38" s="247" customFormat="1" ht="24" customHeight="1">
      <c r="A50" s="275">
        <v>89</v>
      </c>
      <c r="B50" s="276">
        <v>22209</v>
      </c>
      <c r="C50" s="276">
        <v>43350</v>
      </c>
      <c r="D50" s="277">
        <v>57</v>
      </c>
      <c r="E50" s="265" t="s">
        <v>221</v>
      </c>
      <c r="F50" s="27" t="s">
        <v>218</v>
      </c>
      <c r="G50" s="269">
        <v>31.390027394932996</v>
      </c>
      <c r="H50" s="253" t="s">
        <v>219</v>
      </c>
      <c r="I50" s="254">
        <v>284.5</v>
      </c>
      <c r="J50" s="255">
        <v>510.7</v>
      </c>
      <c r="K50" s="255"/>
      <c r="L50" s="256"/>
      <c r="M50" s="257"/>
      <c r="N50" s="255"/>
      <c r="O50" s="255">
        <v>35.47</v>
      </c>
      <c r="P50" s="256">
        <v>124</v>
      </c>
      <c r="Q50" s="257">
        <v>163.19999999999999</v>
      </c>
      <c r="R50" s="255">
        <v>283.5</v>
      </c>
      <c r="S50" s="255"/>
      <c r="T50" s="259"/>
      <c r="U50" s="254">
        <v>64.41</v>
      </c>
      <c r="V50" s="259">
        <v>162.19999999999999</v>
      </c>
      <c r="W50" s="278">
        <v>89</v>
      </c>
      <c r="X50" s="257">
        <v>26.35</v>
      </c>
      <c r="Y50" s="255">
        <v>14.79</v>
      </c>
      <c r="Z50" s="255"/>
      <c r="AA50" s="259"/>
      <c r="AB50" s="257"/>
      <c r="AC50" s="255"/>
      <c r="AD50" s="255">
        <v>30.72</v>
      </c>
      <c r="AE50" s="256">
        <v>32.35</v>
      </c>
      <c r="AF50" s="257">
        <v>18.440000000000001</v>
      </c>
      <c r="AG50" s="255">
        <v>10.4</v>
      </c>
      <c r="AH50" s="255"/>
      <c r="AI50" s="259"/>
      <c r="AJ50" s="254">
        <v>22.62</v>
      </c>
      <c r="AK50" s="259">
        <v>25.36</v>
      </c>
      <c r="AL50" s="279">
        <v>89</v>
      </c>
    </row>
    <row r="51" spans="1:38" s="247" customFormat="1" ht="24" customHeight="1">
      <c r="A51" s="285">
        <v>91</v>
      </c>
      <c r="B51" s="286">
        <v>16140</v>
      </c>
      <c r="C51" s="286">
        <v>43376</v>
      </c>
      <c r="D51" s="287">
        <v>74</v>
      </c>
      <c r="E51" s="265" t="s">
        <v>221</v>
      </c>
      <c r="F51" s="27" t="s">
        <v>218</v>
      </c>
      <c r="G51" s="269">
        <v>30.51700348997646</v>
      </c>
      <c r="H51" s="253" t="s">
        <v>219</v>
      </c>
      <c r="I51" s="254">
        <v>47.46</v>
      </c>
      <c r="J51" s="255">
        <v>81.69</v>
      </c>
      <c r="K51" s="255"/>
      <c r="L51" s="256"/>
      <c r="M51" s="257"/>
      <c r="N51" s="255"/>
      <c r="O51" s="255">
        <v>33.33</v>
      </c>
      <c r="P51" s="256">
        <v>41.56</v>
      </c>
      <c r="Q51" s="257">
        <v>152.5</v>
      </c>
      <c r="R51" s="255">
        <v>150</v>
      </c>
      <c r="S51" s="255"/>
      <c r="T51" s="259"/>
      <c r="U51" s="254">
        <v>108.2</v>
      </c>
      <c r="V51" s="259">
        <v>123.4</v>
      </c>
      <c r="W51" s="288">
        <v>91</v>
      </c>
      <c r="X51" s="257">
        <v>50.55</v>
      </c>
      <c r="Y51" s="255">
        <v>52.89</v>
      </c>
      <c r="Z51" s="255"/>
      <c r="AA51" s="259"/>
      <c r="AB51" s="257"/>
      <c r="AC51" s="255"/>
      <c r="AD51" s="255">
        <v>23.93</v>
      </c>
      <c r="AE51" s="256">
        <v>53.05</v>
      </c>
      <c r="AF51" s="257">
        <v>16.43</v>
      </c>
      <c r="AG51" s="255">
        <v>32.29</v>
      </c>
      <c r="AH51" s="255"/>
      <c r="AI51" s="259"/>
      <c r="AJ51" s="254">
        <v>30.09</v>
      </c>
      <c r="AK51" s="259">
        <v>44.9</v>
      </c>
      <c r="AL51" s="289">
        <v>91</v>
      </c>
    </row>
    <row r="52" spans="1:38" s="247" customFormat="1" ht="24" customHeight="1">
      <c r="A52" s="248">
        <v>97</v>
      </c>
      <c r="B52" s="249">
        <v>35804</v>
      </c>
      <c r="C52" s="249">
        <v>43375</v>
      </c>
      <c r="D52" s="250">
        <v>20</v>
      </c>
      <c r="E52" s="251" t="s">
        <v>217</v>
      </c>
      <c r="F52" s="27" t="s">
        <v>218</v>
      </c>
      <c r="G52" s="272">
        <v>21.135519830915843</v>
      </c>
      <c r="H52" s="253" t="s">
        <v>219</v>
      </c>
      <c r="I52" s="254">
        <v>53.96</v>
      </c>
      <c r="J52" s="255">
        <v>118.2</v>
      </c>
      <c r="K52" s="255"/>
      <c r="L52" s="256"/>
      <c r="M52" s="257"/>
      <c r="N52" s="255"/>
      <c r="O52" s="255">
        <v>91.47</v>
      </c>
      <c r="P52" s="256">
        <v>30.24</v>
      </c>
      <c r="Q52" s="257">
        <v>63.37</v>
      </c>
      <c r="R52" s="255">
        <v>131.19999999999999</v>
      </c>
      <c r="S52" s="255"/>
      <c r="T52" s="259"/>
      <c r="U52" s="254">
        <v>63.25</v>
      </c>
      <c r="V52" s="259">
        <v>157.1</v>
      </c>
      <c r="W52" s="260">
        <v>97</v>
      </c>
      <c r="X52" s="257">
        <v>107.7</v>
      </c>
      <c r="Y52" s="255">
        <v>107.4</v>
      </c>
      <c r="Z52" s="255"/>
      <c r="AA52" s="259"/>
      <c r="AB52" s="257"/>
      <c r="AC52" s="255"/>
      <c r="AD52" s="255">
        <v>13.69</v>
      </c>
      <c r="AE52" s="256">
        <v>21.28</v>
      </c>
      <c r="AF52" s="257">
        <v>20.59</v>
      </c>
      <c r="AG52" s="255">
        <v>30.03</v>
      </c>
      <c r="AH52" s="255"/>
      <c r="AI52" s="259"/>
      <c r="AJ52" s="254">
        <v>8.7669999999999995</v>
      </c>
      <c r="AK52" s="259">
        <v>13.71</v>
      </c>
      <c r="AL52" s="264">
        <v>97</v>
      </c>
    </row>
    <row r="53" spans="1:38" s="247" customFormat="1" ht="24" customHeight="1">
      <c r="A53" s="248">
        <v>99</v>
      </c>
      <c r="B53" s="249">
        <v>35046</v>
      </c>
      <c r="C53" s="249">
        <v>43410</v>
      </c>
      <c r="D53" s="250">
        <v>22</v>
      </c>
      <c r="E53" s="251" t="s">
        <v>217</v>
      </c>
      <c r="F53" s="27" t="s">
        <v>218</v>
      </c>
      <c r="G53" s="272">
        <v>18.271185061846488</v>
      </c>
      <c r="H53" s="253" t="s">
        <v>219</v>
      </c>
      <c r="I53" s="254">
        <v>79.22</v>
      </c>
      <c r="J53" s="255">
        <v>122.3</v>
      </c>
      <c r="K53" s="255"/>
      <c r="L53" s="256"/>
      <c r="M53" s="257"/>
      <c r="N53" s="255"/>
      <c r="O53" s="255">
        <v>157.4</v>
      </c>
      <c r="P53" s="256">
        <v>216.8</v>
      </c>
      <c r="Q53" s="257">
        <v>155.80000000000001</v>
      </c>
      <c r="R53" s="255">
        <v>184.3</v>
      </c>
      <c r="S53" s="255"/>
      <c r="T53" s="259"/>
      <c r="U53" s="254">
        <v>106.8</v>
      </c>
      <c r="V53" s="259">
        <v>141.6</v>
      </c>
      <c r="W53" s="260">
        <v>99</v>
      </c>
      <c r="X53" s="257">
        <v>14.53</v>
      </c>
      <c r="Y53" s="255">
        <v>9.1120000000000001</v>
      </c>
      <c r="Z53" s="255"/>
      <c r="AA53" s="259"/>
      <c r="AB53" s="257"/>
      <c r="AC53" s="255"/>
      <c r="AD53" s="255">
        <v>14.29</v>
      </c>
      <c r="AE53" s="256">
        <v>18.34</v>
      </c>
      <c r="AF53" s="257">
        <v>7.2549999999999999</v>
      </c>
      <c r="AG53" s="255">
        <v>10</v>
      </c>
      <c r="AH53" s="255"/>
      <c r="AI53" s="259"/>
      <c r="AJ53" s="254">
        <v>11.79</v>
      </c>
      <c r="AK53" s="259">
        <v>12.63</v>
      </c>
      <c r="AL53" s="264">
        <v>99</v>
      </c>
    </row>
    <row r="54" spans="1:38" s="247" customFormat="1" ht="24" customHeight="1">
      <c r="A54" s="108">
        <v>100</v>
      </c>
      <c r="B54" s="267">
        <v>25574</v>
      </c>
      <c r="C54" s="267">
        <v>43403</v>
      </c>
      <c r="D54" s="268">
        <v>48</v>
      </c>
      <c r="E54" s="251" t="s">
        <v>217</v>
      </c>
      <c r="F54" s="27" t="s">
        <v>218</v>
      </c>
      <c r="G54" s="269">
        <v>33.139755081429108</v>
      </c>
      <c r="H54" s="253" t="s">
        <v>219</v>
      </c>
      <c r="I54" s="254">
        <v>40.520000000000003</v>
      </c>
      <c r="J54" s="255">
        <v>54.75</v>
      </c>
      <c r="K54" s="255"/>
      <c r="L54" s="256"/>
      <c r="M54" s="257"/>
      <c r="N54" s="255"/>
      <c r="O54" s="255">
        <v>57.83</v>
      </c>
      <c r="P54" s="256">
        <v>63.21</v>
      </c>
      <c r="Q54" s="257">
        <v>57.21</v>
      </c>
      <c r="R54" s="255">
        <v>81.53</v>
      </c>
      <c r="S54" s="255"/>
      <c r="T54" s="259"/>
      <c r="U54" s="254">
        <v>34.32</v>
      </c>
      <c r="V54" s="259">
        <v>41.87</v>
      </c>
      <c r="W54" s="273">
        <v>100</v>
      </c>
      <c r="X54" s="257">
        <v>25.32</v>
      </c>
      <c r="Y54" s="255">
        <v>27.08</v>
      </c>
      <c r="Z54" s="255"/>
      <c r="AA54" s="259"/>
      <c r="AB54" s="257"/>
      <c r="AC54" s="255"/>
      <c r="AD54" s="255">
        <v>10.98</v>
      </c>
      <c r="AE54" s="256">
        <v>16.68</v>
      </c>
      <c r="AF54" s="257">
        <v>6.649</v>
      </c>
      <c r="AG54" s="255">
        <v>8.9979999999999993</v>
      </c>
      <c r="AH54" s="255"/>
      <c r="AI54" s="259"/>
      <c r="AJ54" s="254">
        <v>8.6379999999999999</v>
      </c>
      <c r="AK54" s="259">
        <v>7.476</v>
      </c>
      <c r="AL54" s="274">
        <v>100</v>
      </c>
    </row>
    <row r="55" spans="1:38" s="247" customFormat="1" ht="24" customHeight="1">
      <c r="A55" s="248">
        <v>101</v>
      </c>
      <c r="B55" s="249">
        <v>31625</v>
      </c>
      <c r="C55" s="249">
        <v>43391</v>
      </c>
      <c r="D55" s="250">
        <v>32</v>
      </c>
      <c r="E55" s="265" t="s">
        <v>221</v>
      </c>
      <c r="F55" s="27" t="s">
        <v>218</v>
      </c>
      <c r="G55" s="252">
        <v>24.991584633952098</v>
      </c>
      <c r="H55" s="253" t="s">
        <v>219</v>
      </c>
      <c r="I55" s="254">
        <v>95.77</v>
      </c>
      <c r="J55" s="255">
        <v>222.7</v>
      </c>
      <c r="K55" s="255"/>
      <c r="L55" s="256"/>
      <c r="M55" s="257"/>
      <c r="N55" s="255"/>
      <c r="O55" s="255">
        <v>41.84</v>
      </c>
      <c r="P55" s="256">
        <v>236.9</v>
      </c>
      <c r="Q55" s="257">
        <v>251.6</v>
      </c>
      <c r="R55" s="255">
        <v>365.7</v>
      </c>
      <c r="S55" s="255"/>
      <c r="T55" s="259"/>
      <c r="U55" s="254">
        <v>147.80000000000001</v>
      </c>
      <c r="V55" s="259">
        <v>158.4</v>
      </c>
      <c r="W55" s="260">
        <v>101</v>
      </c>
      <c r="X55" s="257">
        <v>25.1</v>
      </c>
      <c r="Y55" s="255">
        <v>38.53</v>
      </c>
      <c r="Z55" s="255"/>
      <c r="AA55" s="259"/>
      <c r="AB55" s="257"/>
      <c r="AC55" s="255"/>
      <c r="AD55" s="255">
        <v>66.44</v>
      </c>
      <c r="AE55" s="256">
        <v>129.1</v>
      </c>
      <c r="AF55" s="257">
        <v>20.93</v>
      </c>
      <c r="AG55" s="255">
        <v>25.28</v>
      </c>
      <c r="AH55" s="255"/>
      <c r="AI55" s="259"/>
      <c r="AJ55" s="254">
        <v>28.33</v>
      </c>
      <c r="AK55" s="259">
        <v>23.26</v>
      </c>
      <c r="AL55" s="264">
        <v>101</v>
      </c>
    </row>
    <row r="56" spans="1:38" s="247" customFormat="1" ht="24" customHeight="1">
      <c r="A56" s="248">
        <v>111</v>
      </c>
      <c r="B56" s="249">
        <v>35855</v>
      </c>
      <c r="C56" s="249">
        <v>43349</v>
      </c>
      <c r="D56" s="250">
        <v>20</v>
      </c>
      <c r="E56" s="251" t="s">
        <v>217</v>
      </c>
      <c r="F56" s="27" t="s">
        <v>218</v>
      </c>
      <c r="G56" s="272">
        <v>22.501320077444543</v>
      </c>
      <c r="H56" s="253" t="s">
        <v>219</v>
      </c>
      <c r="I56" s="254">
        <v>63.23</v>
      </c>
      <c r="J56" s="255">
        <v>79.11</v>
      </c>
      <c r="K56" s="255"/>
      <c r="L56" s="256"/>
      <c r="M56" s="257"/>
      <c r="N56" s="255"/>
      <c r="O56" s="255">
        <v>55.82</v>
      </c>
      <c r="P56" s="256">
        <v>214.1</v>
      </c>
      <c r="Q56" s="257">
        <v>201.8</v>
      </c>
      <c r="R56" s="255">
        <v>300.39999999999998</v>
      </c>
      <c r="S56" s="255"/>
      <c r="T56" s="259"/>
      <c r="U56" s="254">
        <v>418.9</v>
      </c>
      <c r="V56" s="259">
        <v>503.2</v>
      </c>
      <c r="W56" s="260">
        <v>111</v>
      </c>
      <c r="X56" s="257">
        <v>12.9</v>
      </c>
      <c r="Y56" s="255">
        <v>13.97</v>
      </c>
      <c r="Z56" s="255"/>
      <c r="AA56" s="259"/>
      <c r="AB56" s="257"/>
      <c r="AC56" s="255"/>
      <c r="AD56" s="255">
        <v>8.26</v>
      </c>
      <c r="AE56" s="256">
        <v>18.43</v>
      </c>
      <c r="AF56" s="257">
        <v>3.931</v>
      </c>
      <c r="AG56" s="255">
        <v>5.5830000000000002</v>
      </c>
      <c r="AH56" s="255"/>
      <c r="AI56" s="259"/>
      <c r="AJ56" s="254">
        <v>5.9880000000000004</v>
      </c>
      <c r="AK56" s="259">
        <v>7.0860000000000003</v>
      </c>
      <c r="AL56" s="264">
        <v>111</v>
      </c>
    </row>
    <row r="57" spans="1:38" s="247" customFormat="1" ht="24" customHeight="1">
      <c r="A57" s="248">
        <v>118</v>
      </c>
      <c r="B57" s="249">
        <v>34605</v>
      </c>
      <c r="C57" s="249">
        <v>43350</v>
      </c>
      <c r="D57" s="250">
        <v>23</v>
      </c>
      <c r="E57" s="251" t="s">
        <v>217</v>
      </c>
      <c r="F57" s="27" t="s">
        <v>218</v>
      </c>
      <c r="G57" s="272">
        <v>21.25813123519746</v>
      </c>
      <c r="H57" s="253" t="s">
        <v>219</v>
      </c>
      <c r="I57" s="254">
        <v>84.12</v>
      </c>
      <c r="J57" s="255">
        <v>97.66</v>
      </c>
      <c r="K57" s="255"/>
      <c r="L57" s="256"/>
      <c r="M57" s="257"/>
      <c r="N57" s="255"/>
      <c r="O57" s="255">
        <v>256.2</v>
      </c>
      <c r="P57" s="256">
        <v>332.6</v>
      </c>
      <c r="Q57" s="257">
        <v>348.1</v>
      </c>
      <c r="R57" s="255">
        <v>334.7</v>
      </c>
      <c r="S57" s="255"/>
      <c r="T57" s="259"/>
      <c r="U57" s="254">
        <v>33.31</v>
      </c>
      <c r="V57" s="259">
        <v>56.08</v>
      </c>
      <c r="W57" s="260">
        <v>118</v>
      </c>
      <c r="X57" s="257">
        <v>14.94</v>
      </c>
      <c r="Y57" s="255">
        <v>14.59</v>
      </c>
      <c r="Z57" s="255"/>
      <c r="AA57" s="259"/>
      <c r="AB57" s="257"/>
      <c r="AC57" s="255"/>
      <c r="AD57" s="255">
        <v>16.079999999999998</v>
      </c>
      <c r="AE57" s="256">
        <v>17.91</v>
      </c>
      <c r="AF57" s="257">
        <v>45.67</v>
      </c>
      <c r="AG57" s="255">
        <v>25.86</v>
      </c>
      <c r="AH57" s="255"/>
      <c r="AI57" s="259"/>
      <c r="AJ57" s="254">
        <v>50.71</v>
      </c>
      <c r="AK57" s="259">
        <v>80.83</v>
      </c>
      <c r="AL57" s="264">
        <v>118</v>
      </c>
    </row>
    <row r="58" spans="1:38" s="247" customFormat="1" ht="24" customHeight="1">
      <c r="A58" s="248">
        <v>119</v>
      </c>
      <c r="B58" s="249">
        <v>35474</v>
      </c>
      <c r="C58" s="249">
        <v>43382</v>
      </c>
      <c r="D58" s="250">
        <v>21</v>
      </c>
      <c r="E58" s="265" t="s">
        <v>221</v>
      </c>
      <c r="F58" s="27" t="s">
        <v>218</v>
      </c>
      <c r="G58" s="252">
        <v>27.278977997448983</v>
      </c>
      <c r="H58" s="253" t="s">
        <v>219</v>
      </c>
      <c r="I58" s="254">
        <v>86</v>
      </c>
      <c r="J58" s="255">
        <v>108.7</v>
      </c>
      <c r="K58" s="255"/>
      <c r="L58" s="256"/>
      <c r="M58" s="257"/>
      <c r="N58" s="255"/>
      <c r="O58" s="255">
        <v>243.8</v>
      </c>
      <c r="P58" s="256">
        <v>141.19999999999999</v>
      </c>
      <c r="Q58" s="257">
        <v>474.1</v>
      </c>
      <c r="R58" s="255">
        <v>480.2</v>
      </c>
      <c r="S58" s="255"/>
      <c r="T58" s="259"/>
      <c r="U58" s="254">
        <v>333.6</v>
      </c>
      <c r="V58" s="259">
        <v>332.2</v>
      </c>
      <c r="W58" s="260">
        <v>119</v>
      </c>
      <c r="X58" s="257">
        <v>13.35</v>
      </c>
      <c r="Y58" s="255">
        <v>14.46</v>
      </c>
      <c r="Z58" s="255"/>
      <c r="AA58" s="259"/>
      <c r="AB58" s="257"/>
      <c r="AC58" s="255"/>
      <c r="AD58" s="255">
        <v>23.19</v>
      </c>
      <c r="AE58" s="256">
        <v>23.41</v>
      </c>
      <c r="AF58" s="257">
        <v>19.02</v>
      </c>
      <c r="AG58" s="255">
        <v>18.82</v>
      </c>
      <c r="AH58" s="255"/>
      <c r="AI58" s="259"/>
      <c r="AJ58" s="254">
        <v>32.340000000000003</v>
      </c>
      <c r="AK58" s="259">
        <v>51.45</v>
      </c>
      <c r="AL58" s="264">
        <v>119</v>
      </c>
    </row>
    <row r="59" spans="1:38" s="247" customFormat="1" ht="24" customHeight="1">
      <c r="A59" s="248">
        <v>120</v>
      </c>
      <c r="B59" s="249">
        <v>35616</v>
      </c>
      <c r="C59" s="249">
        <v>43377</v>
      </c>
      <c r="D59" s="250">
        <v>21</v>
      </c>
      <c r="E59" s="265" t="s">
        <v>221</v>
      </c>
      <c r="F59" s="27" t="s">
        <v>218</v>
      </c>
      <c r="G59" s="272">
        <v>20.564605857843326</v>
      </c>
      <c r="H59" s="253" t="s">
        <v>219</v>
      </c>
      <c r="I59" s="254">
        <v>157.5</v>
      </c>
      <c r="J59" s="255">
        <v>295.60000000000002</v>
      </c>
      <c r="K59" s="255"/>
      <c r="L59" s="256"/>
      <c r="M59" s="257"/>
      <c r="N59" s="255"/>
      <c r="O59" s="255">
        <v>247.7</v>
      </c>
      <c r="P59" s="256">
        <v>320.7</v>
      </c>
      <c r="Q59" s="257">
        <v>226.9</v>
      </c>
      <c r="R59" s="255">
        <v>403.2</v>
      </c>
      <c r="S59" s="255"/>
      <c r="T59" s="259"/>
      <c r="U59" s="254">
        <v>118.2</v>
      </c>
      <c r="V59" s="259">
        <v>214</v>
      </c>
      <c r="W59" s="260">
        <v>120</v>
      </c>
      <c r="X59" s="257">
        <v>36.479999999999997</v>
      </c>
      <c r="Y59" s="255">
        <v>65.38</v>
      </c>
      <c r="Z59" s="255"/>
      <c r="AA59" s="259"/>
      <c r="AB59" s="257"/>
      <c r="AC59" s="255"/>
      <c r="AD59" s="255">
        <v>10.07</v>
      </c>
      <c r="AE59" s="256">
        <v>17.899999999999999</v>
      </c>
      <c r="AF59" s="257">
        <v>9.3450000000000006</v>
      </c>
      <c r="AG59" s="255">
        <v>6.6289999999999996</v>
      </c>
      <c r="AH59" s="255"/>
      <c r="AI59" s="259"/>
      <c r="AJ59" s="254">
        <v>5.0199999999999996</v>
      </c>
      <c r="AK59" s="259">
        <v>11.64</v>
      </c>
      <c r="AL59" s="264">
        <v>120</v>
      </c>
    </row>
    <row r="60" spans="1:38" s="247" customFormat="1" ht="24" customHeight="1">
      <c r="A60" s="285">
        <v>124</v>
      </c>
      <c r="B60" s="286">
        <v>15637</v>
      </c>
      <c r="C60" s="286">
        <v>43388</v>
      </c>
      <c r="D60" s="287">
        <v>75</v>
      </c>
      <c r="E60" s="265" t="s">
        <v>221</v>
      </c>
      <c r="F60" s="27" t="s">
        <v>218</v>
      </c>
      <c r="G60" s="252">
        <v>24.933720489837143</v>
      </c>
      <c r="H60" s="253" t="s">
        <v>219</v>
      </c>
      <c r="I60" s="254">
        <v>53.34</v>
      </c>
      <c r="J60" s="255">
        <v>54.02</v>
      </c>
      <c r="K60" s="255"/>
      <c r="L60" s="256"/>
      <c r="M60" s="257"/>
      <c r="N60" s="255"/>
      <c r="O60" s="255">
        <v>28.96</v>
      </c>
      <c r="P60" s="256">
        <v>33.159999999999997</v>
      </c>
      <c r="Q60" s="257">
        <v>89.91</v>
      </c>
      <c r="R60" s="255">
        <v>80.239999999999995</v>
      </c>
      <c r="S60" s="255"/>
      <c r="T60" s="259"/>
      <c r="U60" s="254">
        <v>62.62</v>
      </c>
      <c r="V60" s="259">
        <v>69.67</v>
      </c>
      <c r="W60" s="288">
        <v>124</v>
      </c>
      <c r="X60" s="257">
        <v>9.3689999999999998</v>
      </c>
      <c r="Y60" s="255">
        <v>6.6420000000000003</v>
      </c>
      <c r="Z60" s="255"/>
      <c r="AA60" s="259"/>
      <c r="AB60" s="257"/>
      <c r="AC60" s="255"/>
      <c r="AD60" s="255">
        <v>14.86</v>
      </c>
      <c r="AE60" s="256">
        <v>14.07</v>
      </c>
      <c r="AF60" s="257">
        <v>9.1069999999999993</v>
      </c>
      <c r="AG60" s="255">
        <v>14.17</v>
      </c>
      <c r="AH60" s="255"/>
      <c r="AI60" s="259"/>
      <c r="AJ60" s="254">
        <v>8.4139999999999997</v>
      </c>
      <c r="AK60" s="259">
        <v>13.2</v>
      </c>
      <c r="AL60" s="289">
        <v>124</v>
      </c>
    </row>
    <row r="61" spans="1:38" s="247" customFormat="1" ht="24" customHeight="1">
      <c r="A61" s="285">
        <v>125</v>
      </c>
      <c r="B61" s="286">
        <v>17950</v>
      </c>
      <c r="C61" s="286">
        <v>43356</v>
      </c>
      <c r="D61" s="287">
        <v>69</v>
      </c>
      <c r="E61" s="251" t="s">
        <v>217</v>
      </c>
      <c r="F61" s="27" t="s">
        <v>218</v>
      </c>
      <c r="G61" s="269">
        <v>34.6505280645544</v>
      </c>
      <c r="H61" s="290" t="s">
        <v>226</v>
      </c>
      <c r="I61" s="254">
        <v>60.6</v>
      </c>
      <c r="J61" s="255">
        <v>62.73</v>
      </c>
      <c r="K61" s="255"/>
      <c r="L61" s="256"/>
      <c r="M61" s="257"/>
      <c r="N61" s="255"/>
      <c r="O61" s="255">
        <v>55.05</v>
      </c>
      <c r="P61" s="256">
        <v>56.93</v>
      </c>
      <c r="Q61" s="257">
        <v>55.83</v>
      </c>
      <c r="R61" s="255">
        <v>67.790000000000006</v>
      </c>
      <c r="S61" s="255"/>
      <c r="T61" s="259"/>
      <c r="U61" s="254">
        <v>32.01</v>
      </c>
      <c r="V61" s="259">
        <v>42.29</v>
      </c>
      <c r="W61" s="288">
        <v>125</v>
      </c>
      <c r="X61" s="257">
        <v>41.19</v>
      </c>
      <c r="Y61" s="255">
        <v>54.42</v>
      </c>
      <c r="Z61" s="255"/>
      <c r="AA61" s="259"/>
      <c r="AB61" s="257"/>
      <c r="AC61" s="255"/>
      <c r="AD61" s="255">
        <v>25.52</v>
      </c>
      <c r="AE61" s="256">
        <v>15.8</v>
      </c>
      <c r="AF61" s="257">
        <v>86.27</v>
      </c>
      <c r="AG61" s="255">
        <v>53.3</v>
      </c>
      <c r="AH61" s="255"/>
      <c r="AI61" s="259"/>
      <c r="AJ61" s="254">
        <v>61.35</v>
      </c>
      <c r="AK61" s="259">
        <v>80.790000000000006</v>
      </c>
      <c r="AL61" s="289">
        <v>125</v>
      </c>
    </row>
    <row r="62" spans="1:38" s="247" customFormat="1" ht="24" customHeight="1">
      <c r="A62" s="285">
        <v>126</v>
      </c>
      <c r="B62" s="286">
        <v>19037</v>
      </c>
      <c r="C62" s="286">
        <v>43354</v>
      </c>
      <c r="D62" s="287">
        <v>66</v>
      </c>
      <c r="E62" s="265" t="s">
        <v>221</v>
      </c>
      <c r="F62" s="27" t="s">
        <v>218</v>
      </c>
      <c r="G62" s="252">
        <v>29.772228003237366</v>
      </c>
      <c r="H62" s="253" t="s">
        <v>219</v>
      </c>
      <c r="I62" s="254">
        <v>22.06</v>
      </c>
      <c r="J62" s="255">
        <v>47.86</v>
      </c>
      <c r="K62" s="255"/>
      <c r="L62" s="256"/>
      <c r="M62" s="257"/>
      <c r="N62" s="255"/>
      <c r="O62" s="255">
        <v>188.1</v>
      </c>
      <c r="P62" s="256">
        <v>249.9</v>
      </c>
      <c r="Q62" s="257">
        <v>167.7</v>
      </c>
      <c r="R62" s="255">
        <v>258.2</v>
      </c>
      <c r="S62" s="255"/>
      <c r="T62" s="259"/>
      <c r="U62" s="254">
        <v>36.71</v>
      </c>
      <c r="V62" s="259">
        <v>96.47</v>
      </c>
      <c r="W62" s="288">
        <v>126</v>
      </c>
      <c r="X62" s="257">
        <v>1.968</v>
      </c>
      <c r="Y62" s="255">
        <v>3.976</v>
      </c>
      <c r="Z62" s="255"/>
      <c r="AA62" s="259"/>
      <c r="AB62" s="257"/>
      <c r="AC62" s="255"/>
      <c r="AD62" s="255">
        <v>2.589</v>
      </c>
      <c r="AE62" s="256">
        <v>7.7489999999999997</v>
      </c>
      <c r="AF62" s="257">
        <v>5.024</v>
      </c>
      <c r="AG62" s="255">
        <v>7.9009999999999998</v>
      </c>
      <c r="AH62" s="255"/>
      <c r="AI62" s="259"/>
      <c r="AJ62" s="254">
        <v>1.2889999999999999</v>
      </c>
      <c r="AK62" s="259">
        <v>4.0220000000000002</v>
      </c>
      <c r="AL62" s="289">
        <v>126</v>
      </c>
    </row>
    <row r="63" spans="1:38" s="247" customFormat="1" ht="24" customHeight="1">
      <c r="A63" s="266">
        <v>128</v>
      </c>
      <c r="B63" s="267">
        <v>29678</v>
      </c>
      <c r="C63" s="267">
        <v>43360</v>
      </c>
      <c r="D63" s="268">
        <v>37</v>
      </c>
      <c r="E63" s="251" t="s">
        <v>217</v>
      </c>
      <c r="F63" s="12" t="s">
        <v>222</v>
      </c>
      <c r="G63" s="269">
        <v>37.058823529411768</v>
      </c>
      <c r="H63" s="253" t="s">
        <v>219</v>
      </c>
      <c r="I63" s="254">
        <v>93.76</v>
      </c>
      <c r="J63" s="255">
        <v>218</v>
      </c>
      <c r="K63" s="255"/>
      <c r="L63" s="256"/>
      <c r="M63" s="257"/>
      <c r="N63" s="255"/>
      <c r="O63" s="255">
        <v>201.1</v>
      </c>
      <c r="P63" s="256">
        <v>425.9</v>
      </c>
      <c r="Q63" s="257">
        <v>58.51</v>
      </c>
      <c r="R63" s="255">
        <v>362.5</v>
      </c>
      <c r="S63" s="255"/>
      <c r="T63" s="259"/>
      <c r="U63" s="254">
        <v>23.71</v>
      </c>
      <c r="V63" s="259">
        <v>252.6</v>
      </c>
      <c r="W63" s="270">
        <v>128</v>
      </c>
      <c r="X63" s="257">
        <v>59.872999999999998</v>
      </c>
      <c r="Y63" s="255">
        <v>241.3</v>
      </c>
      <c r="Z63" s="255"/>
      <c r="AA63" s="259"/>
      <c r="AB63" s="257"/>
      <c r="AC63" s="255"/>
      <c r="AD63" s="255">
        <v>19.09</v>
      </c>
      <c r="AE63" s="256">
        <v>80.599999999999994</v>
      </c>
      <c r="AF63" s="257">
        <v>11.77</v>
      </c>
      <c r="AG63" s="255">
        <v>31.08</v>
      </c>
      <c r="AH63" s="255"/>
      <c r="AI63" s="259"/>
      <c r="AJ63" s="254">
        <v>22.077999999999999</v>
      </c>
      <c r="AK63" s="259">
        <v>24.99</v>
      </c>
      <c r="AL63" s="271">
        <v>128</v>
      </c>
    </row>
    <row r="64" spans="1:38" s="247" customFormat="1" ht="24" customHeight="1">
      <c r="A64" s="248">
        <v>132</v>
      </c>
      <c r="B64" s="249">
        <v>35921</v>
      </c>
      <c r="C64" s="249">
        <v>43361</v>
      </c>
      <c r="D64" s="250">
        <v>20</v>
      </c>
      <c r="E64" s="251" t="s">
        <v>217</v>
      </c>
      <c r="F64" s="27" t="s">
        <v>218</v>
      </c>
      <c r="G64" s="272">
        <v>23.882655557251397</v>
      </c>
      <c r="H64" s="253" t="s">
        <v>219</v>
      </c>
      <c r="I64" s="254">
        <v>44.02</v>
      </c>
      <c r="J64" s="255">
        <v>71.97</v>
      </c>
      <c r="K64" s="255"/>
      <c r="L64" s="256"/>
      <c r="M64" s="257"/>
      <c r="N64" s="255"/>
      <c r="O64" s="255">
        <v>453</v>
      </c>
      <c r="P64" s="256">
        <v>743.7</v>
      </c>
      <c r="Q64" s="257">
        <v>240.7</v>
      </c>
      <c r="R64" s="255">
        <v>449.6</v>
      </c>
      <c r="S64" s="255"/>
      <c r="T64" s="259"/>
      <c r="U64" s="254">
        <v>321.10000000000002</v>
      </c>
      <c r="V64" s="259">
        <v>466.2</v>
      </c>
      <c r="W64" s="260">
        <v>132</v>
      </c>
      <c r="X64" s="257">
        <v>2.008</v>
      </c>
      <c r="Y64" s="255">
        <v>5.0789999999999997</v>
      </c>
      <c r="Z64" s="255"/>
      <c r="AA64" s="259"/>
      <c r="AB64" s="257"/>
      <c r="AC64" s="255"/>
      <c r="AD64" s="255">
        <v>12.193</v>
      </c>
      <c r="AE64" s="256">
        <v>30.7</v>
      </c>
      <c r="AF64" s="257">
        <v>38.24</v>
      </c>
      <c r="AG64" s="255">
        <v>31.39</v>
      </c>
      <c r="AH64" s="255"/>
      <c r="AI64" s="259"/>
      <c r="AJ64" s="254">
        <v>53.283000000000001</v>
      </c>
      <c r="AK64" s="259">
        <v>49.51</v>
      </c>
      <c r="AL64" s="264">
        <v>132</v>
      </c>
    </row>
    <row r="65" spans="1:38" s="247" customFormat="1" ht="24" customHeight="1">
      <c r="A65" s="266">
        <v>133</v>
      </c>
      <c r="B65" s="267">
        <v>29495</v>
      </c>
      <c r="C65" s="267">
        <v>43356</v>
      </c>
      <c r="D65" s="268">
        <v>37</v>
      </c>
      <c r="E65" s="251" t="s">
        <v>217</v>
      </c>
      <c r="F65" s="27" t="s">
        <v>218</v>
      </c>
      <c r="G65" s="269">
        <v>31.637275534305513</v>
      </c>
      <c r="H65" s="253" t="s">
        <v>219</v>
      </c>
      <c r="I65" s="254">
        <v>160.1</v>
      </c>
      <c r="J65" s="255">
        <v>260.8</v>
      </c>
      <c r="K65" s="255"/>
      <c r="L65" s="256"/>
      <c r="M65" s="257"/>
      <c r="N65" s="255"/>
      <c r="O65" s="255">
        <v>307.89999999999998</v>
      </c>
      <c r="P65" s="256">
        <v>672.8</v>
      </c>
      <c r="Q65" s="257">
        <v>148.69999999999999</v>
      </c>
      <c r="R65" s="255">
        <v>317.8</v>
      </c>
      <c r="S65" s="255"/>
      <c r="T65" s="259"/>
      <c r="U65" s="254">
        <v>175.2</v>
      </c>
      <c r="V65" s="259">
        <v>422.7</v>
      </c>
      <c r="W65" s="270">
        <v>133</v>
      </c>
      <c r="X65" s="257">
        <v>12.292999999999999</v>
      </c>
      <c r="Y65" s="255">
        <v>23.19</v>
      </c>
      <c r="Z65" s="255"/>
      <c r="AA65" s="259"/>
      <c r="AB65" s="257"/>
      <c r="AC65" s="255"/>
      <c r="AD65" s="255">
        <v>32.887</v>
      </c>
      <c r="AE65" s="256">
        <v>48.35</v>
      </c>
      <c r="AF65" s="257">
        <v>16.34</v>
      </c>
      <c r="AG65" s="255">
        <v>17.309999999999999</v>
      </c>
      <c r="AH65" s="255"/>
      <c r="AI65" s="259"/>
      <c r="AJ65" s="254">
        <v>5.3920000000000003</v>
      </c>
      <c r="AK65" s="259">
        <v>11.72</v>
      </c>
      <c r="AL65" s="271">
        <v>133</v>
      </c>
    </row>
    <row r="66" spans="1:38" s="247" customFormat="1" ht="24" customHeight="1">
      <c r="A66" s="285">
        <v>134</v>
      </c>
      <c r="B66" s="286">
        <v>17225</v>
      </c>
      <c r="C66" s="286">
        <v>43353</v>
      </c>
      <c r="D66" s="287">
        <v>71</v>
      </c>
      <c r="E66" s="251" t="s">
        <v>217</v>
      </c>
      <c r="F66" s="12" t="s">
        <v>222</v>
      </c>
      <c r="G66" s="252">
        <v>26.096442640702652</v>
      </c>
      <c r="H66" s="253" t="s">
        <v>219</v>
      </c>
      <c r="I66" s="254">
        <v>66.56</v>
      </c>
      <c r="J66" s="255">
        <v>105.8</v>
      </c>
      <c r="K66" s="255"/>
      <c r="L66" s="256"/>
      <c r="M66" s="257"/>
      <c r="N66" s="255"/>
      <c r="O66" s="255">
        <v>307.7</v>
      </c>
      <c r="P66" s="256">
        <v>519.1</v>
      </c>
      <c r="Q66" s="257">
        <v>52.57</v>
      </c>
      <c r="R66" s="255">
        <v>90.23</v>
      </c>
      <c r="S66" s="255"/>
      <c r="T66" s="259"/>
      <c r="U66" s="254">
        <v>45.31</v>
      </c>
      <c r="V66" s="259">
        <v>97.33</v>
      </c>
      <c r="W66" s="288">
        <v>134</v>
      </c>
      <c r="X66" s="257">
        <v>7.3890000000000002</v>
      </c>
      <c r="Y66" s="255">
        <v>25.4</v>
      </c>
      <c r="Z66" s="255"/>
      <c r="AA66" s="259"/>
      <c r="AB66" s="257"/>
      <c r="AC66" s="255"/>
      <c r="AD66" s="255">
        <v>5.2930000000000001</v>
      </c>
      <c r="AE66" s="256">
        <v>21.6</v>
      </c>
      <c r="AF66" s="257">
        <v>87.99</v>
      </c>
      <c r="AG66" s="255">
        <v>32.74</v>
      </c>
      <c r="AH66" s="255"/>
      <c r="AI66" s="259"/>
      <c r="AJ66" s="254">
        <v>28.148</v>
      </c>
      <c r="AK66" s="259">
        <v>34.15</v>
      </c>
      <c r="AL66" s="289">
        <v>134</v>
      </c>
    </row>
    <row r="67" spans="1:38" s="247" customFormat="1" ht="24" customHeight="1">
      <c r="A67" s="285">
        <v>135</v>
      </c>
      <c r="B67" s="286">
        <v>17723</v>
      </c>
      <c r="C67" s="286">
        <v>43362</v>
      </c>
      <c r="D67" s="287">
        <v>70</v>
      </c>
      <c r="E67" s="265" t="s">
        <v>221</v>
      </c>
      <c r="F67" s="27" t="s">
        <v>218</v>
      </c>
      <c r="G67" s="252">
        <v>27.311466942148758</v>
      </c>
      <c r="H67" s="253" t="s">
        <v>219</v>
      </c>
      <c r="I67" s="254">
        <v>899.7</v>
      </c>
      <c r="J67" s="255">
        <v>193.1</v>
      </c>
      <c r="K67" s="255"/>
      <c r="L67" s="256"/>
      <c r="M67" s="257"/>
      <c r="N67" s="255"/>
      <c r="O67" s="255">
        <v>153.19999999999999</v>
      </c>
      <c r="P67" s="256">
        <v>87.1</v>
      </c>
      <c r="Q67" s="257">
        <v>352.8</v>
      </c>
      <c r="R67" s="255">
        <v>193.2</v>
      </c>
      <c r="S67" s="255"/>
      <c r="T67" s="259"/>
      <c r="U67" s="254">
        <v>300.5</v>
      </c>
      <c r="V67" s="259">
        <v>144.6</v>
      </c>
      <c r="W67" s="288">
        <v>135</v>
      </c>
      <c r="X67" s="257">
        <v>3.927</v>
      </c>
      <c r="Y67" s="255">
        <v>3.762</v>
      </c>
      <c r="Z67" s="255"/>
      <c r="AA67" s="259"/>
      <c r="AB67" s="257"/>
      <c r="AC67" s="255"/>
      <c r="AD67" s="255">
        <v>1.1240000000000001</v>
      </c>
      <c r="AE67" s="256">
        <v>1.3340000000000001</v>
      </c>
      <c r="AF67" s="291">
        <v>20.884</v>
      </c>
      <c r="AG67" s="292">
        <v>25.277999999999999</v>
      </c>
      <c r="AH67" s="292"/>
      <c r="AI67" s="293"/>
      <c r="AJ67" s="254">
        <v>6.0250000000000004</v>
      </c>
      <c r="AK67" s="259">
        <v>6.1639999999999997</v>
      </c>
      <c r="AL67" s="289">
        <v>135</v>
      </c>
    </row>
    <row r="68" spans="1:38" s="247" customFormat="1" ht="24" customHeight="1">
      <c r="A68" s="248">
        <v>136</v>
      </c>
      <c r="B68" s="249">
        <v>33119</v>
      </c>
      <c r="C68" s="249"/>
      <c r="D68" s="250">
        <v>28</v>
      </c>
      <c r="E68" s="251" t="s">
        <v>217</v>
      </c>
      <c r="F68" s="11" t="s">
        <v>223</v>
      </c>
      <c r="G68" s="272">
        <v>23.832540154669843</v>
      </c>
      <c r="H68" s="253" t="s">
        <v>219</v>
      </c>
      <c r="I68" s="254">
        <v>140.19999999999999</v>
      </c>
      <c r="J68" s="255"/>
      <c r="K68" s="255"/>
      <c r="L68" s="256"/>
      <c r="M68" s="257"/>
      <c r="N68" s="255"/>
      <c r="O68" s="255">
        <v>113.4</v>
      </c>
      <c r="P68" s="256"/>
      <c r="Q68" s="257">
        <v>258.8</v>
      </c>
      <c r="R68" s="255"/>
      <c r="S68" s="255"/>
      <c r="T68" s="259"/>
      <c r="U68" s="254">
        <v>163.1</v>
      </c>
      <c r="V68" s="259"/>
      <c r="W68" s="260">
        <v>136</v>
      </c>
      <c r="X68" s="257"/>
      <c r="Y68" s="255"/>
      <c r="Z68" s="255"/>
      <c r="AA68" s="259"/>
      <c r="AB68" s="257"/>
      <c r="AC68" s="255"/>
      <c r="AD68" s="255"/>
      <c r="AE68" s="256"/>
      <c r="AF68" s="291"/>
      <c r="AG68" s="292"/>
      <c r="AH68" s="292"/>
      <c r="AI68" s="293"/>
      <c r="AJ68" s="254"/>
      <c r="AK68" s="259"/>
      <c r="AL68" s="264">
        <v>136</v>
      </c>
    </row>
    <row r="69" spans="1:38" s="247" customFormat="1" ht="24" customHeight="1">
      <c r="A69" s="248">
        <v>137</v>
      </c>
      <c r="B69" s="249">
        <v>32354</v>
      </c>
      <c r="C69" s="249">
        <v>43349</v>
      </c>
      <c r="D69" s="250">
        <v>30</v>
      </c>
      <c r="E69" s="265" t="s">
        <v>221</v>
      </c>
      <c r="F69" s="27" t="s">
        <v>218</v>
      </c>
      <c r="G69" s="252">
        <v>29.370224264087799</v>
      </c>
      <c r="H69" s="253" t="s">
        <v>219</v>
      </c>
      <c r="I69" s="254">
        <v>363.4</v>
      </c>
      <c r="J69" s="255">
        <v>511.9</v>
      </c>
      <c r="K69" s="255"/>
      <c r="L69" s="256"/>
      <c r="M69" s="257"/>
      <c r="N69" s="255"/>
      <c r="O69" s="255">
        <v>208.1</v>
      </c>
      <c r="P69" s="256">
        <v>274.39999999999998</v>
      </c>
      <c r="Q69" s="257">
        <v>552.9</v>
      </c>
      <c r="R69" s="255">
        <v>477.5</v>
      </c>
      <c r="S69" s="255"/>
      <c r="T69" s="259"/>
      <c r="U69" s="254">
        <v>287.10000000000002</v>
      </c>
      <c r="V69" s="259">
        <v>273.60000000000002</v>
      </c>
      <c r="W69" s="260">
        <v>137</v>
      </c>
      <c r="X69" s="257">
        <v>16.193000000000001</v>
      </c>
      <c r="Y69" s="255">
        <v>15.67</v>
      </c>
      <c r="Z69" s="255"/>
      <c r="AA69" s="259"/>
      <c r="AB69" s="257"/>
      <c r="AC69" s="255"/>
      <c r="AD69" s="255">
        <v>1.643</v>
      </c>
      <c r="AE69" s="256">
        <v>2.556</v>
      </c>
      <c r="AF69" s="291">
        <v>53.076000000000001</v>
      </c>
      <c r="AG69" s="292">
        <v>56.103000000000002</v>
      </c>
      <c r="AH69" s="292"/>
      <c r="AI69" s="293"/>
      <c r="AJ69" s="254">
        <v>28.771999999999998</v>
      </c>
      <c r="AK69" s="259">
        <v>29.245999999999999</v>
      </c>
      <c r="AL69" s="264">
        <v>137</v>
      </c>
    </row>
    <row r="70" spans="1:38" s="247" customFormat="1" ht="24" customHeight="1">
      <c r="A70" s="275">
        <v>139</v>
      </c>
      <c r="B70" s="276">
        <v>19925</v>
      </c>
      <c r="C70" s="276">
        <v>43353</v>
      </c>
      <c r="D70" s="277">
        <v>64</v>
      </c>
      <c r="E70" s="251" t="s">
        <v>217</v>
      </c>
      <c r="F70" s="27" t="s">
        <v>218</v>
      </c>
      <c r="G70" s="252">
        <v>28.190748616809067</v>
      </c>
      <c r="H70" s="253" t="s">
        <v>219</v>
      </c>
      <c r="I70" s="254">
        <v>743.5</v>
      </c>
      <c r="J70" s="255">
        <v>246.5</v>
      </c>
      <c r="K70" s="255"/>
      <c r="L70" s="256"/>
      <c r="M70" s="257"/>
      <c r="N70" s="255"/>
      <c r="O70" s="255">
        <v>184.7</v>
      </c>
      <c r="P70" s="256">
        <v>166.4</v>
      </c>
      <c r="Q70" s="257">
        <v>214.6</v>
      </c>
      <c r="R70" s="255">
        <v>211.2</v>
      </c>
      <c r="S70" s="255"/>
      <c r="T70" s="259"/>
      <c r="U70" s="254">
        <v>163.69999999999999</v>
      </c>
      <c r="V70" s="259">
        <v>145.1</v>
      </c>
      <c r="W70" s="278">
        <v>139</v>
      </c>
      <c r="X70" s="257">
        <v>3.6989999999999998</v>
      </c>
      <c r="Y70" s="255">
        <v>3.63</v>
      </c>
      <c r="Z70" s="255"/>
      <c r="AA70" s="259"/>
      <c r="AB70" s="257"/>
      <c r="AC70" s="255"/>
      <c r="AD70" s="255">
        <v>8.5470000000000006</v>
      </c>
      <c r="AE70" s="256">
        <v>10.351000000000001</v>
      </c>
      <c r="AF70" s="291">
        <v>9.3829999999999991</v>
      </c>
      <c r="AG70" s="292">
        <v>15.567</v>
      </c>
      <c r="AH70" s="292"/>
      <c r="AI70" s="293"/>
      <c r="AJ70" s="254">
        <v>9</v>
      </c>
      <c r="AK70" s="259">
        <v>9.9309999999999992</v>
      </c>
      <c r="AL70" s="279">
        <v>139</v>
      </c>
    </row>
    <row r="71" spans="1:38" s="247" customFormat="1" ht="24" customHeight="1">
      <c r="A71" s="285">
        <v>140</v>
      </c>
      <c r="B71" s="286">
        <v>19555</v>
      </c>
      <c r="C71" s="286">
        <v>43353</v>
      </c>
      <c r="D71" s="287">
        <v>65</v>
      </c>
      <c r="E71" s="265" t="s">
        <v>221</v>
      </c>
      <c r="F71" s="11" t="s">
        <v>225</v>
      </c>
      <c r="G71" s="252">
        <v>29.012131567340255</v>
      </c>
      <c r="H71" s="253" t="s">
        <v>219</v>
      </c>
      <c r="I71" s="254">
        <v>448.1</v>
      </c>
      <c r="J71" s="255">
        <v>311</v>
      </c>
      <c r="K71" s="255"/>
      <c r="L71" s="256"/>
      <c r="M71" s="257"/>
      <c r="N71" s="255"/>
      <c r="O71" s="255">
        <v>637.5</v>
      </c>
      <c r="P71" s="256">
        <v>847.2</v>
      </c>
      <c r="Q71" s="257">
        <v>610.1</v>
      </c>
      <c r="R71" s="255">
        <v>654.9</v>
      </c>
      <c r="S71" s="255"/>
      <c r="T71" s="259"/>
      <c r="U71" s="254">
        <v>329.5</v>
      </c>
      <c r="V71" s="259">
        <v>534.79999999999995</v>
      </c>
      <c r="W71" s="288">
        <v>140</v>
      </c>
      <c r="X71" s="257">
        <v>4.883</v>
      </c>
      <c r="Y71" s="255">
        <v>5.17</v>
      </c>
      <c r="Z71" s="255"/>
      <c r="AA71" s="259"/>
      <c r="AB71" s="257"/>
      <c r="AC71" s="255"/>
      <c r="AD71" s="255">
        <v>0.20569999999999999</v>
      </c>
      <c r="AE71" s="256">
        <v>0.34279999999999999</v>
      </c>
      <c r="AF71" s="291">
        <v>196.822</v>
      </c>
      <c r="AG71" s="292">
        <v>207.00299999999999</v>
      </c>
      <c r="AH71" s="292"/>
      <c r="AI71" s="293"/>
      <c r="AJ71" s="254">
        <v>3.3479999999999999</v>
      </c>
      <c r="AK71" s="259">
        <v>3.8460000000000001</v>
      </c>
      <c r="AL71" s="289">
        <v>140</v>
      </c>
    </row>
    <row r="72" spans="1:38" s="247" customFormat="1" ht="24" customHeight="1">
      <c r="A72" s="285">
        <v>141</v>
      </c>
      <c r="B72" s="286">
        <v>16919</v>
      </c>
      <c r="C72" s="286">
        <v>43348</v>
      </c>
      <c r="D72" s="287">
        <v>72</v>
      </c>
      <c r="E72" s="251" t="s">
        <v>217</v>
      </c>
      <c r="F72" s="27" t="s">
        <v>218</v>
      </c>
      <c r="G72" s="252">
        <v>29.388783868935093</v>
      </c>
      <c r="H72" s="290" t="s">
        <v>226</v>
      </c>
      <c r="I72" s="254">
        <v>333.1</v>
      </c>
      <c r="J72" s="255">
        <v>463.5</v>
      </c>
      <c r="K72" s="255"/>
      <c r="L72" s="256"/>
      <c r="M72" s="257"/>
      <c r="N72" s="255"/>
      <c r="O72" s="255">
        <v>97.92</v>
      </c>
      <c r="P72" s="256">
        <v>194.6</v>
      </c>
      <c r="Q72" s="257">
        <v>213.9</v>
      </c>
      <c r="R72" s="255">
        <v>354.1</v>
      </c>
      <c r="S72" s="255"/>
      <c r="T72" s="259"/>
      <c r="U72" s="254">
        <v>120.9</v>
      </c>
      <c r="V72" s="259">
        <v>127.2</v>
      </c>
      <c r="W72" s="288">
        <v>141</v>
      </c>
      <c r="X72" s="257">
        <v>11.337999999999999</v>
      </c>
      <c r="Y72" s="255">
        <v>14.41</v>
      </c>
      <c r="Z72" s="255"/>
      <c r="AA72" s="259"/>
      <c r="AB72" s="257"/>
      <c r="AC72" s="255"/>
      <c r="AD72" s="255">
        <v>6.3559999999999999</v>
      </c>
      <c r="AE72" s="256">
        <v>7.3819999999999997</v>
      </c>
      <c r="AF72" s="291">
        <v>6.1769999999999996</v>
      </c>
      <c r="AG72" s="292">
        <v>6.1669999999999998</v>
      </c>
      <c r="AH72" s="292"/>
      <c r="AI72" s="293"/>
      <c r="AJ72" s="254">
        <v>7.9210000000000003</v>
      </c>
      <c r="AK72" s="259">
        <v>7.0430000000000001</v>
      </c>
      <c r="AL72" s="289">
        <v>141</v>
      </c>
    </row>
    <row r="73" spans="1:38" s="247" customFormat="1" ht="24" customHeight="1">
      <c r="A73" s="248">
        <v>142</v>
      </c>
      <c r="B73" s="249">
        <v>32879</v>
      </c>
      <c r="C73" s="249">
        <v>43377</v>
      </c>
      <c r="D73" s="250">
        <v>28</v>
      </c>
      <c r="E73" s="265" t="s">
        <v>221</v>
      </c>
      <c r="F73" s="27" t="s">
        <v>218</v>
      </c>
      <c r="G73" s="252">
        <v>26.325113378684811</v>
      </c>
      <c r="H73" s="253" t="s">
        <v>219</v>
      </c>
      <c r="I73" s="254">
        <v>61.89</v>
      </c>
      <c r="J73" s="255">
        <v>187.8</v>
      </c>
      <c r="K73" s="255"/>
      <c r="L73" s="256"/>
      <c r="M73" s="257"/>
      <c r="N73" s="255"/>
      <c r="O73" s="255">
        <v>149.19999999999999</v>
      </c>
      <c r="P73" s="256">
        <v>383.9</v>
      </c>
      <c r="Q73" s="257">
        <v>337.6</v>
      </c>
      <c r="R73" s="255">
        <v>772.7</v>
      </c>
      <c r="S73" s="255"/>
      <c r="T73" s="259"/>
      <c r="U73" s="254">
        <v>338.5</v>
      </c>
      <c r="V73" s="259">
        <v>616.9</v>
      </c>
      <c r="W73" s="260">
        <v>142</v>
      </c>
      <c r="X73" s="257">
        <v>3.379</v>
      </c>
      <c r="Y73" s="255">
        <v>3.7770000000000001</v>
      </c>
      <c r="Z73" s="255"/>
      <c r="AA73" s="259"/>
      <c r="AB73" s="257"/>
      <c r="AC73" s="255"/>
      <c r="AD73" s="255">
        <v>1.2869999999999999</v>
      </c>
      <c r="AE73" s="256">
        <v>1.3160000000000001</v>
      </c>
      <c r="AF73" s="291">
        <v>7.2080000000000002</v>
      </c>
      <c r="AG73" s="292">
        <v>7.641</v>
      </c>
      <c r="AH73" s="292"/>
      <c r="AI73" s="293"/>
      <c r="AJ73" s="254">
        <v>2.883</v>
      </c>
      <c r="AK73" s="259">
        <v>5.2530000000000001</v>
      </c>
      <c r="AL73" s="264">
        <v>142</v>
      </c>
    </row>
    <row r="74" spans="1:38" s="247" customFormat="1" ht="24" customHeight="1">
      <c r="A74" s="103">
        <v>143</v>
      </c>
      <c r="B74" s="249">
        <v>32940</v>
      </c>
      <c r="C74" s="249">
        <v>43367</v>
      </c>
      <c r="D74" s="250">
        <v>28</v>
      </c>
      <c r="E74" s="251" t="s">
        <v>217</v>
      </c>
      <c r="F74" s="27" t="s">
        <v>218</v>
      </c>
      <c r="G74" s="252">
        <v>26.917650553204123</v>
      </c>
      <c r="H74" s="253" t="s">
        <v>219</v>
      </c>
      <c r="I74" s="254">
        <v>206.4</v>
      </c>
      <c r="J74" s="255">
        <v>279.60000000000002</v>
      </c>
      <c r="K74" s="255"/>
      <c r="L74" s="256"/>
      <c r="M74" s="257"/>
      <c r="N74" s="255"/>
      <c r="O74" s="255">
        <v>452.4</v>
      </c>
      <c r="P74" s="256">
        <v>620.4</v>
      </c>
      <c r="Q74" s="257">
        <v>557.9</v>
      </c>
      <c r="R74" s="255">
        <v>822.3</v>
      </c>
      <c r="S74" s="255"/>
      <c r="T74" s="259"/>
      <c r="U74" s="254">
        <v>522.1</v>
      </c>
      <c r="V74" s="259">
        <v>639.20000000000005</v>
      </c>
      <c r="W74" s="280">
        <v>143</v>
      </c>
      <c r="X74" s="257">
        <v>7.7119999999999997</v>
      </c>
      <c r="Y74" s="255">
        <v>7.5410000000000004</v>
      </c>
      <c r="Z74" s="255"/>
      <c r="AA74" s="259"/>
      <c r="AB74" s="257"/>
      <c r="AC74" s="255"/>
      <c r="AD74" s="255">
        <v>4.0060000000000002</v>
      </c>
      <c r="AE74" s="256">
        <v>2.9740000000000002</v>
      </c>
      <c r="AF74" s="291">
        <v>20.527999999999999</v>
      </c>
      <c r="AG74" s="292">
        <v>19.558</v>
      </c>
      <c r="AH74" s="292"/>
      <c r="AI74" s="293"/>
      <c r="AJ74" s="254">
        <v>25.503</v>
      </c>
      <c r="AK74" s="259">
        <v>25.565999999999999</v>
      </c>
      <c r="AL74" s="281">
        <v>143</v>
      </c>
    </row>
    <row r="75" spans="1:38" s="247" customFormat="1" ht="24" customHeight="1">
      <c r="A75" s="285">
        <v>145</v>
      </c>
      <c r="B75" s="286">
        <v>18331</v>
      </c>
      <c r="C75" s="286">
        <v>43362</v>
      </c>
      <c r="D75" s="287">
        <v>68</v>
      </c>
      <c r="E75" s="265" t="s">
        <v>221</v>
      </c>
      <c r="F75" s="27" t="s">
        <v>218</v>
      </c>
      <c r="G75" s="252">
        <v>28.517251635931</v>
      </c>
      <c r="H75" s="253" t="s">
        <v>219</v>
      </c>
      <c r="I75" s="254">
        <v>81.209999999999994</v>
      </c>
      <c r="J75" s="255">
        <v>160</v>
      </c>
      <c r="K75" s="255"/>
      <c r="L75" s="256"/>
      <c r="M75" s="257"/>
      <c r="N75" s="255"/>
      <c r="O75" s="255">
        <v>130.30000000000001</v>
      </c>
      <c r="P75" s="256">
        <v>217.6</v>
      </c>
      <c r="Q75" s="257">
        <v>119.2</v>
      </c>
      <c r="R75" s="255">
        <v>234.3</v>
      </c>
      <c r="S75" s="255"/>
      <c r="T75" s="259"/>
      <c r="U75" s="254">
        <v>76.03</v>
      </c>
      <c r="V75" s="259">
        <v>125.2</v>
      </c>
      <c r="W75" s="288">
        <v>145</v>
      </c>
      <c r="X75" s="257">
        <v>2.7029999999999998</v>
      </c>
      <c r="Y75" s="255">
        <v>2.5419999999999998</v>
      </c>
      <c r="Z75" s="255"/>
      <c r="AA75" s="259"/>
      <c r="AB75" s="257"/>
      <c r="AC75" s="255"/>
      <c r="AD75" s="255">
        <v>2.6960000000000002</v>
      </c>
      <c r="AE75" s="256">
        <v>3.907</v>
      </c>
      <c r="AF75" s="291">
        <v>5.9809999999999999</v>
      </c>
      <c r="AG75" s="292">
        <v>6.4480000000000004</v>
      </c>
      <c r="AH75" s="292"/>
      <c r="AI75" s="293"/>
      <c r="AJ75" s="254">
        <v>3.718</v>
      </c>
      <c r="AK75" s="259">
        <v>5.4989999999999997</v>
      </c>
      <c r="AL75" s="289">
        <v>145</v>
      </c>
    </row>
    <row r="76" spans="1:38" s="247" customFormat="1" ht="24" customHeight="1">
      <c r="A76" s="285">
        <v>146</v>
      </c>
      <c r="B76" s="286">
        <v>17845</v>
      </c>
      <c r="C76" s="286">
        <v>43348</v>
      </c>
      <c r="D76" s="287">
        <v>69</v>
      </c>
      <c r="E76" s="265" t="s">
        <v>221</v>
      </c>
      <c r="F76" s="27" t="s">
        <v>218</v>
      </c>
      <c r="G76" s="252">
        <v>28.875153035325031</v>
      </c>
      <c r="H76" s="290" t="s">
        <v>226</v>
      </c>
      <c r="I76" s="254">
        <v>264.3</v>
      </c>
      <c r="J76" s="255">
        <v>434.2</v>
      </c>
      <c r="K76" s="255"/>
      <c r="L76" s="256"/>
      <c r="M76" s="257"/>
      <c r="N76" s="255"/>
      <c r="O76" s="255">
        <v>140.9</v>
      </c>
      <c r="P76" s="256">
        <v>269.60000000000002</v>
      </c>
      <c r="Q76" s="257">
        <v>322.5</v>
      </c>
      <c r="R76" s="255">
        <v>589.29999999999995</v>
      </c>
      <c r="S76" s="255"/>
      <c r="T76" s="259"/>
      <c r="U76" s="254">
        <v>456.7</v>
      </c>
      <c r="V76" s="259">
        <v>465.2</v>
      </c>
      <c r="W76" s="288">
        <v>146</v>
      </c>
      <c r="X76" s="257">
        <v>21.67</v>
      </c>
      <c r="Y76" s="255">
        <v>28.504999999999999</v>
      </c>
      <c r="Z76" s="255"/>
      <c r="AA76" s="259"/>
      <c r="AB76" s="257"/>
      <c r="AC76" s="255"/>
      <c r="AD76" s="255">
        <v>26.433</v>
      </c>
      <c r="AE76" s="256">
        <v>39.680999999999997</v>
      </c>
      <c r="AF76" s="291">
        <v>148.024</v>
      </c>
      <c r="AG76" s="292">
        <v>179.393</v>
      </c>
      <c r="AH76" s="292"/>
      <c r="AI76" s="293"/>
      <c r="AJ76" s="254">
        <v>48.703000000000003</v>
      </c>
      <c r="AK76" s="259">
        <v>55.06</v>
      </c>
      <c r="AL76" s="289">
        <v>146</v>
      </c>
    </row>
    <row r="77" spans="1:38" s="247" customFormat="1" ht="24" customHeight="1">
      <c r="A77" s="285">
        <v>147</v>
      </c>
      <c r="B77" s="286">
        <v>18298</v>
      </c>
      <c r="C77" s="286">
        <v>43347</v>
      </c>
      <c r="D77" s="287">
        <v>68</v>
      </c>
      <c r="E77" s="265" t="s">
        <v>221</v>
      </c>
      <c r="F77" s="27" t="s">
        <v>218</v>
      </c>
      <c r="G77" s="272">
        <v>20.618963940454588</v>
      </c>
      <c r="H77" s="290" t="s">
        <v>226</v>
      </c>
      <c r="I77" s="254">
        <v>146.19999999999999</v>
      </c>
      <c r="J77" s="255">
        <v>122.3</v>
      </c>
      <c r="K77" s="255"/>
      <c r="L77" s="256"/>
      <c r="M77" s="257"/>
      <c r="N77" s="255"/>
      <c r="O77" s="255">
        <v>82.15</v>
      </c>
      <c r="P77" s="256">
        <v>40.83</v>
      </c>
      <c r="Q77" s="257">
        <v>373.3</v>
      </c>
      <c r="R77" s="255">
        <v>177.9</v>
      </c>
      <c r="S77" s="255"/>
      <c r="T77" s="259"/>
      <c r="U77" s="254">
        <v>179.1</v>
      </c>
      <c r="V77" s="259">
        <v>84.24</v>
      </c>
      <c r="W77" s="288">
        <v>147</v>
      </c>
      <c r="X77" s="257">
        <v>8.5009999999999994</v>
      </c>
      <c r="Y77" s="255">
        <v>30.079000000000001</v>
      </c>
      <c r="Z77" s="255"/>
      <c r="AA77" s="259"/>
      <c r="AB77" s="257"/>
      <c r="AC77" s="255"/>
      <c r="AD77" s="255">
        <v>0.82179999999999997</v>
      </c>
      <c r="AE77" s="256">
        <v>0.99990000000000001</v>
      </c>
      <c r="AF77" s="291">
        <v>13.148</v>
      </c>
      <c r="AG77" s="292">
        <v>16.308</v>
      </c>
      <c r="AH77" s="292"/>
      <c r="AI77" s="293"/>
      <c r="AJ77" s="254">
        <v>7.44</v>
      </c>
      <c r="AK77" s="259">
        <v>9.0660000000000007</v>
      </c>
      <c r="AL77" s="289">
        <v>147</v>
      </c>
    </row>
    <row r="78" spans="1:38" s="247" customFormat="1" ht="24" customHeight="1">
      <c r="A78" s="285">
        <v>148</v>
      </c>
      <c r="B78" s="286">
        <v>17640</v>
      </c>
      <c r="C78" s="286">
        <v>43374</v>
      </c>
      <c r="D78" s="287">
        <v>70</v>
      </c>
      <c r="E78" s="265" t="s">
        <v>221</v>
      </c>
      <c r="F78" s="27" t="s">
        <v>218</v>
      </c>
      <c r="G78" s="269">
        <v>30.343950048907843</v>
      </c>
      <c r="H78" s="290" t="s">
        <v>226</v>
      </c>
      <c r="I78" s="254">
        <v>119.6</v>
      </c>
      <c r="J78" s="255">
        <v>105.3</v>
      </c>
      <c r="K78" s="255"/>
      <c r="L78" s="256"/>
      <c r="M78" s="257"/>
      <c r="N78" s="255"/>
      <c r="O78" s="255">
        <v>150.9</v>
      </c>
      <c r="P78" s="256">
        <v>63.74</v>
      </c>
      <c r="Q78" s="257">
        <v>239.1</v>
      </c>
      <c r="R78" s="255">
        <v>131</v>
      </c>
      <c r="S78" s="255"/>
      <c r="T78" s="259"/>
      <c r="U78" s="254">
        <v>107.8</v>
      </c>
      <c r="V78" s="259">
        <v>59.51</v>
      </c>
      <c r="W78" s="288">
        <v>148</v>
      </c>
      <c r="X78" s="257">
        <v>0.68769999999999998</v>
      </c>
      <c r="Y78" s="255">
        <v>1.054</v>
      </c>
      <c r="Z78" s="255"/>
      <c r="AA78" s="259"/>
      <c r="AB78" s="257"/>
      <c r="AC78" s="255"/>
      <c r="AD78" s="255">
        <v>1.1890000000000001</v>
      </c>
      <c r="AE78" s="256">
        <v>1.367</v>
      </c>
      <c r="AF78" s="291">
        <v>8.7550000000000008</v>
      </c>
      <c r="AG78" s="292">
        <v>8.5960000000000001</v>
      </c>
      <c r="AH78" s="292"/>
      <c r="AI78" s="293"/>
      <c r="AJ78" s="254">
        <v>1.845</v>
      </c>
      <c r="AK78" s="259">
        <v>1.9550000000000001</v>
      </c>
      <c r="AL78" s="289">
        <v>148</v>
      </c>
    </row>
    <row r="79" spans="1:38" s="247" customFormat="1" ht="24" customHeight="1">
      <c r="A79" s="285">
        <v>149</v>
      </c>
      <c r="B79" s="286">
        <v>18768</v>
      </c>
      <c r="C79" s="286">
        <v>43349</v>
      </c>
      <c r="D79" s="287">
        <v>67</v>
      </c>
      <c r="E79" s="265" t="s">
        <v>221</v>
      </c>
      <c r="F79" s="27" t="s">
        <v>218</v>
      </c>
      <c r="G79" s="272">
        <v>22.208984882906705</v>
      </c>
      <c r="H79" s="253" t="s">
        <v>219</v>
      </c>
      <c r="I79" s="254">
        <v>147.4</v>
      </c>
      <c r="J79" s="255">
        <v>94.18</v>
      </c>
      <c r="K79" s="255"/>
      <c r="L79" s="256"/>
      <c r="M79" s="257"/>
      <c r="N79" s="255"/>
      <c r="O79" s="255">
        <v>289.10000000000002</v>
      </c>
      <c r="P79" s="256">
        <v>111.8</v>
      </c>
      <c r="Q79" s="257">
        <v>199.2</v>
      </c>
      <c r="R79" s="255">
        <v>130.80000000000001</v>
      </c>
      <c r="S79" s="255"/>
      <c r="T79" s="259"/>
      <c r="U79" s="254">
        <v>154.1</v>
      </c>
      <c r="V79" s="259">
        <v>65.11</v>
      </c>
      <c r="W79" s="288">
        <v>149</v>
      </c>
      <c r="X79" s="257">
        <v>9.1609999999999996</v>
      </c>
      <c r="Y79" s="255">
        <v>8.1620000000000008</v>
      </c>
      <c r="Z79" s="255"/>
      <c r="AA79" s="259"/>
      <c r="AB79" s="257"/>
      <c r="AC79" s="255"/>
      <c r="AD79" s="255">
        <v>7.6029999999999998</v>
      </c>
      <c r="AE79" s="256">
        <v>7.4829999999999997</v>
      </c>
      <c r="AF79" s="291">
        <v>103.038</v>
      </c>
      <c r="AG79" s="292">
        <v>109.381</v>
      </c>
      <c r="AH79" s="292"/>
      <c r="AI79" s="293"/>
      <c r="AJ79" s="254">
        <v>8.3390000000000004</v>
      </c>
      <c r="AK79" s="259">
        <v>8.0470000000000006</v>
      </c>
      <c r="AL79" s="289">
        <v>149</v>
      </c>
    </row>
    <row r="80" spans="1:38" s="247" customFormat="1" ht="24" customHeight="1">
      <c r="A80" s="110">
        <v>151</v>
      </c>
      <c r="B80" s="286">
        <v>18470</v>
      </c>
      <c r="C80" s="286">
        <v>43355</v>
      </c>
      <c r="D80" s="287">
        <v>68</v>
      </c>
      <c r="E80" s="251" t="s">
        <v>217</v>
      </c>
      <c r="F80" s="294" t="s">
        <v>218</v>
      </c>
      <c r="G80" s="252">
        <v>29.263798492970018</v>
      </c>
      <c r="H80" s="253" t="s">
        <v>219</v>
      </c>
      <c r="I80" s="254">
        <v>57.81</v>
      </c>
      <c r="J80" s="255">
        <v>37.340000000000003</v>
      </c>
      <c r="K80" s="255"/>
      <c r="L80" s="256"/>
      <c r="M80" s="257"/>
      <c r="N80" s="255"/>
      <c r="O80" s="255">
        <v>110.5</v>
      </c>
      <c r="P80" s="256">
        <v>52.75</v>
      </c>
      <c r="Q80" s="257">
        <v>44.45</v>
      </c>
      <c r="R80" s="255">
        <v>20.190000000000001</v>
      </c>
      <c r="S80" s="255"/>
      <c r="T80" s="259"/>
      <c r="U80" s="254">
        <v>16.760000000000002</v>
      </c>
      <c r="V80" s="259">
        <v>8.8170000000000002</v>
      </c>
      <c r="W80" s="295">
        <v>151</v>
      </c>
      <c r="X80" s="257">
        <v>1.5</v>
      </c>
      <c r="Y80" s="255">
        <v>0.996</v>
      </c>
      <c r="Z80" s="255"/>
      <c r="AA80" s="259"/>
      <c r="AB80" s="257"/>
      <c r="AC80" s="255"/>
      <c r="AD80" s="255">
        <v>1.1040000000000001</v>
      </c>
      <c r="AE80" s="256">
        <v>1.208</v>
      </c>
      <c r="AF80" s="291">
        <v>1.758</v>
      </c>
      <c r="AG80" s="292">
        <v>2.2490000000000001</v>
      </c>
      <c r="AH80" s="292"/>
      <c r="AI80" s="293"/>
      <c r="AJ80" s="254">
        <v>0.64890000000000003</v>
      </c>
      <c r="AK80" s="259">
        <v>0.83860000000000001</v>
      </c>
      <c r="AL80" s="296">
        <v>151</v>
      </c>
    </row>
    <row r="81" spans="1:38" s="247" customFormat="1" ht="24" customHeight="1">
      <c r="A81" s="111">
        <v>152</v>
      </c>
      <c r="B81" s="249">
        <v>32366</v>
      </c>
      <c r="C81" s="249">
        <v>43384</v>
      </c>
      <c r="D81" s="250">
        <v>30</v>
      </c>
      <c r="E81" s="251" t="s">
        <v>217</v>
      </c>
      <c r="F81" s="11" t="s">
        <v>223</v>
      </c>
      <c r="G81" s="252">
        <v>27.750067869196375</v>
      </c>
      <c r="H81" s="253" t="s">
        <v>219</v>
      </c>
      <c r="I81" s="254">
        <v>225.1</v>
      </c>
      <c r="J81" s="255">
        <v>245.3</v>
      </c>
      <c r="K81" s="255"/>
      <c r="L81" s="256"/>
      <c r="M81" s="257"/>
      <c r="N81" s="255"/>
      <c r="O81" s="255">
        <v>310.8</v>
      </c>
      <c r="P81" s="256">
        <v>199.7</v>
      </c>
      <c r="Q81" s="257">
        <v>498</v>
      </c>
      <c r="R81" s="255">
        <v>384.6</v>
      </c>
      <c r="S81" s="255"/>
      <c r="T81" s="259"/>
      <c r="U81" s="254">
        <v>437.3</v>
      </c>
      <c r="V81" s="259">
        <v>327.60000000000002</v>
      </c>
      <c r="W81" s="297">
        <v>152</v>
      </c>
      <c r="X81" s="257">
        <v>1.3580000000000001</v>
      </c>
      <c r="Y81" s="255">
        <v>1.319</v>
      </c>
      <c r="Z81" s="255"/>
      <c r="AA81" s="259"/>
      <c r="AB81" s="257"/>
      <c r="AC81" s="255"/>
      <c r="AD81" s="255">
        <v>4.069</v>
      </c>
      <c r="AE81" s="256">
        <v>5.0869999999999997</v>
      </c>
      <c r="AF81" s="291">
        <v>8.7949999999999999</v>
      </c>
      <c r="AG81" s="292">
        <v>12.387</v>
      </c>
      <c r="AH81" s="292"/>
      <c r="AI81" s="293"/>
      <c r="AJ81" s="254">
        <v>5.9589999999999996</v>
      </c>
      <c r="AK81" s="259">
        <v>8.0380000000000003</v>
      </c>
      <c r="AL81" s="298">
        <v>152</v>
      </c>
    </row>
    <row r="82" spans="1:38" s="247" customFormat="1" ht="24" customHeight="1">
      <c r="A82" s="111">
        <v>158</v>
      </c>
      <c r="B82" s="249">
        <v>30912</v>
      </c>
      <c r="C82" s="249">
        <v>43370</v>
      </c>
      <c r="D82" s="250">
        <v>34</v>
      </c>
      <c r="E82" s="265" t="s">
        <v>221</v>
      </c>
      <c r="F82" s="294" t="s">
        <v>218</v>
      </c>
      <c r="G82" s="252">
        <v>25.941077125164199</v>
      </c>
      <c r="H82" s="253" t="s">
        <v>219</v>
      </c>
      <c r="I82" s="254">
        <v>196.7</v>
      </c>
      <c r="J82" s="255">
        <v>227.8</v>
      </c>
      <c r="K82" s="255"/>
      <c r="L82" s="256"/>
      <c r="M82" s="257"/>
      <c r="N82" s="255"/>
      <c r="O82" s="255">
        <v>239.1</v>
      </c>
      <c r="P82" s="256">
        <v>170.5</v>
      </c>
      <c r="Q82" s="257">
        <v>228.1</v>
      </c>
      <c r="R82" s="255">
        <v>174.9</v>
      </c>
      <c r="S82" s="255"/>
      <c r="T82" s="259"/>
      <c r="U82" s="254">
        <v>124.4</v>
      </c>
      <c r="V82" s="259">
        <v>133.80000000000001</v>
      </c>
      <c r="W82" s="297">
        <v>158</v>
      </c>
      <c r="X82" s="257">
        <v>3.2269999999999999</v>
      </c>
      <c r="Y82" s="255">
        <v>2.9910000000000001</v>
      </c>
      <c r="Z82" s="255"/>
      <c r="AA82" s="259"/>
      <c r="AB82" s="257"/>
      <c r="AC82" s="255"/>
      <c r="AD82" s="255">
        <v>1.028</v>
      </c>
      <c r="AE82" s="256">
        <v>1.167</v>
      </c>
      <c r="AF82" s="291">
        <v>5.1310000000000002</v>
      </c>
      <c r="AG82" s="292">
        <v>5.3840000000000003</v>
      </c>
      <c r="AH82" s="292"/>
      <c r="AI82" s="293"/>
      <c r="AJ82" s="254">
        <v>4.476</v>
      </c>
      <c r="AK82" s="259">
        <v>5.1180000000000003</v>
      </c>
      <c r="AL82" s="298">
        <v>158</v>
      </c>
    </row>
    <row r="83" spans="1:38" s="247" customFormat="1" ht="24" customHeight="1">
      <c r="A83" s="111">
        <v>161</v>
      </c>
      <c r="B83" s="249">
        <v>33793</v>
      </c>
      <c r="C83" s="249">
        <v>43382</v>
      </c>
      <c r="D83" s="250">
        <v>26</v>
      </c>
      <c r="E83" s="265" t="s">
        <v>221</v>
      </c>
      <c r="F83" s="294" t="s">
        <v>218</v>
      </c>
      <c r="G83" s="252">
        <v>27.268249202477019</v>
      </c>
      <c r="H83" s="253" t="s">
        <v>219</v>
      </c>
      <c r="I83" s="254">
        <v>329.8</v>
      </c>
      <c r="J83" s="255">
        <v>183.4</v>
      </c>
      <c r="K83" s="255"/>
      <c r="L83" s="256"/>
      <c r="M83" s="257"/>
      <c r="N83" s="255"/>
      <c r="O83" s="255">
        <v>278.10000000000002</v>
      </c>
      <c r="P83" s="256">
        <v>142.5</v>
      </c>
      <c r="Q83" s="257">
        <v>521.29999999999995</v>
      </c>
      <c r="R83" s="255">
        <v>376.3</v>
      </c>
      <c r="S83" s="255"/>
      <c r="T83" s="259"/>
      <c r="U83" s="254">
        <v>599</v>
      </c>
      <c r="V83" s="259">
        <v>255.7</v>
      </c>
      <c r="W83" s="297">
        <v>161</v>
      </c>
      <c r="X83" s="257">
        <v>1.7889999999999999</v>
      </c>
      <c r="Y83" s="255">
        <v>1.7110000000000001</v>
      </c>
      <c r="Z83" s="255"/>
      <c r="AA83" s="259"/>
      <c r="AB83" s="257"/>
      <c r="AC83" s="255"/>
      <c r="AD83" s="255">
        <v>1.5089999999999999</v>
      </c>
      <c r="AE83" s="256">
        <v>0.98219999999999996</v>
      </c>
      <c r="AF83" s="291">
        <v>3.2650000000000001</v>
      </c>
      <c r="AG83" s="292">
        <v>3.9350000000000001</v>
      </c>
      <c r="AH83" s="292"/>
      <c r="AI83" s="293"/>
      <c r="AJ83" s="254">
        <v>1.581</v>
      </c>
      <c r="AK83" s="259">
        <v>1.7789999999999999</v>
      </c>
      <c r="AL83" s="298">
        <v>161</v>
      </c>
    </row>
    <row r="84" spans="1:38" s="247" customFormat="1" ht="24" customHeight="1">
      <c r="A84" s="112">
        <v>166</v>
      </c>
      <c r="B84" s="276">
        <v>23242</v>
      </c>
      <c r="C84" s="276">
        <v>43409</v>
      </c>
      <c r="D84" s="277">
        <v>55</v>
      </c>
      <c r="E84" s="265" t="s">
        <v>221</v>
      </c>
      <c r="F84" s="54" t="s">
        <v>218</v>
      </c>
      <c r="G84" s="269">
        <v>30.600516314166164</v>
      </c>
      <c r="H84" s="253" t="s">
        <v>219</v>
      </c>
      <c r="I84" s="254">
        <v>259.5</v>
      </c>
      <c r="J84" s="255">
        <v>153.6</v>
      </c>
      <c r="K84" s="255"/>
      <c r="L84" s="256"/>
      <c r="M84" s="257"/>
      <c r="N84" s="255"/>
      <c r="O84" s="255">
        <v>515.1</v>
      </c>
      <c r="P84" s="256">
        <v>270.39999999999998</v>
      </c>
      <c r="Q84" s="257">
        <v>654.6</v>
      </c>
      <c r="R84" s="255">
        <v>393.1</v>
      </c>
      <c r="S84" s="255"/>
      <c r="T84" s="259"/>
      <c r="U84" s="254">
        <v>268.2</v>
      </c>
      <c r="V84" s="259">
        <v>178.3</v>
      </c>
      <c r="W84" s="299">
        <v>166</v>
      </c>
      <c r="X84" s="257">
        <v>9.01</v>
      </c>
      <c r="Y84" s="255">
        <v>8.4239999999999995</v>
      </c>
      <c r="Z84" s="255"/>
      <c r="AA84" s="259"/>
      <c r="AB84" s="257"/>
      <c r="AC84" s="255"/>
      <c r="AD84" s="255">
        <v>12.074</v>
      </c>
      <c r="AE84" s="256">
        <v>11.295</v>
      </c>
      <c r="AF84" s="291">
        <v>20.34</v>
      </c>
      <c r="AG84" s="292">
        <v>22.779</v>
      </c>
      <c r="AH84" s="292"/>
      <c r="AI84" s="293"/>
      <c r="AJ84" s="254">
        <v>14.742000000000001</v>
      </c>
      <c r="AK84" s="259">
        <v>14.903</v>
      </c>
      <c r="AL84" s="300">
        <v>166</v>
      </c>
    </row>
    <row r="85" spans="1:38" s="247" customFormat="1" ht="24" customHeight="1">
      <c r="A85" s="110">
        <v>171</v>
      </c>
      <c r="B85" s="286">
        <v>14078</v>
      </c>
      <c r="C85" s="286">
        <v>43402</v>
      </c>
      <c r="D85" s="287">
        <v>80</v>
      </c>
      <c r="E85" s="251" t="s">
        <v>217</v>
      </c>
      <c r="F85" s="27" t="s">
        <v>218</v>
      </c>
      <c r="G85" s="252">
        <v>27.823273340763141</v>
      </c>
      <c r="H85" s="290" t="s">
        <v>226</v>
      </c>
      <c r="I85" s="254"/>
      <c r="J85" s="255">
        <v>390.5</v>
      </c>
      <c r="K85" s="255"/>
      <c r="L85" s="256"/>
      <c r="M85" s="257"/>
      <c r="N85" s="255"/>
      <c r="O85" s="255"/>
      <c r="P85" s="256">
        <v>175.8</v>
      </c>
      <c r="Q85" s="257"/>
      <c r="R85" s="255">
        <v>780.8</v>
      </c>
      <c r="S85" s="255"/>
      <c r="T85" s="259"/>
      <c r="U85" s="254"/>
      <c r="V85" s="259">
        <v>303.3</v>
      </c>
      <c r="W85" s="295">
        <v>171</v>
      </c>
      <c r="X85" s="257">
        <v>6.6550000000000002</v>
      </c>
      <c r="Y85" s="255">
        <v>9.4879999999999995</v>
      </c>
      <c r="Z85" s="255"/>
      <c r="AA85" s="259"/>
      <c r="AB85" s="257"/>
      <c r="AC85" s="255"/>
      <c r="AD85" s="255">
        <v>0.98880000000000001</v>
      </c>
      <c r="AE85" s="256">
        <v>1.2869999999999999</v>
      </c>
      <c r="AF85" s="291">
        <v>5.1109999999999998</v>
      </c>
      <c r="AG85" s="292">
        <v>8.5250000000000004</v>
      </c>
      <c r="AH85" s="292"/>
      <c r="AI85" s="293"/>
      <c r="AJ85" s="254">
        <v>2.0979999999999999</v>
      </c>
      <c r="AK85" s="259">
        <v>2.7549999999999999</v>
      </c>
      <c r="AL85" s="296">
        <v>171</v>
      </c>
    </row>
    <row r="86" spans="1:38" s="247" customFormat="1" ht="24" customHeight="1">
      <c r="A86" s="112">
        <v>175</v>
      </c>
      <c r="B86" s="276">
        <v>23488</v>
      </c>
      <c r="C86" s="276">
        <v>43398</v>
      </c>
      <c r="D86" s="277">
        <v>54</v>
      </c>
      <c r="E86" s="265" t="s">
        <v>221</v>
      </c>
      <c r="F86" s="12" t="s">
        <v>222</v>
      </c>
      <c r="G86" s="269">
        <v>30.618562215092837</v>
      </c>
      <c r="H86" s="253" t="s">
        <v>219</v>
      </c>
      <c r="I86" s="254">
        <v>142.1</v>
      </c>
      <c r="J86" s="255">
        <v>536.9</v>
      </c>
      <c r="K86" s="255"/>
      <c r="L86" s="256"/>
      <c r="M86" s="257"/>
      <c r="N86" s="255"/>
      <c r="O86" s="255">
        <v>126.5</v>
      </c>
      <c r="P86" s="256">
        <v>440.1</v>
      </c>
      <c r="Q86" s="257">
        <v>214.5</v>
      </c>
      <c r="R86" s="255">
        <v>455.1</v>
      </c>
      <c r="S86" s="255"/>
      <c r="T86" s="259"/>
      <c r="U86" s="254">
        <v>65.650000000000006</v>
      </c>
      <c r="V86" s="259">
        <v>164.3</v>
      </c>
      <c r="W86" s="299">
        <v>175</v>
      </c>
      <c r="X86" s="257">
        <v>2.371</v>
      </c>
      <c r="Y86" s="255">
        <v>1.9570000000000001</v>
      </c>
      <c r="Z86" s="255"/>
      <c r="AA86" s="259"/>
      <c r="AB86" s="257"/>
      <c r="AC86" s="255"/>
      <c r="AD86" s="255">
        <v>1.202</v>
      </c>
      <c r="AE86" s="256">
        <v>1.383</v>
      </c>
      <c r="AF86" s="291">
        <v>19.242999999999999</v>
      </c>
      <c r="AG86" s="292">
        <v>22.707999999999998</v>
      </c>
      <c r="AH86" s="292"/>
      <c r="AI86" s="293"/>
      <c r="AJ86" s="254">
        <v>1.8740000000000001</v>
      </c>
      <c r="AK86" s="259">
        <v>2.81</v>
      </c>
      <c r="AL86" s="300">
        <v>175</v>
      </c>
    </row>
    <row r="87" spans="1:38" s="247" customFormat="1" ht="24" customHeight="1">
      <c r="A87" s="110">
        <v>177</v>
      </c>
      <c r="B87" s="286">
        <v>17736</v>
      </c>
      <c r="C87" s="286">
        <v>43404</v>
      </c>
      <c r="D87" s="287">
        <v>70</v>
      </c>
      <c r="E87" s="265" t="s">
        <v>221</v>
      </c>
      <c r="F87" s="54" t="s">
        <v>218</v>
      </c>
      <c r="G87" s="272">
        <v>22.45693726534429</v>
      </c>
      <c r="H87" s="290" t="s">
        <v>226</v>
      </c>
      <c r="I87" s="254">
        <v>83.92</v>
      </c>
      <c r="J87" s="255">
        <v>155.9</v>
      </c>
      <c r="K87" s="255"/>
      <c r="L87" s="256"/>
      <c r="M87" s="257"/>
      <c r="N87" s="255"/>
      <c r="O87" s="255">
        <v>84.89</v>
      </c>
      <c r="P87" s="256">
        <v>328</v>
      </c>
      <c r="Q87" s="257">
        <v>354.8</v>
      </c>
      <c r="R87" s="255">
        <v>484.9</v>
      </c>
      <c r="S87" s="255"/>
      <c r="T87" s="259"/>
      <c r="U87" s="254">
        <v>93.37</v>
      </c>
      <c r="V87" s="259">
        <v>163.30000000000001</v>
      </c>
      <c r="W87" s="295">
        <v>177</v>
      </c>
      <c r="X87" s="257">
        <v>3.3690000000000002</v>
      </c>
      <c r="Y87" s="255">
        <v>4.9329999999999998</v>
      </c>
      <c r="Z87" s="255"/>
      <c r="AA87" s="259"/>
      <c r="AB87" s="257"/>
      <c r="AC87" s="255"/>
      <c r="AD87" s="255">
        <v>4.9470000000000001</v>
      </c>
      <c r="AE87" s="256">
        <v>5.1920000000000002</v>
      </c>
      <c r="AF87" s="291">
        <v>21.068000000000001</v>
      </c>
      <c r="AG87" s="292">
        <v>23.135000000000002</v>
      </c>
      <c r="AH87" s="292"/>
      <c r="AI87" s="293"/>
      <c r="AJ87" s="254">
        <v>9.2260000000000009</v>
      </c>
      <c r="AK87" s="259">
        <v>9.5280000000000005</v>
      </c>
      <c r="AL87" s="296">
        <v>177</v>
      </c>
    </row>
    <row r="88" spans="1:38" s="247" customFormat="1" ht="24" customHeight="1">
      <c r="A88" s="112">
        <v>179</v>
      </c>
      <c r="B88" s="276">
        <v>19896</v>
      </c>
      <c r="C88" s="276">
        <v>43413</v>
      </c>
      <c r="D88" s="277">
        <v>64</v>
      </c>
      <c r="E88" s="251" t="s">
        <v>217</v>
      </c>
      <c r="F88" s="27" t="s">
        <v>218</v>
      </c>
      <c r="G88" s="269">
        <v>38.839591364052438</v>
      </c>
      <c r="H88" s="253" t="s">
        <v>219</v>
      </c>
      <c r="I88" s="254">
        <v>176.8</v>
      </c>
      <c r="J88" s="255">
        <v>236.9</v>
      </c>
      <c r="K88" s="255"/>
      <c r="L88" s="256"/>
      <c r="M88" s="257"/>
      <c r="N88" s="255"/>
      <c r="O88" s="255">
        <v>82.71</v>
      </c>
      <c r="P88" s="256">
        <v>283.2</v>
      </c>
      <c r="Q88" s="257">
        <v>251.8</v>
      </c>
      <c r="R88" s="255">
        <v>408.1</v>
      </c>
      <c r="S88" s="255"/>
      <c r="T88" s="259"/>
      <c r="U88" s="254">
        <v>79.459999999999994</v>
      </c>
      <c r="V88" s="259">
        <v>168.4</v>
      </c>
      <c r="W88" s="299">
        <v>179</v>
      </c>
      <c r="X88" s="257">
        <v>1.0489999999999999</v>
      </c>
      <c r="Y88" s="255">
        <v>2.028</v>
      </c>
      <c r="Z88" s="255"/>
      <c r="AA88" s="259"/>
      <c r="AB88" s="257"/>
      <c r="AC88" s="255"/>
      <c r="AD88" s="255">
        <v>1.069</v>
      </c>
      <c r="AE88" s="256">
        <v>2.089</v>
      </c>
      <c r="AF88" s="291">
        <v>7.9160000000000004</v>
      </c>
      <c r="AG88" s="292">
        <v>11.9</v>
      </c>
      <c r="AH88" s="292"/>
      <c r="AI88" s="293"/>
      <c r="AJ88" s="254">
        <v>2.536</v>
      </c>
      <c r="AK88" s="259">
        <v>4.0599999999999996</v>
      </c>
      <c r="AL88" s="300">
        <v>179</v>
      </c>
    </row>
    <row r="89" spans="1:38" s="247" customFormat="1" ht="24" customHeight="1">
      <c r="A89" s="111">
        <v>194</v>
      </c>
      <c r="B89" s="249">
        <v>32367</v>
      </c>
      <c r="C89" s="249">
        <v>43368</v>
      </c>
      <c r="D89" s="250">
        <v>30</v>
      </c>
      <c r="E89" s="265" t="s">
        <v>221</v>
      </c>
      <c r="F89" s="294" t="s">
        <v>218</v>
      </c>
      <c r="G89" s="252">
        <v>28.217234526083196</v>
      </c>
      <c r="H89" s="253" t="s">
        <v>219</v>
      </c>
      <c r="I89" s="254">
        <v>245.4</v>
      </c>
      <c r="J89" s="255">
        <v>256.39999999999998</v>
      </c>
      <c r="K89" s="255"/>
      <c r="L89" s="256"/>
      <c r="M89" s="257"/>
      <c r="N89" s="255"/>
      <c r="O89" s="255">
        <v>125.6</v>
      </c>
      <c r="P89" s="256">
        <v>314.7</v>
      </c>
      <c r="Q89" s="257">
        <v>423.1</v>
      </c>
      <c r="R89" s="255">
        <v>385.2</v>
      </c>
      <c r="S89" s="255"/>
      <c r="T89" s="259"/>
      <c r="U89" s="254">
        <v>184.7</v>
      </c>
      <c r="V89" s="259">
        <v>495.7</v>
      </c>
      <c r="W89" s="297">
        <v>194</v>
      </c>
      <c r="X89" s="257">
        <v>5.8070000000000004</v>
      </c>
      <c r="Y89" s="255">
        <v>7.0129999999999999</v>
      </c>
      <c r="Z89" s="255"/>
      <c r="AA89" s="259"/>
      <c r="AB89" s="257"/>
      <c r="AC89" s="255"/>
      <c r="AD89" s="255">
        <v>3.339</v>
      </c>
      <c r="AE89" s="256">
        <v>3.33</v>
      </c>
      <c r="AF89" s="291">
        <v>35.51</v>
      </c>
      <c r="AG89" s="292">
        <v>33.890999999999998</v>
      </c>
      <c r="AH89" s="292"/>
      <c r="AI89" s="293"/>
      <c r="AJ89" s="254">
        <v>10.744</v>
      </c>
      <c r="AK89" s="259">
        <v>11.742000000000001</v>
      </c>
      <c r="AL89" s="298">
        <v>194</v>
      </c>
    </row>
    <row r="90" spans="1:38" s="247" customFormat="1" ht="24" customHeight="1">
      <c r="A90" s="111">
        <v>207</v>
      </c>
      <c r="B90" s="249">
        <v>30791</v>
      </c>
      <c r="C90" s="249">
        <v>43370</v>
      </c>
      <c r="D90" s="250">
        <v>34</v>
      </c>
      <c r="E90" s="265" t="s">
        <v>221</v>
      </c>
      <c r="F90" s="294" t="s">
        <v>218</v>
      </c>
      <c r="G90" s="252">
        <v>25.047961531114783</v>
      </c>
      <c r="H90" s="253" t="s">
        <v>219</v>
      </c>
      <c r="I90" s="254">
        <v>320.2</v>
      </c>
      <c r="J90" s="255">
        <v>641.9</v>
      </c>
      <c r="K90" s="255"/>
      <c r="L90" s="256"/>
      <c r="M90" s="257"/>
      <c r="N90" s="255"/>
      <c r="O90" s="255">
        <v>93.79</v>
      </c>
      <c r="P90" s="256">
        <v>237.7</v>
      </c>
      <c r="Q90" s="257">
        <v>202.8</v>
      </c>
      <c r="R90" s="255">
        <v>340.2</v>
      </c>
      <c r="S90" s="255"/>
      <c r="T90" s="259"/>
      <c r="U90" s="254">
        <v>105.1</v>
      </c>
      <c r="V90" s="259">
        <v>335.3</v>
      </c>
      <c r="W90" s="297">
        <v>207</v>
      </c>
      <c r="X90" s="257">
        <v>5.7270000000000003</v>
      </c>
      <c r="Y90" s="255">
        <v>7.1239999999999997</v>
      </c>
      <c r="Z90" s="255"/>
      <c r="AA90" s="259"/>
      <c r="AB90" s="257"/>
      <c r="AC90" s="255"/>
      <c r="AD90" s="255">
        <v>15.872</v>
      </c>
      <c r="AE90" s="256">
        <v>30.751000000000001</v>
      </c>
      <c r="AF90" s="291">
        <v>24.704999999999998</v>
      </c>
      <c r="AG90" s="292">
        <v>25.867999999999999</v>
      </c>
      <c r="AH90" s="292"/>
      <c r="AI90" s="293"/>
      <c r="AJ90" s="254">
        <v>28.797000000000001</v>
      </c>
      <c r="AK90" s="259">
        <v>31.032</v>
      </c>
      <c r="AL90" s="298">
        <v>207</v>
      </c>
    </row>
    <row r="91" spans="1:38" s="247" customFormat="1" ht="24" customHeight="1">
      <c r="A91" s="110">
        <v>209</v>
      </c>
      <c r="B91" s="286">
        <v>15035</v>
      </c>
      <c r="C91" s="286">
        <v>43404</v>
      </c>
      <c r="D91" s="287">
        <v>77</v>
      </c>
      <c r="E91" s="251" t="s">
        <v>217</v>
      </c>
      <c r="F91" s="54" t="s">
        <v>218</v>
      </c>
      <c r="G91" s="252">
        <v>26.406249999999993</v>
      </c>
      <c r="H91" s="290" t="s">
        <v>226</v>
      </c>
      <c r="I91" s="254">
        <v>149.4</v>
      </c>
      <c r="J91" s="255">
        <v>109.4</v>
      </c>
      <c r="K91" s="255"/>
      <c r="L91" s="256"/>
      <c r="M91" s="257"/>
      <c r="N91" s="255"/>
      <c r="O91" s="255">
        <v>37.96</v>
      </c>
      <c r="P91" s="256">
        <v>77.260000000000005</v>
      </c>
      <c r="Q91" s="257">
        <v>165.4</v>
      </c>
      <c r="R91" s="255">
        <v>81.47</v>
      </c>
      <c r="S91" s="255"/>
      <c r="T91" s="259"/>
      <c r="U91" s="254">
        <v>59.43</v>
      </c>
      <c r="V91" s="259">
        <v>65.03</v>
      </c>
      <c r="W91" s="295">
        <v>209</v>
      </c>
      <c r="X91" s="257">
        <v>9.4269999999999996</v>
      </c>
      <c r="Y91" s="255">
        <v>12.617000000000001</v>
      </c>
      <c r="Z91" s="255"/>
      <c r="AA91" s="259"/>
      <c r="AB91" s="257"/>
      <c r="AC91" s="255"/>
      <c r="AD91" s="255">
        <v>1.2150000000000001</v>
      </c>
      <c r="AE91" s="256">
        <v>1.4330000000000001</v>
      </c>
      <c r="AF91" s="291">
        <v>13.657999999999999</v>
      </c>
      <c r="AG91" s="292">
        <v>16.698</v>
      </c>
      <c r="AH91" s="292"/>
      <c r="AI91" s="293"/>
      <c r="AJ91" s="254">
        <v>7.8940000000000001</v>
      </c>
      <c r="AK91" s="259">
        <v>10.15</v>
      </c>
      <c r="AL91" s="296">
        <v>209</v>
      </c>
    </row>
    <row r="92" spans="1:38" s="247" customFormat="1" ht="24" customHeight="1">
      <c r="A92" s="111">
        <v>213</v>
      </c>
      <c r="B92" s="249">
        <v>31305</v>
      </c>
      <c r="C92" s="249">
        <v>43406</v>
      </c>
      <c r="D92" s="250">
        <v>33</v>
      </c>
      <c r="E92" s="265" t="s">
        <v>221</v>
      </c>
      <c r="F92" s="27" t="s">
        <v>218</v>
      </c>
      <c r="G92" s="269">
        <v>32.324946884558642</v>
      </c>
      <c r="H92" s="253" t="s">
        <v>219</v>
      </c>
      <c r="I92" s="254">
        <v>250.6</v>
      </c>
      <c r="J92" s="255">
        <v>313.38</v>
      </c>
      <c r="K92" s="255"/>
      <c r="L92" s="256"/>
      <c r="M92" s="257"/>
      <c r="N92" s="255"/>
      <c r="O92" s="255">
        <v>128.5</v>
      </c>
      <c r="P92" s="256">
        <v>263.7</v>
      </c>
      <c r="Q92" s="257">
        <v>273.10000000000002</v>
      </c>
      <c r="R92" s="255">
        <v>328.7</v>
      </c>
      <c r="S92" s="255"/>
      <c r="T92" s="259"/>
      <c r="U92" s="254">
        <v>225.3</v>
      </c>
      <c r="V92" s="259">
        <v>270.5</v>
      </c>
      <c r="W92" s="297">
        <v>213</v>
      </c>
      <c r="X92" s="257">
        <v>12.166</v>
      </c>
      <c r="Y92" s="255">
        <v>13.005000000000001</v>
      </c>
      <c r="Z92" s="255"/>
      <c r="AA92" s="259"/>
      <c r="AB92" s="257"/>
      <c r="AC92" s="255"/>
      <c r="AD92" s="255">
        <v>12.375999999999999</v>
      </c>
      <c r="AE92" s="256">
        <v>13.981999999999999</v>
      </c>
      <c r="AF92" s="291">
        <v>13.755000000000001</v>
      </c>
      <c r="AG92" s="292">
        <v>16.14</v>
      </c>
      <c r="AH92" s="292"/>
      <c r="AI92" s="293"/>
      <c r="AJ92" s="254">
        <v>5.3029999999999999</v>
      </c>
      <c r="AK92" s="259">
        <v>6.6289999999999996</v>
      </c>
      <c r="AL92" s="298">
        <v>213</v>
      </c>
    </row>
    <row r="93" spans="1:38" s="247" customFormat="1" ht="24" customHeight="1">
      <c r="A93" s="112">
        <v>214</v>
      </c>
      <c r="B93" s="276">
        <v>21188</v>
      </c>
      <c r="C93" s="276">
        <v>43383</v>
      </c>
      <c r="D93" s="277">
        <v>60</v>
      </c>
      <c r="E93" s="251" t="s">
        <v>217</v>
      </c>
      <c r="F93" s="294" t="s">
        <v>218</v>
      </c>
      <c r="G93" s="272">
        <v>22.779448528501767</v>
      </c>
      <c r="H93" s="253" t="s">
        <v>219</v>
      </c>
      <c r="I93" s="254">
        <v>36.01</v>
      </c>
      <c r="J93" s="255">
        <v>73.72</v>
      </c>
      <c r="K93" s="255"/>
      <c r="L93" s="256"/>
      <c r="M93" s="257"/>
      <c r="N93" s="255"/>
      <c r="O93" s="255">
        <v>30.83</v>
      </c>
      <c r="P93" s="256">
        <v>34.340000000000003</v>
      </c>
      <c r="Q93" s="257">
        <v>123.3</v>
      </c>
      <c r="R93" s="255">
        <v>235.5</v>
      </c>
      <c r="S93" s="255"/>
      <c r="T93" s="259"/>
      <c r="U93" s="254">
        <v>41.15</v>
      </c>
      <c r="V93" s="259">
        <v>64.62</v>
      </c>
      <c r="W93" s="299">
        <v>214</v>
      </c>
      <c r="X93" s="257">
        <v>2.97</v>
      </c>
      <c r="Y93" s="255">
        <v>3.5830000000000002</v>
      </c>
      <c r="Z93" s="255"/>
      <c r="AA93" s="259"/>
      <c r="AB93" s="257"/>
      <c r="AC93" s="255"/>
      <c r="AD93" s="255">
        <v>1.117</v>
      </c>
      <c r="AE93" s="256">
        <v>1.208</v>
      </c>
      <c r="AF93" s="291">
        <v>6.4489999999999998</v>
      </c>
      <c r="AG93" s="292">
        <v>6.6150000000000002</v>
      </c>
      <c r="AH93" s="292"/>
      <c r="AI93" s="293"/>
      <c r="AJ93" s="254">
        <v>2.456</v>
      </c>
      <c r="AK93" s="259">
        <v>2.585</v>
      </c>
      <c r="AL93" s="300">
        <v>214</v>
      </c>
    </row>
    <row r="94" spans="1:38" s="247" customFormat="1" ht="24" customHeight="1">
      <c r="A94" s="113">
        <v>215</v>
      </c>
      <c r="B94" s="267">
        <v>29668</v>
      </c>
      <c r="C94" s="267">
        <v>43391</v>
      </c>
      <c r="D94" s="268">
        <v>37</v>
      </c>
      <c r="E94" s="251" t="s">
        <v>217</v>
      </c>
      <c r="F94" s="294" t="s">
        <v>218</v>
      </c>
      <c r="G94" s="252">
        <v>26.28080084626508</v>
      </c>
      <c r="H94" s="253" t="s">
        <v>219</v>
      </c>
      <c r="I94" s="254">
        <v>61.63</v>
      </c>
      <c r="J94" s="255">
        <v>65.83</v>
      </c>
      <c r="K94" s="255"/>
      <c r="L94" s="256"/>
      <c r="M94" s="257"/>
      <c r="N94" s="255"/>
      <c r="O94" s="255">
        <v>250.9</v>
      </c>
      <c r="P94" s="256">
        <v>220</v>
      </c>
      <c r="Q94" s="257">
        <v>171.5</v>
      </c>
      <c r="R94" s="255">
        <v>251.4</v>
      </c>
      <c r="S94" s="255"/>
      <c r="T94" s="259"/>
      <c r="U94" s="254">
        <v>33.83</v>
      </c>
      <c r="V94" s="259">
        <v>41.22</v>
      </c>
      <c r="W94" s="301">
        <v>215</v>
      </c>
      <c r="X94" s="257">
        <v>2.42</v>
      </c>
      <c r="Y94" s="255">
        <v>2.052</v>
      </c>
      <c r="Z94" s="255"/>
      <c r="AA94" s="259"/>
      <c r="AB94" s="257"/>
      <c r="AC94" s="255"/>
      <c r="AD94" s="255">
        <v>4.6379999999999999</v>
      </c>
      <c r="AE94" s="256">
        <v>4.8819999999999997</v>
      </c>
      <c r="AF94" s="291">
        <v>31.308</v>
      </c>
      <c r="AG94" s="292">
        <v>35.415999999999997</v>
      </c>
      <c r="AH94" s="292"/>
      <c r="AI94" s="293"/>
      <c r="AJ94" s="254">
        <v>4.8170000000000002</v>
      </c>
      <c r="AK94" s="259">
        <v>5.2279999999999998</v>
      </c>
      <c r="AL94" s="302">
        <v>215</v>
      </c>
    </row>
    <row r="95" spans="1:38" s="247" customFormat="1" ht="24" customHeight="1">
      <c r="A95" s="112">
        <v>217</v>
      </c>
      <c r="B95" s="276">
        <v>24173</v>
      </c>
      <c r="C95" s="276">
        <v>43398</v>
      </c>
      <c r="D95" s="277">
        <v>52</v>
      </c>
      <c r="E95" s="251" t="s">
        <v>217</v>
      </c>
      <c r="F95" s="11" t="s">
        <v>223</v>
      </c>
      <c r="G95" s="269">
        <v>32.129635054364769</v>
      </c>
      <c r="H95" s="253" t="s">
        <v>219</v>
      </c>
      <c r="I95" s="254">
        <v>193.5</v>
      </c>
      <c r="J95" s="255">
        <v>298.2</v>
      </c>
      <c r="K95" s="255"/>
      <c r="L95" s="256"/>
      <c r="M95" s="257"/>
      <c r="N95" s="255"/>
      <c r="O95" s="255">
        <v>151.6</v>
      </c>
      <c r="P95" s="256">
        <v>178.5</v>
      </c>
      <c r="Q95" s="257">
        <v>265.10000000000002</v>
      </c>
      <c r="R95" s="255">
        <v>260.7</v>
      </c>
      <c r="S95" s="255"/>
      <c r="T95" s="259"/>
      <c r="U95" s="254">
        <v>66.72</v>
      </c>
      <c r="V95" s="259">
        <v>111.8</v>
      </c>
      <c r="W95" s="299">
        <v>217</v>
      </c>
      <c r="X95" s="257">
        <v>0.8175</v>
      </c>
      <c r="Y95" s="255">
        <v>1.4450000000000001</v>
      </c>
      <c r="Z95" s="255"/>
      <c r="AA95" s="259"/>
      <c r="AB95" s="257"/>
      <c r="AC95" s="255"/>
      <c r="AD95" s="255">
        <v>3.1629999999999998</v>
      </c>
      <c r="AE95" s="256">
        <v>3.7160000000000002</v>
      </c>
      <c r="AF95" s="291">
        <v>13.254</v>
      </c>
      <c r="AG95" s="292">
        <v>18.655000000000001</v>
      </c>
      <c r="AH95" s="292"/>
      <c r="AI95" s="293"/>
      <c r="AJ95" s="254">
        <v>4.7569999999999997</v>
      </c>
      <c r="AK95" s="259">
        <v>6.4939999999999998</v>
      </c>
      <c r="AL95" s="300">
        <v>217</v>
      </c>
    </row>
    <row r="96" spans="1:38" s="247" customFormat="1" ht="24" customHeight="1">
      <c r="A96" s="113">
        <v>219</v>
      </c>
      <c r="B96" s="267">
        <v>29035</v>
      </c>
      <c r="C96" s="267">
        <v>43397</v>
      </c>
      <c r="D96" s="268">
        <v>39</v>
      </c>
      <c r="E96" s="265" t="s">
        <v>221</v>
      </c>
      <c r="F96" s="54" t="s">
        <v>218</v>
      </c>
      <c r="G96" s="269">
        <v>36.797350027932211</v>
      </c>
      <c r="H96" s="253" t="s">
        <v>219</v>
      </c>
      <c r="I96" s="254">
        <v>95.44</v>
      </c>
      <c r="J96" s="255">
        <v>175.3</v>
      </c>
      <c r="K96" s="255"/>
      <c r="L96" s="256"/>
      <c r="M96" s="257"/>
      <c r="N96" s="255"/>
      <c r="O96" s="255">
        <v>44.21</v>
      </c>
      <c r="P96" s="256">
        <v>66.06</v>
      </c>
      <c r="Q96" s="257">
        <v>314.7</v>
      </c>
      <c r="R96" s="255">
        <v>434.8</v>
      </c>
      <c r="S96" s="255"/>
      <c r="T96" s="259"/>
      <c r="U96" s="254">
        <v>70.790000000000006</v>
      </c>
      <c r="V96" s="259">
        <v>112.8</v>
      </c>
      <c r="W96" s="301">
        <v>219</v>
      </c>
      <c r="X96" s="257">
        <v>0.79410000000000003</v>
      </c>
      <c r="Y96" s="255">
        <v>0.67010000000000003</v>
      </c>
      <c r="Z96" s="255"/>
      <c r="AA96" s="259"/>
      <c r="AB96" s="257"/>
      <c r="AC96" s="255"/>
      <c r="AD96" s="255">
        <v>0.46989999999999998</v>
      </c>
      <c r="AE96" s="256">
        <v>1.159</v>
      </c>
      <c r="AF96" s="291">
        <v>22.529</v>
      </c>
      <c r="AG96" s="292">
        <v>24.22</v>
      </c>
      <c r="AH96" s="292"/>
      <c r="AI96" s="293"/>
      <c r="AJ96" s="254">
        <v>8.0679999999999996</v>
      </c>
      <c r="AK96" s="259">
        <v>10.598000000000001</v>
      </c>
      <c r="AL96" s="302">
        <v>219</v>
      </c>
    </row>
    <row r="97" spans="1:38" s="247" customFormat="1" ht="24" customHeight="1">
      <c r="A97" s="111">
        <v>221</v>
      </c>
      <c r="B97" s="249">
        <v>33371</v>
      </c>
      <c r="C97" s="249">
        <v>43404</v>
      </c>
      <c r="D97" s="250">
        <v>27</v>
      </c>
      <c r="E97" s="251" t="s">
        <v>217</v>
      </c>
      <c r="F97" s="27" t="s">
        <v>218</v>
      </c>
      <c r="G97" s="272">
        <v>21.751478499114569</v>
      </c>
      <c r="H97" s="253" t="s">
        <v>219</v>
      </c>
      <c r="I97" s="254">
        <v>330.8</v>
      </c>
      <c r="J97" s="255">
        <v>300.2</v>
      </c>
      <c r="K97" s="255"/>
      <c r="L97" s="256"/>
      <c r="M97" s="257"/>
      <c r="N97" s="255"/>
      <c r="O97" s="255">
        <v>127.8</v>
      </c>
      <c r="P97" s="256">
        <v>47.65</v>
      </c>
      <c r="Q97" s="257">
        <v>470.5</v>
      </c>
      <c r="R97" s="255">
        <v>394</v>
      </c>
      <c r="S97" s="255"/>
      <c r="T97" s="259"/>
      <c r="U97" s="254">
        <v>188.1</v>
      </c>
      <c r="V97" s="259">
        <v>143.30000000000001</v>
      </c>
      <c r="W97" s="297">
        <v>221</v>
      </c>
      <c r="X97" s="257">
        <v>4.4130000000000003</v>
      </c>
      <c r="Y97" s="255">
        <v>5.6749999999999998</v>
      </c>
      <c r="Z97" s="255"/>
      <c r="AA97" s="259"/>
      <c r="AB97" s="257"/>
      <c r="AC97" s="255"/>
      <c r="AD97" s="255">
        <v>2.4529999999999998</v>
      </c>
      <c r="AE97" s="256">
        <v>3.629</v>
      </c>
      <c r="AF97" s="291">
        <v>10.317</v>
      </c>
      <c r="AG97" s="292">
        <v>19.023</v>
      </c>
      <c r="AH97" s="292"/>
      <c r="AI97" s="293"/>
      <c r="AJ97" s="254">
        <v>3.0939999999999999</v>
      </c>
      <c r="AK97" s="259">
        <v>7.0410000000000004</v>
      </c>
      <c r="AL97" s="298">
        <v>221</v>
      </c>
    </row>
    <row r="98" spans="1:38" s="247" customFormat="1" ht="24" customHeight="1">
      <c r="A98" s="112">
        <v>224</v>
      </c>
      <c r="B98" s="276">
        <v>21432</v>
      </c>
      <c r="C98" s="276">
        <v>43391</v>
      </c>
      <c r="D98" s="277">
        <v>60</v>
      </c>
      <c r="E98" s="251" t="s">
        <v>217</v>
      </c>
      <c r="F98" s="294" t="s">
        <v>218</v>
      </c>
      <c r="G98" s="269">
        <v>43.331491201956112</v>
      </c>
      <c r="H98" s="253" t="s">
        <v>219</v>
      </c>
      <c r="I98" s="254">
        <v>115.2</v>
      </c>
      <c r="J98" s="255">
        <v>116</v>
      </c>
      <c r="K98" s="255"/>
      <c r="L98" s="256"/>
      <c r="M98" s="257"/>
      <c r="N98" s="255"/>
      <c r="O98" s="255">
        <v>46.92</v>
      </c>
      <c r="P98" s="256">
        <v>23.15</v>
      </c>
      <c r="Q98" s="257">
        <v>86.89</v>
      </c>
      <c r="R98" s="255">
        <v>88.11</v>
      </c>
      <c r="S98" s="255"/>
      <c r="T98" s="259"/>
      <c r="U98" s="254">
        <v>60.49</v>
      </c>
      <c r="V98" s="259">
        <v>57.74</v>
      </c>
      <c r="W98" s="299">
        <v>224</v>
      </c>
      <c r="X98" s="257">
        <v>0.39479999999999998</v>
      </c>
      <c r="Y98" s="255">
        <v>0.67369999999999997</v>
      </c>
      <c r="Z98" s="255"/>
      <c r="AA98" s="259"/>
      <c r="AB98" s="257"/>
      <c r="AC98" s="255"/>
      <c r="AD98" s="255">
        <v>2.847</v>
      </c>
      <c r="AE98" s="256">
        <v>3.1949999999999998</v>
      </c>
      <c r="AF98" s="291">
        <v>4.798</v>
      </c>
      <c r="AG98" s="292">
        <v>10.352</v>
      </c>
      <c r="AH98" s="292"/>
      <c r="AI98" s="293"/>
      <c r="AJ98" s="254">
        <v>1.99</v>
      </c>
      <c r="AK98" s="259">
        <v>2.536</v>
      </c>
      <c r="AL98" s="300">
        <v>224</v>
      </c>
    </row>
    <row r="99" spans="1:38" s="247" customFormat="1" ht="24" customHeight="1">
      <c r="A99" s="114">
        <v>230</v>
      </c>
      <c r="B99" s="276">
        <v>20242</v>
      </c>
      <c r="C99" s="276">
        <v>43412</v>
      </c>
      <c r="D99" s="277">
        <v>63</v>
      </c>
      <c r="E99" s="251" t="s">
        <v>217</v>
      </c>
      <c r="F99" s="12" t="s">
        <v>222</v>
      </c>
      <c r="G99" s="269">
        <v>34.736339792014732</v>
      </c>
      <c r="H99" s="253" t="s">
        <v>219</v>
      </c>
      <c r="I99" s="254">
        <v>175.1</v>
      </c>
      <c r="J99" s="255">
        <v>160.30000000000001</v>
      </c>
      <c r="K99" s="255"/>
      <c r="L99" s="256"/>
      <c r="M99" s="257"/>
      <c r="N99" s="255"/>
      <c r="O99" s="255">
        <v>147</v>
      </c>
      <c r="P99" s="256">
        <v>33.86</v>
      </c>
      <c r="Q99" s="257">
        <v>165.4</v>
      </c>
      <c r="R99" s="255">
        <v>129.80000000000001</v>
      </c>
      <c r="S99" s="255"/>
      <c r="T99" s="259"/>
      <c r="U99" s="254">
        <v>114.9</v>
      </c>
      <c r="V99" s="259">
        <v>62.89</v>
      </c>
      <c r="W99" s="303">
        <v>230</v>
      </c>
      <c r="X99" s="257">
        <v>1.6890000000000001</v>
      </c>
      <c r="Y99" s="255">
        <v>2.4089999999999998</v>
      </c>
      <c r="Z99" s="255"/>
      <c r="AA99" s="259"/>
      <c r="AB99" s="257"/>
      <c r="AC99" s="255"/>
      <c r="AD99" s="255">
        <v>4.9290000000000003</v>
      </c>
      <c r="AE99" s="256">
        <v>5.3440000000000003</v>
      </c>
      <c r="AF99" s="291">
        <v>19.969000000000001</v>
      </c>
      <c r="AG99" s="292">
        <v>29.951000000000001</v>
      </c>
      <c r="AH99" s="292"/>
      <c r="AI99" s="293"/>
      <c r="AJ99" s="254">
        <v>5.0090000000000003</v>
      </c>
      <c r="AK99" s="259">
        <v>6.165</v>
      </c>
      <c r="AL99" s="304">
        <v>230</v>
      </c>
    </row>
    <row r="100" spans="1:38" s="247" customFormat="1" ht="24" customHeight="1">
      <c r="A100" s="115">
        <v>232</v>
      </c>
      <c r="B100" s="249">
        <v>33782</v>
      </c>
      <c r="C100" s="249">
        <v>43424</v>
      </c>
      <c r="D100" s="250">
        <v>26</v>
      </c>
      <c r="E100" s="251" t="s">
        <v>217</v>
      </c>
      <c r="F100" s="54" t="s">
        <v>218</v>
      </c>
      <c r="G100" s="252">
        <v>24.979063491899385</v>
      </c>
      <c r="H100" s="253" t="s">
        <v>219</v>
      </c>
      <c r="I100" s="254">
        <v>80.67</v>
      </c>
      <c r="J100" s="255">
        <v>61.06</v>
      </c>
      <c r="K100" s="255"/>
      <c r="L100" s="256"/>
      <c r="M100" s="257"/>
      <c r="N100" s="255"/>
      <c r="O100" s="255">
        <v>12.6</v>
      </c>
      <c r="P100" s="256">
        <v>9.1460000000000008</v>
      </c>
      <c r="Q100" s="257">
        <v>42.31</v>
      </c>
      <c r="R100" s="255">
        <v>41.57</v>
      </c>
      <c r="S100" s="255"/>
      <c r="T100" s="259"/>
      <c r="U100" s="254">
        <v>74.64</v>
      </c>
      <c r="V100" s="259">
        <v>44.35</v>
      </c>
      <c r="W100" s="305">
        <v>232</v>
      </c>
      <c r="X100" s="257">
        <v>9.3529999999999998</v>
      </c>
      <c r="Y100" s="255">
        <v>8.77</v>
      </c>
      <c r="Z100" s="255"/>
      <c r="AA100" s="259"/>
      <c r="AB100" s="257"/>
      <c r="AC100" s="255"/>
      <c r="AD100" s="255">
        <v>6.2290000000000001</v>
      </c>
      <c r="AE100" s="256">
        <v>12.301</v>
      </c>
      <c r="AF100" s="291">
        <v>66.27</v>
      </c>
      <c r="AG100" s="292">
        <v>79.372</v>
      </c>
      <c r="AH100" s="292"/>
      <c r="AI100" s="293"/>
      <c r="AJ100" s="254">
        <v>15.458</v>
      </c>
      <c r="AK100" s="259">
        <v>16.242000000000001</v>
      </c>
      <c r="AL100" s="306">
        <v>232</v>
      </c>
    </row>
    <row r="101" spans="1:38" s="247" customFormat="1" ht="24" customHeight="1">
      <c r="A101" s="116">
        <v>246</v>
      </c>
      <c r="B101" s="267">
        <v>25941</v>
      </c>
      <c r="C101" s="267">
        <v>43410</v>
      </c>
      <c r="D101" s="268">
        <v>47</v>
      </c>
      <c r="E101" s="251" t="s">
        <v>217</v>
      </c>
      <c r="F101" s="27" t="s">
        <v>218</v>
      </c>
      <c r="G101" s="252">
        <v>26.654225323542537</v>
      </c>
      <c r="H101" s="253" t="s">
        <v>219</v>
      </c>
      <c r="I101" s="254">
        <v>59.92</v>
      </c>
      <c r="J101" s="255">
        <v>86.35</v>
      </c>
      <c r="K101" s="255"/>
      <c r="L101" s="256"/>
      <c r="M101" s="257"/>
      <c r="N101" s="255"/>
      <c r="O101" s="255">
        <v>137</v>
      </c>
      <c r="P101" s="256">
        <v>48.8</v>
      </c>
      <c r="Q101" s="257">
        <v>70.09</v>
      </c>
      <c r="R101" s="255">
        <v>119.9</v>
      </c>
      <c r="S101" s="255"/>
      <c r="T101" s="259"/>
      <c r="U101" s="254">
        <v>64.38</v>
      </c>
      <c r="V101" s="259">
        <v>88.94</v>
      </c>
      <c r="W101" s="307">
        <v>246</v>
      </c>
      <c r="X101" s="257">
        <v>5.7619999999999996</v>
      </c>
      <c r="Y101" s="255">
        <v>9.2910000000000004</v>
      </c>
      <c r="Z101" s="255"/>
      <c r="AA101" s="259"/>
      <c r="AB101" s="257"/>
      <c r="AC101" s="255"/>
      <c r="AD101" s="255">
        <v>8.8179999999999996</v>
      </c>
      <c r="AE101" s="256">
        <v>7.8120000000000003</v>
      </c>
      <c r="AF101" s="291">
        <v>3.8879999999999999</v>
      </c>
      <c r="AG101" s="292">
        <v>6.4859999999999998</v>
      </c>
      <c r="AH101" s="292"/>
      <c r="AI101" s="293"/>
      <c r="AJ101" s="254">
        <v>2.8719999999999999</v>
      </c>
      <c r="AK101" s="259">
        <v>3.625</v>
      </c>
      <c r="AL101" s="308">
        <v>246</v>
      </c>
    </row>
    <row r="102" spans="1:38" s="247" customFormat="1" ht="24" customHeight="1">
      <c r="A102" s="115">
        <v>252</v>
      </c>
      <c r="B102" s="249">
        <v>33665</v>
      </c>
      <c r="C102" s="249">
        <v>43395</v>
      </c>
      <c r="D102" s="250">
        <v>26</v>
      </c>
      <c r="E102" s="265" t="s">
        <v>221</v>
      </c>
      <c r="F102" s="11" t="s">
        <v>227</v>
      </c>
      <c r="G102" s="252">
        <v>25.293005917602461</v>
      </c>
      <c r="H102" s="253" t="s">
        <v>219</v>
      </c>
      <c r="I102" s="254">
        <v>83.45</v>
      </c>
      <c r="J102" s="255">
        <v>107.3</v>
      </c>
      <c r="K102" s="255"/>
      <c r="L102" s="256"/>
      <c r="M102" s="257"/>
      <c r="N102" s="255"/>
      <c r="O102" s="255">
        <v>39.03</v>
      </c>
      <c r="P102" s="256">
        <v>67.650000000000006</v>
      </c>
      <c r="Q102" s="257">
        <v>137.6</v>
      </c>
      <c r="R102" s="255">
        <v>176.7</v>
      </c>
      <c r="S102" s="255"/>
      <c r="T102" s="259"/>
      <c r="U102" s="254">
        <v>119.6</v>
      </c>
      <c r="V102" s="259">
        <v>156.80000000000001</v>
      </c>
      <c r="W102" s="305">
        <v>252</v>
      </c>
      <c r="X102" s="257">
        <v>5.8520000000000003</v>
      </c>
      <c r="Y102" s="255">
        <v>5.5019999999999998</v>
      </c>
      <c r="Z102" s="255"/>
      <c r="AA102" s="259"/>
      <c r="AB102" s="257"/>
      <c r="AC102" s="255"/>
      <c r="AD102" s="255">
        <v>15.808999999999999</v>
      </c>
      <c r="AE102" s="256">
        <v>16.321000000000002</v>
      </c>
      <c r="AF102" s="291">
        <v>43.790999999999997</v>
      </c>
      <c r="AG102" s="292">
        <v>57.929000000000002</v>
      </c>
      <c r="AH102" s="292"/>
      <c r="AI102" s="293"/>
      <c r="AJ102" s="254">
        <v>16.510000000000002</v>
      </c>
      <c r="AK102" s="259">
        <v>16.222999999999999</v>
      </c>
      <c r="AL102" s="306">
        <v>252</v>
      </c>
    </row>
    <row r="103" spans="1:38" s="247" customFormat="1" ht="24" customHeight="1">
      <c r="A103" s="115">
        <v>263</v>
      </c>
      <c r="B103" s="249">
        <v>31789</v>
      </c>
      <c r="C103" s="249">
        <v>43376</v>
      </c>
      <c r="D103" s="250">
        <v>31</v>
      </c>
      <c r="E103" s="251" t="s">
        <v>217</v>
      </c>
      <c r="F103" s="13" t="s">
        <v>224</v>
      </c>
      <c r="G103" s="272">
        <v>22.126990545483338</v>
      </c>
      <c r="H103" s="253" t="s">
        <v>219</v>
      </c>
      <c r="I103" s="254">
        <v>29.09</v>
      </c>
      <c r="J103" s="255">
        <v>26.71</v>
      </c>
      <c r="K103" s="255"/>
      <c r="L103" s="256"/>
      <c r="M103" s="257"/>
      <c r="N103" s="255"/>
      <c r="O103" s="255">
        <v>32.71</v>
      </c>
      <c r="P103" s="256">
        <v>68.37</v>
      </c>
      <c r="Q103" s="257">
        <v>56.95</v>
      </c>
      <c r="R103" s="255">
        <v>55.3</v>
      </c>
      <c r="S103" s="255"/>
      <c r="T103" s="259"/>
      <c r="U103" s="254">
        <v>52.23</v>
      </c>
      <c r="V103" s="259">
        <v>65.87</v>
      </c>
      <c r="W103" s="305">
        <v>263</v>
      </c>
      <c r="X103" s="257">
        <v>10.048</v>
      </c>
      <c r="Y103" s="255">
        <v>9.6430000000000007</v>
      </c>
      <c r="Z103" s="255"/>
      <c r="AA103" s="259"/>
      <c r="AB103" s="257"/>
      <c r="AC103" s="255"/>
      <c r="AD103" s="255">
        <v>2.4</v>
      </c>
      <c r="AE103" s="256">
        <v>2.8159999999999998</v>
      </c>
      <c r="AF103" s="291">
        <v>3.1230000000000002</v>
      </c>
      <c r="AG103" s="292">
        <v>3.8679999999999999</v>
      </c>
      <c r="AH103" s="292"/>
      <c r="AI103" s="293"/>
      <c r="AJ103" s="254">
        <v>3.214</v>
      </c>
      <c r="AK103" s="259">
        <v>3.427</v>
      </c>
      <c r="AL103" s="306">
        <v>263</v>
      </c>
    </row>
    <row r="104" spans="1:38" s="247" customFormat="1" ht="24" customHeight="1">
      <c r="A104" s="115">
        <v>264</v>
      </c>
      <c r="B104" s="249">
        <v>34315</v>
      </c>
      <c r="C104" s="249">
        <v>43368</v>
      </c>
      <c r="D104" s="250">
        <v>24</v>
      </c>
      <c r="E104" s="251" t="s">
        <v>217</v>
      </c>
      <c r="F104" s="294" t="s">
        <v>218</v>
      </c>
      <c r="G104" s="272">
        <v>24.043590916018896</v>
      </c>
      <c r="H104" s="253" t="s">
        <v>219</v>
      </c>
      <c r="I104" s="254">
        <v>25.77</v>
      </c>
      <c r="J104" s="255">
        <v>84.41</v>
      </c>
      <c r="K104" s="255"/>
      <c r="L104" s="256"/>
      <c r="M104" s="257"/>
      <c r="N104" s="255"/>
      <c r="O104" s="255">
        <v>26.62</v>
      </c>
      <c r="P104" s="256">
        <v>109.9</v>
      </c>
      <c r="Q104" s="257">
        <v>29.63</v>
      </c>
      <c r="R104" s="255">
        <v>78.94</v>
      </c>
      <c r="S104" s="255"/>
      <c r="T104" s="259"/>
      <c r="U104" s="254">
        <v>57.75</v>
      </c>
      <c r="V104" s="259">
        <v>189.8</v>
      </c>
      <c r="W104" s="305">
        <v>264</v>
      </c>
      <c r="X104" s="257">
        <v>2.278</v>
      </c>
      <c r="Y104" s="255">
        <v>3.02</v>
      </c>
      <c r="Z104" s="255"/>
      <c r="AA104" s="259"/>
      <c r="AB104" s="257"/>
      <c r="AC104" s="255"/>
      <c r="AD104" s="255">
        <v>1.1040000000000001</v>
      </c>
      <c r="AE104" s="256">
        <v>2.7320000000000002</v>
      </c>
      <c r="AF104" s="291">
        <v>5.0570000000000004</v>
      </c>
      <c r="AG104" s="292">
        <v>10.894</v>
      </c>
      <c r="AH104" s="292"/>
      <c r="AI104" s="293"/>
      <c r="AJ104" s="254">
        <v>3.4489999999999998</v>
      </c>
      <c r="AK104" s="259">
        <v>5.64</v>
      </c>
      <c r="AL104" s="306">
        <v>264</v>
      </c>
    </row>
    <row r="105" spans="1:38" s="247" customFormat="1" ht="24" customHeight="1">
      <c r="A105" s="115">
        <v>266</v>
      </c>
      <c r="B105" s="249">
        <v>31384</v>
      </c>
      <c r="C105" s="249">
        <v>43377</v>
      </c>
      <c r="D105" s="250">
        <v>32</v>
      </c>
      <c r="E105" s="251" t="s">
        <v>217</v>
      </c>
      <c r="F105" s="294" t="s">
        <v>218</v>
      </c>
      <c r="G105" s="269">
        <v>38.945508774535277</v>
      </c>
      <c r="H105" s="253" t="s">
        <v>219</v>
      </c>
      <c r="I105" s="254">
        <v>28.18</v>
      </c>
      <c r="J105" s="255">
        <v>44.42</v>
      </c>
      <c r="K105" s="255"/>
      <c r="L105" s="256"/>
      <c r="M105" s="257"/>
      <c r="N105" s="255"/>
      <c r="O105" s="255">
        <v>39.299999999999997</v>
      </c>
      <c r="P105" s="256">
        <v>72.38</v>
      </c>
      <c r="Q105" s="257">
        <v>103.3</v>
      </c>
      <c r="R105" s="255">
        <v>158.9</v>
      </c>
      <c r="S105" s="255"/>
      <c r="T105" s="259"/>
      <c r="U105" s="254">
        <v>37.729999999999997</v>
      </c>
      <c r="V105" s="259">
        <v>65.900000000000006</v>
      </c>
      <c r="W105" s="305">
        <v>266</v>
      </c>
      <c r="X105" s="257">
        <v>2.4060000000000001</v>
      </c>
      <c r="Y105" s="255">
        <v>3.0880000000000001</v>
      </c>
      <c r="Z105" s="255"/>
      <c r="AA105" s="259"/>
      <c r="AB105" s="257"/>
      <c r="AC105" s="255"/>
      <c r="AD105" s="255">
        <v>2.581</v>
      </c>
      <c r="AE105" s="256">
        <v>2.9649999999999999</v>
      </c>
      <c r="AF105" s="291">
        <v>14.332000000000001</v>
      </c>
      <c r="AG105" s="292">
        <v>18.89</v>
      </c>
      <c r="AH105" s="292"/>
      <c r="AI105" s="293"/>
      <c r="AJ105" s="254">
        <v>3.61</v>
      </c>
      <c r="AK105" s="259">
        <v>4.1459999999999999</v>
      </c>
      <c r="AL105" s="306">
        <v>266</v>
      </c>
    </row>
    <row r="106" spans="1:38" s="247" customFormat="1" ht="24" customHeight="1">
      <c r="A106" s="117" t="s">
        <v>229</v>
      </c>
      <c r="B106" s="309">
        <v>36555</v>
      </c>
      <c r="C106" s="309">
        <v>43377</v>
      </c>
      <c r="D106" s="310">
        <v>18</v>
      </c>
      <c r="E106" s="251" t="s">
        <v>217</v>
      </c>
      <c r="F106" s="294" t="s">
        <v>218</v>
      </c>
      <c r="G106" s="272">
        <v>18.561403199816851</v>
      </c>
      <c r="H106" s="253" t="s">
        <v>219</v>
      </c>
      <c r="I106" s="254">
        <v>122.2</v>
      </c>
      <c r="J106" s="255">
        <v>333.6</v>
      </c>
      <c r="K106" s="255"/>
      <c r="L106" s="256"/>
      <c r="M106" s="257"/>
      <c r="N106" s="255"/>
      <c r="O106" s="255">
        <v>531.1</v>
      </c>
      <c r="P106" s="256">
        <v>449.3</v>
      </c>
      <c r="Q106" s="257">
        <v>119.8</v>
      </c>
      <c r="R106" s="255">
        <v>350.4</v>
      </c>
      <c r="S106" s="255"/>
      <c r="T106" s="259"/>
      <c r="U106" s="254">
        <v>67.09</v>
      </c>
      <c r="V106" s="259">
        <v>276.3</v>
      </c>
      <c r="W106" s="311" t="s">
        <v>229</v>
      </c>
      <c r="X106" s="257"/>
      <c r="Y106" s="255"/>
      <c r="Z106" s="255"/>
      <c r="AA106" s="259"/>
      <c r="AB106" s="257"/>
      <c r="AC106" s="255"/>
      <c r="AD106" s="255"/>
      <c r="AE106" s="256"/>
      <c r="AF106" s="291"/>
      <c r="AG106" s="292"/>
      <c r="AH106" s="292"/>
      <c r="AI106" s="293"/>
      <c r="AJ106" s="254"/>
      <c r="AK106" s="259"/>
      <c r="AL106" s="312" t="s">
        <v>229</v>
      </c>
    </row>
    <row r="107" spans="1:38" s="247" customFormat="1" ht="24" customHeight="1">
      <c r="A107" s="313" t="s">
        <v>230</v>
      </c>
      <c r="B107" s="309">
        <v>37466</v>
      </c>
      <c r="C107" s="309">
        <v>43396</v>
      </c>
      <c r="D107" s="310">
        <v>16</v>
      </c>
      <c r="E107" s="265" t="s">
        <v>221</v>
      </c>
      <c r="F107" s="54" t="s">
        <v>218</v>
      </c>
      <c r="G107" s="272">
        <v>23.521574815018312</v>
      </c>
      <c r="H107" s="253" t="s">
        <v>219</v>
      </c>
      <c r="I107" s="254">
        <v>28.46</v>
      </c>
      <c r="J107" s="255">
        <v>84.5</v>
      </c>
      <c r="K107" s="255"/>
      <c r="L107" s="256"/>
      <c r="M107" s="257"/>
      <c r="N107" s="255"/>
      <c r="O107" s="255">
        <v>76.27</v>
      </c>
      <c r="P107" s="256">
        <v>118.1</v>
      </c>
      <c r="Q107" s="257">
        <v>62.81</v>
      </c>
      <c r="R107" s="255">
        <v>154.80000000000001</v>
      </c>
      <c r="S107" s="255"/>
      <c r="T107" s="259"/>
      <c r="U107" s="254">
        <v>2.0430000000000001</v>
      </c>
      <c r="V107" s="259">
        <v>71.8</v>
      </c>
      <c r="W107" s="314" t="s">
        <v>230</v>
      </c>
      <c r="X107" s="257">
        <v>1.2270000000000001</v>
      </c>
      <c r="Y107" s="255">
        <v>3.093</v>
      </c>
      <c r="Z107" s="255"/>
      <c r="AA107" s="259"/>
      <c r="AB107" s="257"/>
      <c r="AC107" s="255"/>
      <c r="AD107" s="255">
        <v>2.464</v>
      </c>
      <c r="AE107" s="256">
        <v>3.0169999999999999</v>
      </c>
      <c r="AF107" s="291">
        <v>6.6440000000000001</v>
      </c>
      <c r="AG107" s="292">
        <v>8.5419999999999998</v>
      </c>
      <c r="AH107" s="292"/>
      <c r="AI107" s="293"/>
      <c r="AJ107" s="254">
        <v>3.78</v>
      </c>
      <c r="AK107" s="259">
        <v>4.7229999999999999</v>
      </c>
      <c r="AL107" s="315" t="s">
        <v>230</v>
      </c>
    </row>
    <row r="108" spans="1:38" s="247" customFormat="1" ht="24" customHeight="1">
      <c r="A108" s="313" t="s">
        <v>231</v>
      </c>
      <c r="B108" s="309">
        <v>37583</v>
      </c>
      <c r="C108" s="309">
        <v>43353</v>
      </c>
      <c r="D108" s="310">
        <v>15</v>
      </c>
      <c r="E108" s="251" t="s">
        <v>217</v>
      </c>
      <c r="F108" s="54" t="s">
        <v>218</v>
      </c>
      <c r="G108" s="272">
        <v>20.025726055343029</v>
      </c>
      <c r="H108" s="253" t="s">
        <v>219</v>
      </c>
      <c r="I108" s="254">
        <v>346.2</v>
      </c>
      <c r="J108" s="255">
        <v>156.4</v>
      </c>
      <c r="K108" s="255"/>
      <c r="L108" s="256"/>
      <c r="M108" s="257"/>
      <c r="N108" s="255"/>
      <c r="O108" s="255">
        <v>149.69999999999999</v>
      </c>
      <c r="P108" s="256">
        <v>56.85</v>
      </c>
      <c r="Q108" s="257">
        <v>84.74</v>
      </c>
      <c r="R108" s="255">
        <v>80.2</v>
      </c>
      <c r="S108" s="255"/>
      <c r="T108" s="259"/>
      <c r="U108" s="254">
        <v>2.177</v>
      </c>
      <c r="V108" s="259">
        <v>102.4</v>
      </c>
      <c r="W108" s="314" t="s">
        <v>231</v>
      </c>
      <c r="X108" s="257">
        <v>5.8760000000000003</v>
      </c>
      <c r="Y108" s="255">
        <v>6.22</v>
      </c>
      <c r="Z108" s="255"/>
      <c r="AA108" s="259"/>
      <c r="AB108" s="257"/>
      <c r="AC108" s="255"/>
      <c r="AD108" s="255">
        <v>0.37059999999999998</v>
      </c>
      <c r="AE108" s="256">
        <v>0.39660000000000001</v>
      </c>
      <c r="AF108" s="291">
        <v>3.431</v>
      </c>
      <c r="AG108" s="292">
        <v>3.9590000000000001</v>
      </c>
      <c r="AH108" s="292"/>
      <c r="AI108" s="293"/>
      <c r="AJ108" s="254">
        <v>2.19</v>
      </c>
      <c r="AK108" s="259">
        <v>3.1240000000000001</v>
      </c>
      <c r="AL108" s="315" t="s">
        <v>231</v>
      </c>
    </row>
    <row r="109" spans="1:38" s="247" customFormat="1" ht="24" customHeight="1">
      <c r="A109" s="313" t="s">
        <v>232</v>
      </c>
      <c r="B109" s="309">
        <v>36845</v>
      </c>
      <c r="C109" s="309">
        <v>43360</v>
      </c>
      <c r="D109" s="310">
        <v>17</v>
      </c>
      <c r="E109" s="265" t="s">
        <v>221</v>
      </c>
      <c r="F109" s="54" t="s">
        <v>218</v>
      </c>
      <c r="G109" s="272">
        <v>19.644867705010324</v>
      </c>
      <c r="H109" s="253" t="s">
        <v>219</v>
      </c>
      <c r="I109" s="254">
        <v>386.7</v>
      </c>
      <c r="J109" s="255">
        <v>312.8</v>
      </c>
      <c r="K109" s="255"/>
      <c r="L109" s="256"/>
      <c r="M109" s="257"/>
      <c r="N109" s="255"/>
      <c r="O109" s="255">
        <v>253.6</v>
      </c>
      <c r="P109" s="256">
        <v>147.30000000000001</v>
      </c>
      <c r="Q109" s="257">
        <v>125.6</v>
      </c>
      <c r="R109" s="255">
        <v>189.9</v>
      </c>
      <c r="S109" s="255"/>
      <c r="T109" s="259"/>
      <c r="U109" s="254">
        <v>2.0339999999999998</v>
      </c>
      <c r="V109" s="259">
        <v>44.82</v>
      </c>
      <c r="W109" s="314" t="s">
        <v>232</v>
      </c>
      <c r="X109" s="257">
        <v>6.5810000000000004</v>
      </c>
      <c r="Y109" s="255">
        <v>7.47</v>
      </c>
      <c r="Z109" s="255"/>
      <c r="AA109" s="259"/>
      <c r="AB109" s="257"/>
      <c r="AC109" s="255"/>
      <c r="AD109" s="255">
        <v>0.94910000000000005</v>
      </c>
      <c r="AE109" s="256">
        <v>1.1950000000000001</v>
      </c>
      <c r="AF109" s="291">
        <v>1.2130000000000001</v>
      </c>
      <c r="AG109" s="292">
        <v>1.528</v>
      </c>
      <c r="AH109" s="292"/>
      <c r="AI109" s="293"/>
      <c r="AJ109" s="254">
        <v>0.26200000000000001</v>
      </c>
      <c r="AK109" s="259">
        <v>0.55079999999999996</v>
      </c>
      <c r="AL109" s="315" t="s">
        <v>232</v>
      </c>
    </row>
    <row r="110" spans="1:38" s="247" customFormat="1" ht="24" customHeight="1">
      <c r="A110" s="313" t="s">
        <v>233</v>
      </c>
      <c r="B110" s="309">
        <v>37368</v>
      </c>
      <c r="C110" s="309">
        <v>43360</v>
      </c>
      <c r="D110" s="310">
        <v>16</v>
      </c>
      <c r="E110" s="251" t="s">
        <v>217</v>
      </c>
      <c r="F110" s="54" t="s">
        <v>218</v>
      </c>
      <c r="G110" s="272">
        <v>20.497602595741853</v>
      </c>
      <c r="H110" s="253" t="s">
        <v>219</v>
      </c>
      <c r="I110" s="254">
        <v>262</v>
      </c>
      <c r="J110" s="255">
        <v>717.6</v>
      </c>
      <c r="K110" s="255"/>
      <c r="L110" s="256"/>
      <c r="M110" s="257"/>
      <c r="N110" s="255"/>
      <c r="O110" s="255">
        <v>173.8</v>
      </c>
      <c r="P110" s="256">
        <v>440.6</v>
      </c>
      <c r="Q110" s="257">
        <v>151.1</v>
      </c>
      <c r="R110" s="255">
        <v>743.6</v>
      </c>
      <c r="S110" s="255"/>
      <c r="T110" s="259"/>
      <c r="U110" s="254">
        <v>2.0550000000000002</v>
      </c>
      <c r="V110" s="259">
        <v>287.39999999999998</v>
      </c>
      <c r="W110" s="314" t="s">
        <v>233</v>
      </c>
      <c r="X110" s="257">
        <v>3.1789999999999998</v>
      </c>
      <c r="Y110" s="255">
        <v>4.8170000000000002</v>
      </c>
      <c r="Z110" s="255"/>
      <c r="AA110" s="259"/>
      <c r="AB110" s="257"/>
      <c r="AC110" s="255"/>
      <c r="AD110" s="255">
        <v>0.34389999999999998</v>
      </c>
      <c r="AE110" s="256">
        <v>0.51259999999999994</v>
      </c>
      <c r="AF110" s="291">
        <v>4.7530000000000001</v>
      </c>
      <c r="AG110" s="292">
        <v>7.6609999999999996</v>
      </c>
      <c r="AH110" s="292"/>
      <c r="AI110" s="293"/>
      <c r="AJ110" s="254">
        <v>1.7490000000000001</v>
      </c>
      <c r="AK110" s="259">
        <v>3.1440000000000001</v>
      </c>
      <c r="AL110" s="315" t="s">
        <v>233</v>
      </c>
    </row>
    <row r="111" spans="1:38" s="247" customFormat="1" ht="24" customHeight="1">
      <c r="A111" s="313" t="s">
        <v>234</v>
      </c>
      <c r="B111" s="309">
        <v>37470</v>
      </c>
      <c r="C111" s="309">
        <v>43406</v>
      </c>
      <c r="D111" s="310">
        <v>16</v>
      </c>
      <c r="E111" s="251" t="s">
        <v>217</v>
      </c>
      <c r="F111" s="54" t="s">
        <v>218</v>
      </c>
      <c r="G111" s="272">
        <v>19.535547644168105</v>
      </c>
      <c r="H111" s="253" t="s">
        <v>219</v>
      </c>
      <c r="I111" s="254">
        <v>65.77</v>
      </c>
      <c r="J111" s="255">
        <v>102.7</v>
      </c>
      <c r="K111" s="255"/>
      <c r="L111" s="256"/>
      <c r="M111" s="257"/>
      <c r="N111" s="255"/>
      <c r="O111" s="255">
        <v>101.3</v>
      </c>
      <c r="P111" s="256">
        <v>125.2</v>
      </c>
      <c r="Q111" s="257">
        <v>22.54</v>
      </c>
      <c r="R111" s="255">
        <v>44.46</v>
      </c>
      <c r="S111" s="255"/>
      <c r="T111" s="259"/>
      <c r="U111" s="254">
        <v>2.08</v>
      </c>
      <c r="V111" s="259">
        <v>92.39</v>
      </c>
      <c r="W111" s="314" t="s">
        <v>234</v>
      </c>
      <c r="X111" s="257">
        <v>1.6439999999999999</v>
      </c>
      <c r="Y111" s="255">
        <v>2.085</v>
      </c>
      <c r="Z111" s="255"/>
      <c r="AA111" s="259"/>
      <c r="AB111" s="257"/>
      <c r="AC111" s="255"/>
      <c r="AD111" s="255">
        <v>9.1880000000000006</v>
      </c>
      <c r="AE111" s="256">
        <v>11.268000000000001</v>
      </c>
      <c r="AF111" s="291">
        <v>0.79</v>
      </c>
      <c r="AG111" s="292">
        <v>0.78849999999999998</v>
      </c>
      <c r="AH111" s="292"/>
      <c r="AI111" s="293"/>
      <c r="AJ111" s="254">
        <v>0.89280000000000004</v>
      </c>
      <c r="AK111" s="259">
        <v>1.2370000000000001</v>
      </c>
      <c r="AL111" s="315" t="s">
        <v>234</v>
      </c>
    </row>
    <row r="112" spans="1:38" s="247" customFormat="1" ht="24" customHeight="1">
      <c r="A112" s="313" t="s">
        <v>235</v>
      </c>
      <c r="B112" s="309">
        <v>37366</v>
      </c>
      <c r="C112" s="309">
        <v>43388</v>
      </c>
      <c r="D112" s="310">
        <v>16</v>
      </c>
      <c r="E112" s="265" t="s">
        <v>221</v>
      </c>
      <c r="F112" s="54" t="s">
        <v>218</v>
      </c>
      <c r="G112" s="272">
        <v>23.249667162659566</v>
      </c>
      <c r="H112" s="253" t="s">
        <v>219</v>
      </c>
      <c r="I112" s="254">
        <v>179.7</v>
      </c>
      <c r="J112" s="255">
        <v>345.6</v>
      </c>
      <c r="K112" s="255"/>
      <c r="L112" s="256"/>
      <c r="M112" s="257"/>
      <c r="N112" s="255"/>
      <c r="O112" s="255">
        <v>94.65</v>
      </c>
      <c r="P112" s="256">
        <v>230.3</v>
      </c>
      <c r="Q112" s="257">
        <v>164.1</v>
      </c>
      <c r="R112" s="255">
        <v>262.7</v>
      </c>
      <c r="S112" s="255"/>
      <c r="T112" s="259"/>
      <c r="U112" s="254">
        <v>44.47</v>
      </c>
      <c r="V112" s="259">
        <v>85.78</v>
      </c>
      <c r="W112" s="314" t="s">
        <v>235</v>
      </c>
      <c r="X112" s="257">
        <v>7.5839999999999996</v>
      </c>
      <c r="Y112" s="255">
        <v>10.186</v>
      </c>
      <c r="Z112" s="255"/>
      <c r="AA112" s="259"/>
      <c r="AB112" s="257"/>
      <c r="AC112" s="255"/>
      <c r="AD112" s="255">
        <v>3.746</v>
      </c>
      <c r="AE112" s="256">
        <v>6.8879999999999999</v>
      </c>
      <c r="AF112" s="291">
        <v>4.0209999999999999</v>
      </c>
      <c r="AG112" s="292">
        <v>5.4640000000000004</v>
      </c>
      <c r="AH112" s="292"/>
      <c r="AI112" s="293"/>
      <c r="AJ112" s="254">
        <v>0.87549999999999994</v>
      </c>
      <c r="AK112" s="259">
        <v>1.7390000000000001</v>
      </c>
      <c r="AL112" s="315" t="s">
        <v>235</v>
      </c>
    </row>
    <row r="113" spans="1:38" s="247" customFormat="1" ht="24" customHeight="1">
      <c r="A113" s="316" t="s">
        <v>236</v>
      </c>
      <c r="B113" s="317">
        <v>38439</v>
      </c>
      <c r="C113" s="317">
        <v>43388</v>
      </c>
      <c r="D113" s="318">
        <v>13</v>
      </c>
      <c r="E113" s="251" t="s">
        <v>217</v>
      </c>
      <c r="F113" s="54" t="s">
        <v>218</v>
      </c>
      <c r="G113" s="272">
        <v>24.819302721088437</v>
      </c>
      <c r="H113" s="253" t="s">
        <v>219</v>
      </c>
      <c r="I113" s="254">
        <v>36.6</v>
      </c>
      <c r="J113" s="255">
        <v>93.8</v>
      </c>
      <c r="K113" s="255"/>
      <c r="L113" s="256"/>
      <c r="M113" s="257"/>
      <c r="N113" s="255"/>
      <c r="O113" s="255">
        <v>78.2</v>
      </c>
      <c r="P113" s="256">
        <v>211.1</v>
      </c>
      <c r="Q113" s="257">
        <v>155.30000000000001</v>
      </c>
      <c r="R113" s="255">
        <v>464.5</v>
      </c>
      <c r="S113" s="255"/>
      <c r="T113" s="259"/>
      <c r="U113" s="254">
        <v>42.79</v>
      </c>
      <c r="V113" s="259">
        <v>219.1</v>
      </c>
      <c r="W113" s="319" t="s">
        <v>236</v>
      </c>
      <c r="X113" s="257">
        <v>0.4577</v>
      </c>
      <c r="Y113" s="255">
        <v>0.64249999999999996</v>
      </c>
      <c r="Z113" s="255"/>
      <c r="AA113" s="259"/>
      <c r="AB113" s="257"/>
      <c r="AC113" s="255"/>
      <c r="AD113" s="255">
        <v>1.127</v>
      </c>
      <c r="AE113" s="256">
        <v>1.7829999999999999</v>
      </c>
      <c r="AF113" s="291">
        <v>4.9050000000000002</v>
      </c>
      <c r="AG113" s="292">
        <v>5.4459999999999997</v>
      </c>
      <c r="AH113" s="292"/>
      <c r="AI113" s="293"/>
      <c r="AJ113" s="254">
        <v>1.42</v>
      </c>
      <c r="AK113" s="259">
        <v>1.6859999999999999</v>
      </c>
      <c r="AL113" s="320" t="s">
        <v>236</v>
      </c>
    </row>
    <row r="114" spans="1:38" s="247" customFormat="1" ht="24" customHeight="1">
      <c r="A114" s="313" t="s">
        <v>237</v>
      </c>
      <c r="B114" s="309">
        <v>37068</v>
      </c>
      <c r="C114" s="309">
        <v>43353</v>
      </c>
      <c r="D114" s="310">
        <v>17</v>
      </c>
      <c r="E114" s="251" t="s">
        <v>217</v>
      </c>
      <c r="F114" s="54" t="s">
        <v>218</v>
      </c>
      <c r="G114" s="272">
        <v>18.503239583586108</v>
      </c>
      <c r="H114" s="253" t="s">
        <v>219</v>
      </c>
      <c r="I114" s="254">
        <v>288.7</v>
      </c>
      <c r="J114" s="255">
        <v>427.2</v>
      </c>
      <c r="K114" s="255"/>
      <c r="L114" s="256"/>
      <c r="M114" s="257"/>
      <c r="N114" s="255"/>
      <c r="O114" s="255">
        <v>154.5</v>
      </c>
      <c r="P114" s="256">
        <v>356.8</v>
      </c>
      <c r="Q114" s="257">
        <v>214.5</v>
      </c>
      <c r="R114" s="255">
        <v>375.7</v>
      </c>
      <c r="S114" s="255"/>
      <c r="T114" s="259"/>
      <c r="U114" s="254">
        <v>71.599999999999994</v>
      </c>
      <c r="V114" s="259">
        <v>181.7</v>
      </c>
      <c r="W114" s="314" t="s">
        <v>237</v>
      </c>
      <c r="X114" s="257">
        <v>9.1579999999999995</v>
      </c>
      <c r="Y114" s="255">
        <v>9.08</v>
      </c>
      <c r="Z114" s="255"/>
      <c r="AA114" s="259"/>
      <c r="AB114" s="257"/>
      <c r="AC114" s="255"/>
      <c r="AD114" s="255">
        <v>7.2</v>
      </c>
      <c r="AE114" s="256">
        <v>10.746</v>
      </c>
      <c r="AF114" s="291">
        <v>19.23</v>
      </c>
      <c r="AG114" s="292">
        <v>22.742999999999999</v>
      </c>
      <c r="AH114" s="292"/>
      <c r="AI114" s="293"/>
      <c r="AJ114" s="254">
        <v>1.4390000000000001</v>
      </c>
      <c r="AK114" s="259">
        <v>2.9550000000000001</v>
      </c>
      <c r="AL114" s="315" t="s">
        <v>237</v>
      </c>
    </row>
    <row r="115" spans="1:38" s="247" customFormat="1" ht="24" customHeight="1">
      <c r="A115" s="313" t="s">
        <v>238</v>
      </c>
      <c r="B115" s="309">
        <v>37122</v>
      </c>
      <c r="C115" s="309">
        <v>43376</v>
      </c>
      <c r="D115" s="310">
        <v>17</v>
      </c>
      <c r="E115" s="265" t="s">
        <v>221</v>
      </c>
      <c r="F115" s="54" t="s">
        <v>218</v>
      </c>
      <c r="G115" s="321">
        <v>17.062468541073624</v>
      </c>
      <c r="H115" s="253" t="s">
        <v>219</v>
      </c>
      <c r="I115" s="254">
        <v>75.599999999999994</v>
      </c>
      <c r="J115" s="255">
        <v>226.4</v>
      </c>
      <c r="K115" s="255"/>
      <c r="L115" s="256"/>
      <c r="M115" s="257"/>
      <c r="N115" s="255"/>
      <c r="O115" s="255">
        <v>75.2</v>
      </c>
      <c r="P115" s="256">
        <v>141.69999999999999</v>
      </c>
      <c r="Q115" s="257">
        <v>32.85</v>
      </c>
      <c r="R115" s="255">
        <v>100.9</v>
      </c>
      <c r="S115" s="255"/>
      <c r="T115" s="259"/>
      <c r="U115" s="254">
        <v>12.87</v>
      </c>
      <c r="V115" s="259">
        <v>51.4</v>
      </c>
      <c r="W115" s="314" t="s">
        <v>238</v>
      </c>
      <c r="X115" s="257">
        <v>20.248000000000001</v>
      </c>
      <c r="Y115" s="255">
        <v>21.506</v>
      </c>
      <c r="Z115" s="255"/>
      <c r="AA115" s="259"/>
      <c r="AB115" s="257"/>
      <c r="AC115" s="255"/>
      <c r="AD115" s="255">
        <v>1.9410000000000001</v>
      </c>
      <c r="AE115" s="256">
        <v>2.202</v>
      </c>
      <c r="AF115" s="291">
        <v>7.1340000000000003</v>
      </c>
      <c r="AG115" s="292">
        <v>8.516</v>
      </c>
      <c r="AH115" s="292"/>
      <c r="AI115" s="293"/>
      <c r="AJ115" s="254">
        <v>0.4254</v>
      </c>
      <c r="AK115" s="259">
        <v>0.7399</v>
      </c>
      <c r="AL115" s="315" t="s">
        <v>238</v>
      </c>
    </row>
    <row r="116" spans="1:38" s="247" customFormat="1" ht="24" customHeight="1">
      <c r="A116" s="313" t="s">
        <v>239</v>
      </c>
      <c r="B116" s="309">
        <v>37116</v>
      </c>
      <c r="C116" s="309">
        <v>43358</v>
      </c>
      <c r="D116" s="310">
        <v>17</v>
      </c>
      <c r="E116" s="265" t="s">
        <v>221</v>
      </c>
      <c r="F116" s="54" t="s">
        <v>218</v>
      </c>
      <c r="G116" s="321">
        <v>16.737916009231149</v>
      </c>
      <c r="H116" s="253" t="s">
        <v>219</v>
      </c>
      <c r="I116" s="254">
        <v>341.7</v>
      </c>
      <c r="J116" s="255">
        <v>375.3</v>
      </c>
      <c r="K116" s="255"/>
      <c r="L116" s="256"/>
      <c r="M116" s="257"/>
      <c r="N116" s="255"/>
      <c r="O116" s="255">
        <v>289.7</v>
      </c>
      <c r="P116" s="256">
        <v>342.1</v>
      </c>
      <c r="Q116" s="257">
        <v>264.39999999999998</v>
      </c>
      <c r="R116" s="255">
        <v>391.9</v>
      </c>
      <c r="S116" s="255"/>
      <c r="T116" s="259"/>
      <c r="U116" s="254">
        <v>236.7</v>
      </c>
      <c r="V116" s="259">
        <v>214.6</v>
      </c>
      <c r="W116" s="314" t="s">
        <v>239</v>
      </c>
      <c r="X116" s="257">
        <v>5.4770000000000003</v>
      </c>
      <c r="Y116" s="255">
        <v>6.3819999999999997</v>
      </c>
      <c r="Z116" s="255"/>
      <c r="AA116" s="259"/>
      <c r="AB116" s="257"/>
      <c r="AC116" s="255"/>
      <c r="AD116" s="255">
        <v>1.01</v>
      </c>
      <c r="AE116" s="256">
        <v>2.4910000000000001</v>
      </c>
      <c r="AF116" s="291">
        <v>78.870999999999995</v>
      </c>
      <c r="AG116" s="292">
        <v>97.721000000000004</v>
      </c>
      <c r="AH116" s="292"/>
      <c r="AI116" s="293"/>
      <c r="AJ116" s="254">
        <v>14.788</v>
      </c>
      <c r="AK116" s="259">
        <v>13.186</v>
      </c>
      <c r="AL116" s="315" t="s">
        <v>239</v>
      </c>
    </row>
    <row r="117" spans="1:38" s="247" customFormat="1" ht="24" customHeight="1">
      <c r="A117" s="313" t="s">
        <v>240</v>
      </c>
      <c r="B117" s="309">
        <v>36898</v>
      </c>
      <c r="C117" s="309">
        <v>43358</v>
      </c>
      <c r="D117" s="310">
        <v>17</v>
      </c>
      <c r="E117" s="251" t="s">
        <v>217</v>
      </c>
      <c r="F117" s="54" t="s">
        <v>218</v>
      </c>
      <c r="G117" s="269">
        <v>32.86319935643229</v>
      </c>
      <c r="H117" s="253" t="s">
        <v>219</v>
      </c>
      <c r="I117" s="254">
        <v>96.36</v>
      </c>
      <c r="J117" s="255">
        <v>178.5</v>
      </c>
      <c r="K117" s="255"/>
      <c r="L117" s="256"/>
      <c r="M117" s="257"/>
      <c r="N117" s="255"/>
      <c r="O117" s="255">
        <v>55.75</v>
      </c>
      <c r="P117" s="256">
        <v>144.30000000000001</v>
      </c>
      <c r="Q117" s="257">
        <v>112</v>
      </c>
      <c r="R117" s="255">
        <v>231.5</v>
      </c>
      <c r="S117" s="255"/>
      <c r="T117" s="259"/>
      <c r="U117" s="254">
        <v>31.15</v>
      </c>
      <c r="V117" s="259">
        <v>83.06</v>
      </c>
      <c r="W117" s="314" t="s">
        <v>240</v>
      </c>
      <c r="X117" s="257">
        <v>6.181</v>
      </c>
      <c r="Y117" s="255">
        <v>8.1969999999999992</v>
      </c>
      <c r="Z117" s="255"/>
      <c r="AA117" s="259"/>
      <c r="AB117" s="257"/>
      <c r="AC117" s="255"/>
      <c r="AD117" s="255">
        <v>7.2830000000000004</v>
      </c>
      <c r="AE117" s="256">
        <v>9.6929999999999996</v>
      </c>
      <c r="AF117" s="291">
        <v>9.9429999999999996</v>
      </c>
      <c r="AG117" s="292">
        <v>12.798</v>
      </c>
      <c r="AH117" s="292"/>
      <c r="AI117" s="293"/>
      <c r="AJ117" s="254">
        <v>2.931</v>
      </c>
      <c r="AK117" s="259">
        <v>4.2839999999999998</v>
      </c>
      <c r="AL117" s="315" t="s">
        <v>240</v>
      </c>
    </row>
    <row r="118" spans="1:38" s="247" customFormat="1" ht="24" customHeight="1">
      <c r="A118" s="313" t="s">
        <v>241</v>
      </c>
      <c r="B118" s="309">
        <v>37441</v>
      </c>
      <c r="C118" s="309">
        <v>43416</v>
      </c>
      <c r="D118" s="310">
        <v>16</v>
      </c>
      <c r="E118" s="265" t="s">
        <v>221</v>
      </c>
      <c r="F118" s="27" t="s">
        <v>218</v>
      </c>
      <c r="G118" s="272">
        <v>19.225983439814517</v>
      </c>
      <c r="H118" s="253" t="s">
        <v>219</v>
      </c>
      <c r="I118" s="254">
        <v>111.7</v>
      </c>
      <c r="J118" s="255">
        <v>170.7</v>
      </c>
      <c r="K118" s="255"/>
      <c r="L118" s="256"/>
      <c r="M118" s="257"/>
      <c r="N118" s="255"/>
      <c r="O118" s="255">
        <v>319.60000000000002</v>
      </c>
      <c r="P118" s="256">
        <v>448</v>
      </c>
      <c r="Q118" s="257">
        <v>547.70000000000005</v>
      </c>
      <c r="R118" s="255">
        <v>548.4</v>
      </c>
      <c r="S118" s="255"/>
      <c r="T118" s="259"/>
      <c r="U118" s="254">
        <v>730.6</v>
      </c>
      <c r="V118" s="259">
        <v>444.6</v>
      </c>
      <c r="W118" s="314" t="s">
        <v>241</v>
      </c>
      <c r="X118" s="257">
        <v>0.2072</v>
      </c>
      <c r="Y118" s="255">
        <v>0.83230000000000004</v>
      </c>
      <c r="Z118" s="255"/>
      <c r="AA118" s="259"/>
      <c r="AB118" s="257"/>
      <c r="AC118" s="255"/>
      <c r="AD118" s="255">
        <v>0.46139999999999998</v>
      </c>
      <c r="AE118" s="256">
        <v>0.65059999999999996</v>
      </c>
      <c r="AF118" s="291">
        <v>4.5279999999999996</v>
      </c>
      <c r="AG118" s="292">
        <v>5.1040000000000001</v>
      </c>
      <c r="AH118" s="292"/>
      <c r="AI118" s="293"/>
      <c r="AJ118" s="254">
        <v>2.081</v>
      </c>
      <c r="AK118" s="259">
        <v>3.9340000000000002</v>
      </c>
      <c r="AL118" s="315" t="s">
        <v>241</v>
      </c>
    </row>
    <row r="119" spans="1:38" s="247" customFormat="1" ht="24" customHeight="1">
      <c r="A119" s="313" t="s">
        <v>242</v>
      </c>
      <c r="B119" s="309">
        <v>37656</v>
      </c>
      <c r="C119" s="309">
        <v>43365</v>
      </c>
      <c r="D119" s="310">
        <v>15</v>
      </c>
      <c r="E119" s="265" t="s">
        <v>221</v>
      </c>
      <c r="F119" s="11" t="s">
        <v>223</v>
      </c>
      <c r="G119" s="272">
        <v>22.210743801652892</v>
      </c>
      <c r="H119" s="253" t="s">
        <v>219</v>
      </c>
      <c r="I119" s="254">
        <v>397.2</v>
      </c>
      <c r="J119" s="255">
        <v>438</v>
      </c>
      <c r="K119" s="255"/>
      <c r="L119" s="256"/>
      <c r="M119" s="257"/>
      <c r="N119" s="255"/>
      <c r="O119" s="255">
        <v>48.89</v>
      </c>
      <c r="P119" s="256">
        <v>115.2</v>
      </c>
      <c r="Q119" s="257">
        <v>364.9</v>
      </c>
      <c r="R119" s="255">
        <v>456.5</v>
      </c>
      <c r="S119" s="255"/>
      <c r="T119" s="259"/>
      <c r="U119" s="254">
        <v>417.7</v>
      </c>
      <c r="V119" s="259">
        <v>395.9</v>
      </c>
      <c r="W119" s="314" t="s">
        <v>242</v>
      </c>
      <c r="X119" s="257">
        <v>27.643000000000001</v>
      </c>
      <c r="Y119" s="255">
        <v>30.597000000000001</v>
      </c>
      <c r="Z119" s="255"/>
      <c r="AA119" s="259"/>
      <c r="AB119" s="257"/>
      <c r="AC119" s="255"/>
      <c r="AD119" s="255">
        <v>6.38</v>
      </c>
      <c r="AE119" s="256">
        <v>15.47</v>
      </c>
      <c r="AF119" s="291">
        <v>11.925000000000001</v>
      </c>
      <c r="AG119" s="292">
        <v>9.9979999999999993</v>
      </c>
      <c r="AH119" s="292"/>
      <c r="AI119" s="293"/>
      <c r="AJ119" s="254">
        <v>12.295999999999999</v>
      </c>
      <c r="AK119" s="259">
        <v>16.045999999999999</v>
      </c>
      <c r="AL119" s="315" t="s">
        <v>242</v>
      </c>
    </row>
    <row r="120" spans="1:38" s="247" customFormat="1" ht="24" customHeight="1">
      <c r="A120" s="316" t="s">
        <v>243</v>
      </c>
      <c r="B120" s="317">
        <v>38615</v>
      </c>
      <c r="C120" s="317">
        <v>43403</v>
      </c>
      <c r="D120" s="318">
        <v>13</v>
      </c>
      <c r="E120" s="251" t="s">
        <v>217</v>
      </c>
      <c r="F120" s="54" t="s">
        <v>218</v>
      </c>
      <c r="G120" s="252">
        <v>24.958085657674129</v>
      </c>
      <c r="H120" s="253" t="s">
        <v>219</v>
      </c>
      <c r="I120" s="254">
        <v>236.7</v>
      </c>
      <c r="J120" s="255">
        <v>283.10000000000002</v>
      </c>
      <c r="K120" s="255"/>
      <c r="L120" s="256"/>
      <c r="M120" s="257"/>
      <c r="N120" s="255"/>
      <c r="O120" s="255">
        <v>75.03</v>
      </c>
      <c r="P120" s="256">
        <v>152</v>
      </c>
      <c r="Q120" s="257">
        <v>170.2</v>
      </c>
      <c r="R120" s="255">
        <v>167.5</v>
      </c>
      <c r="S120" s="255"/>
      <c r="T120" s="259"/>
      <c r="U120" s="254">
        <v>40.93</v>
      </c>
      <c r="V120" s="259">
        <v>46.5</v>
      </c>
      <c r="W120" s="319" t="s">
        <v>243</v>
      </c>
      <c r="X120" s="257">
        <v>13.52</v>
      </c>
      <c r="Y120" s="255">
        <v>20.635000000000002</v>
      </c>
      <c r="Z120" s="255"/>
      <c r="AA120" s="259"/>
      <c r="AB120" s="257"/>
      <c r="AC120" s="255"/>
      <c r="AD120" s="255">
        <v>0.41810000000000003</v>
      </c>
      <c r="AE120" s="256">
        <v>0.54339999999999999</v>
      </c>
      <c r="AF120" s="291">
        <v>2.6070000000000002</v>
      </c>
      <c r="AG120" s="292">
        <v>2.6549999999999998</v>
      </c>
      <c r="AH120" s="292"/>
      <c r="AI120" s="293"/>
      <c r="AJ120" s="254">
        <v>0.42</v>
      </c>
      <c r="AK120" s="259">
        <v>2.927</v>
      </c>
      <c r="AL120" s="320" t="s">
        <v>243</v>
      </c>
    </row>
    <row r="121" spans="1:38" s="247" customFormat="1" ht="24" customHeight="1">
      <c r="A121" s="313" t="s">
        <v>244</v>
      </c>
      <c r="B121" s="309">
        <v>37240</v>
      </c>
      <c r="C121" s="309">
        <v>43364</v>
      </c>
      <c r="D121" s="310">
        <v>16</v>
      </c>
      <c r="E121" s="265" t="s">
        <v>221</v>
      </c>
      <c r="F121" s="54" t="s">
        <v>218</v>
      </c>
      <c r="G121" s="272">
        <v>20.988546001783593</v>
      </c>
      <c r="H121" s="253" t="s">
        <v>219</v>
      </c>
      <c r="I121" s="254">
        <v>192.1</v>
      </c>
      <c r="J121" s="255">
        <v>177.2</v>
      </c>
      <c r="K121" s="255"/>
      <c r="L121" s="256"/>
      <c r="M121" s="257"/>
      <c r="N121" s="255"/>
      <c r="O121" s="255">
        <v>79.42</v>
      </c>
      <c r="P121" s="256">
        <v>85.65</v>
      </c>
      <c r="Q121" s="257">
        <v>234.2</v>
      </c>
      <c r="R121" s="255">
        <v>192.6</v>
      </c>
      <c r="S121" s="255"/>
      <c r="T121" s="259"/>
      <c r="U121" s="254">
        <v>119.6</v>
      </c>
      <c r="V121" s="259">
        <v>105.5</v>
      </c>
      <c r="W121" s="314" t="s">
        <v>244</v>
      </c>
      <c r="X121" s="257">
        <v>1.31</v>
      </c>
      <c r="Y121" s="255">
        <v>1.4410000000000001</v>
      </c>
      <c r="Z121" s="255"/>
      <c r="AA121" s="259"/>
      <c r="AB121" s="257"/>
      <c r="AC121" s="255"/>
      <c r="AD121" s="255">
        <v>4.3520000000000003</v>
      </c>
      <c r="AE121" s="256">
        <v>5.5720000000000001</v>
      </c>
      <c r="AF121" s="291">
        <v>4.2930000000000001</v>
      </c>
      <c r="AG121" s="292">
        <v>3.718</v>
      </c>
      <c r="AH121" s="292"/>
      <c r="AI121" s="293"/>
      <c r="AJ121" s="254">
        <v>4.1269999999999998</v>
      </c>
      <c r="AK121" s="259">
        <v>5.367</v>
      </c>
      <c r="AL121" s="315" t="s">
        <v>244</v>
      </c>
    </row>
    <row r="122" spans="1:38" s="247" customFormat="1" ht="24" customHeight="1">
      <c r="A122" s="316" t="s">
        <v>245</v>
      </c>
      <c r="B122" s="317">
        <v>38007</v>
      </c>
      <c r="C122" s="317">
        <v>43386</v>
      </c>
      <c r="D122" s="318">
        <v>14</v>
      </c>
      <c r="E122" s="251" t="s">
        <v>217</v>
      </c>
      <c r="F122" s="27" t="s">
        <v>218</v>
      </c>
      <c r="G122" s="252">
        <v>28.005186520102818</v>
      </c>
      <c r="H122" s="253" t="s">
        <v>219</v>
      </c>
      <c r="I122" s="254">
        <v>722.6</v>
      </c>
      <c r="J122" s="255">
        <v>395.5</v>
      </c>
      <c r="K122" s="255"/>
      <c r="L122" s="256"/>
      <c r="M122" s="257"/>
      <c r="N122" s="255"/>
      <c r="O122" s="255">
        <v>194.2</v>
      </c>
      <c r="P122" s="256">
        <v>760.1</v>
      </c>
      <c r="Q122" s="257">
        <v>118.7</v>
      </c>
      <c r="R122" s="255">
        <v>419.6</v>
      </c>
      <c r="S122" s="255"/>
      <c r="T122" s="259"/>
      <c r="U122" s="254">
        <v>102.3</v>
      </c>
      <c r="V122" s="259">
        <v>154.9</v>
      </c>
      <c r="W122" s="319" t="s">
        <v>245</v>
      </c>
      <c r="X122" s="257">
        <v>13.098000000000001</v>
      </c>
      <c r="Y122" s="255">
        <v>15.196999999999999</v>
      </c>
      <c r="Z122" s="255"/>
      <c r="AA122" s="259"/>
      <c r="AB122" s="257"/>
      <c r="AC122" s="255"/>
      <c r="AD122" s="255">
        <v>4.6210000000000004</v>
      </c>
      <c r="AE122" s="256">
        <v>13.472</v>
      </c>
      <c r="AF122" s="291">
        <v>10.962999999999999</v>
      </c>
      <c r="AG122" s="292">
        <v>28.178999999999998</v>
      </c>
      <c r="AH122" s="292"/>
      <c r="AI122" s="293"/>
      <c r="AJ122" s="254">
        <v>18.507999999999999</v>
      </c>
      <c r="AK122" s="259">
        <v>51.427999999999997</v>
      </c>
      <c r="AL122" s="320" t="s">
        <v>245</v>
      </c>
    </row>
    <row r="123" spans="1:38" s="247" customFormat="1" ht="24" customHeight="1">
      <c r="A123" s="313" t="s">
        <v>246</v>
      </c>
      <c r="B123" s="309">
        <v>37047</v>
      </c>
      <c r="C123" s="309">
        <v>43393</v>
      </c>
      <c r="D123" s="310">
        <v>17</v>
      </c>
      <c r="E123" s="251" t="s">
        <v>217</v>
      </c>
      <c r="F123" s="11" t="s">
        <v>223</v>
      </c>
      <c r="G123" s="252">
        <v>25.683363476110895</v>
      </c>
      <c r="H123" s="253" t="s">
        <v>219</v>
      </c>
      <c r="I123" s="254">
        <v>104.5</v>
      </c>
      <c r="J123" s="255">
        <v>300.2</v>
      </c>
      <c r="K123" s="255"/>
      <c r="L123" s="256"/>
      <c r="M123" s="257"/>
      <c r="N123" s="255"/>
      <c r="O123" s="255">
        <v>35.89</v>
      </c>
      <c r="P123" s="256">
        <v>97.37</v>
      </c>
      <c r="Q123" s="257">
        <v>148.80000000000001</v>
      </c>
      <c r="R123" s="255">
        <v>249</v>
      </c>
      <c r="S123" s="255"/>
      <c r="T123" s="259"/>
      <c r="U123" s="254">
        <v>106.2</v>
      </c>
      <c r="V123" s="259">
        <v>179.5</v>
      </c>
      <c r="W123" s="314" t="s">
        <v>246</v>
      </c>
      <c r="X123" s="257">
        <v>5.1420000000000003</v>
      </c>
      <c r="Y123" s="255">
        <v>7.3280000000000003</v>
      </c>
      <c r="Z123" s="255"/>
      <c r="AA123" s="259"/>
      <c r="AB123" s="257"/>
      <c r="AC123" s="255"/>
      <c r="AD123" s="255">
        <v>0.43209999999999998</v>
      </c>
      <c r="AE123" s="256">
        <v>1.31</v>
      </c>
      <c r="AF123" s="291">
        <v>15.016</v>
      </c>
      <c r="AG123" s="292">
        <v>18.939</v>
      </c>
      <c r="AH123" s="292"/>
      <c r="AI123" s="293"/>
      <c r="AJ123" s="254">
        <v>8.5690000000000008</v>
      </c>
      <c r="AK123" s="259">
        <v>10.419</v>
      </c>
      <c r="AL123" s="315" t="s">
        <v>246</v>
      </c>
    </row>
    <row r="124" spans="1:38" s="247" customFormat="1" ht="24" customHeight="1">
      <c r="A124" s="313" t="s">
        <v>247</v>
      </c>
      <c r="B124" s="309">
        <v>37646</v>
      </c>
      <c r="C124" s="309">
        <v>43358</v>
      </c>
      <c r="D124" s="310">
        <v>15</v>
      </c>
      <c r="E124" s="251" t="s">
        <v>217</v>
      </c>
      <c r="F124" s="13" t="s">
        <v>224</v>
      </c>
      <c r="G124" s="272">
        <v>23.200564130283912</v>
      </c>
      <c r="H124" s="253" t="s">
        <v>219</v>
      </c>
      <c r="I124" s="254">
        <v>92.8</v>
      </c>
      <c r="J124" s="255">
        <v>151.4</v>
      </c>
      <c r="K124" s="255"/>
      <c r="L124" s="256"/>
      <c r="M124" s="257"/>
      <c r="N124" s="255"/>
      <c r="O124" s="255">
        <v>118.9</v>
      </c>
      <c r="P124" s="256">
        <v>181.7</v>
      </c>
      <c r="Q124" s="257">
        <v>116.4</v>
      </c>
      <c r="R124" s="255">
        <v>215.7</v>
      </c>
      <c r="S124" s="255"/>
      <c r="T124" s="259"/>
      <c r="U124" s="254">
        <v>15.43</v>
      </c>
      <c r="V124" s="259">
        <v>25.91</v>
      </c>
      <c r="W124" s="314" t="s">
        <v>247</v>
      </c>
      <c r="X124" s="257">
        <v>0.40889999999999999</v>
      </c>
      <c r="Y124" s="255">
        <v>0.40379999999999999</v>
      </c>
      <c r="Z124" s="255"/>
      <c r="AA124" s="259"/>
      <c r="AB124" s="257"/>
      <c r="AC124" s="255"/>
      <c r="AD124" s="255">
        <v>1.274</v>
      </c>
      <c r="AE124" s="256">
        <v>1.891</v>
      </c>
      <c r="AF124" s="291">
        <v>4.3600000000000003</v>
      </c>
      <c r="AG124" s="292">
        <v>4.9550000000000001</v>
      </c>
      <c r="AH124" s="292"/>
      <c r="AI124" s="293"/>
      <c r="AJ124" s="254">
        <v>0.33910000000000001</v>
      </c>
      <c r="AK124" s="259">
        <v>0.37919999999999998</v>
      </c>
      <c r="AL124" s="315" t="s">
        <v>247</v>
      </c>
    </row>
    <row r="125" spans="1:38" s="247" customFormat="1" ht="24" customHeight="1">
      <c r="A125" s="316" t="s">
        <v>248</v>
      </c>
      <c r="B125" s="317">
        <v>38357</v>
      </c>
      <c r="C125" s="317">
        <v>43385</v>
      </c>
      <c r="D125" s="318">
        <v>13</v>
      </c>
      <c r="E125" s="265" t="s">
        <v>221</v>
      </c>
      <c r="F125" s="14" t="s">
        <v>249</v>
      </c>
      <c r="G125" s="272">
        <v>21.181064195743915</v>
      </c>
      <c r="H125" s="253" t="s">
        <v>219</v>
      </c>
      <c r="I125" s="254">
        <v>588.70000000000005</v>
      </c>
      <c r="J125" s="255">
        <v>602.79999999999995</v>
      </c>
      <c r="K125" s="255"/>
      <c r="L125" s="256"/>
      <c r="M125" s="257"/>
      <c r="N125" s="255"/>
      <c r="O125" s="255">
        <v>72.89</v>
      </c>
      <c r="P125" s="256">
        <v>125.2</v>
      </c>
      <c r="Q125" s="257">
        <v>224</v>
      </c>
      <c r="R125" s="255">
        <v>305.60000000000002</v>
      </c>
      <c r="S125" s="255"/>
      <c r="T125" s="259"/>
      <c r="U125" s="254">
        <v>241.8</v>
      </c>
      <c r="V125" s="259">
        <v>237.2</v>
      </c>
      <c r="W125" s="319" t="s">
        <v>248</v>
      </c>
      <c r="X125" s="257">
        <v>17.37</v>
      </c>
      <c r="Y125" s="255">
        <v>20.117000000000001</v>
      </c>
      <c r="Z125" s="255"/>
      <c r="AA125" s="259"/>
      <c r="AB125" s="257"/>
      <c r="AC125" s="255"/>
      <c r="AD125" s="255">
        <v>5.2549999999999999</v>
      </c>
      <c r="AE125" s="256">
        <v>11.923999999999999</v>
      </c>
      <c r="AF125" s="291">
        <v>14.167999999999999</v>
      </c>
      <c r="AG125" s="292">
        <v>21.696999999999999</v>
      </c>
      <c r="AH125" s="292"/>
      <c r="AI125" s="293"/>
      <c r="AJ125" s="254">
        <v>4.7670000000000003</v>
      </c>
      <c r="AK125" s="259">
        <v>6.4169999999999998</v>
      </c>
      <c r="AL125" s="320" t="s">
        <v>248</v>
      </c>
    </row>
    <row r="126" spans="1:38" s="247" customFormat="1" ht="24" customHeight="1">
      <c r="A126" s="313" t="s">
        <v>250</v>
      </c>
      <c r="B126" s="309">
        <v>37776</v>
      </c>
      <c r="C126" s="309">
        <v>43402</v>
      </c>
      <c r="D126" s="310">
        <v>15</v>
      </c>
      <c r="E126" s="251" t="s">
        <v>217</v>
      </c>
      <c r="F126" s="54" t="s">
        <v>218</v>
      </c>
      <c r="G126" s="272">
        <v>24.277644348593277</v>
      </c>
      <c r="H126" s="253" t="s">
        <v>219</v>
      </c>
      <c r="I126" s="254">
        <v>445.4</v>
      </c>
      <c r="J126" s="255">
        <v>459.3</v>
      </c>
      <c r="K126" s="255"/>
      <c r="L126" s="256"/>
      <c r="M126" s="257"/>
      <c r="N126" s="255"/>
      <c r="O126" s="255">
        <v>92.09</v>
      </c>
      <c r="P126" s="256">
        <v>152.19999999999999</v>
      </c>
      <c r="Q126" s="257">
        <v>134.69999999999999</v>
      </c>
      <c r="R126" s="255">
        <v>208.1</v>
      </c>
      <c r="S126" s="255"/>
      <c r="T126" s="259"/>
      <c r="U126" s="254">
        <v>146.69999999999999</v>
      </c>
      <c r="V126" s="259">
        <v>157.5</v>
      </c>
      <c r="W126" s="314" t="s">
        <v>250</v>
      </c>
      <c r="X126" s="257">
        <v>1.9570000000000001</v>
      </c>
      <c r="Y126" s="255">
        <v>2.6440000000000001</v>
      </c>
      <c r="Z126" s="255"/>
      <c r="AA126" s="259"/>
      <c r="AB126" s="257"/>
      <c r="AC126" s="255"/>
      <c r="AD126" s="255">
        <v>0.74660000000000004</v>
      </c>
      <c r="AE126" s="256">
        <v>1.3260000000000001</v>
      </c>
      <c r="AF126" s="291">
        <v>2.3570000000000002</v>
      </c>
      <c r="AG126" s="292">
        <v>3.722</v>
      </c>
      <c r="AH126" s="292"/>
      <c r="AI126" s="293"/>
      <c r="AJ126" s="254">
        <v>2.722</v>
      </c>
      <c r="AK126" s="259">
        <v>4.226</v>
      </c>
      <c r="AL126" s="315" t="s">
        <v>250</v>
      </c>
    </row>
    <row r="127" spans="1:38" s="247" customFormat="1" ht="24" customHeight="1">
      <c r="A127" s="313" t="s">
        <v>251</v>
      </c>
      <c r="B127" s="309">
        <v>37663</v>
      </c>
      <c r="C127" s="309">
        <v>43357</v>
      </c>
      <c r="D127" s="310">
        <v>15</v>
      </c>
      <c r="E127" s="265" t="s">
        <v>221</v>
      </c>
      <c r="F127" s="54" t="s">
        <v>218</v>
      </c>
      <c r="G127" s="252">
        <v>25.342839834607471</v>
      </c>
      <c r="H127" s="253" t="s">
        <v>219</v>
      </c>
      <c r="I127" s="254">
        <v>681.2</v>
      </c>
      <c r="J127" s="255">
        <v>851.7</v>
      </c>
      <c r="K127" s="255"/>
      <c r="L127" s="256"/>
      <c r="M127" s="257"/>
      <c r="N127" s="255"/>
      <c r="O127" s="255">
        <v>703.9</v>
      </c>
      <c r="P127" s="256">
        <v>635</v>
      </c>
      <c r="Q127" s="257">
        <v>103</v>
      </c>
      <c r="R127" s="255">
        <v>155.9</v>
      </c>
      <c r="S127" s="255"/>
      <c r="T127" s="259"/>
      <c r="U127" s="254">
        <v>53.09</v>
      </c>
      <c r="V127" s="259">
        <v>74.739999999999995</v>
      </c>
      <c r="W127" s="314" t="s">
        <v>251</v>
      </c>
      <c r="X127" s="257">
        <v>15.683</v>
      </c>
      <c r="Y127" s="255">
        <v>15.568</v>
      </c>
      <c r="Z127" s="255"/>
      <c r="AA127" s="259"/>
      <c r="AB127" s="257"/>
      <c r="AC127" s="255"/>
      <c r="AD127" s="255">
        <v>2.3330000000000002</v>
      </c>
      <c r="AE127" s="256">
        <v>4.2939999999999996</v>
      </c>
      <c r="AF127" s="291">
        <v>3.2090000000000001</v>
      </c>
      <c r="AG127" s="292">
        <v>3.1080000000000001</v>
      </c>
      <c r="AH127" s="292"/>
      <c r="AI127" s="293"/>
      <c r="AJ127" s="254">
        <v>1.0640000000000001</v>
      </c>
      <c r="AK127" s="259">
        <v>1.2490000000000001</v>
      </c>
      <c r="AL127" s="315" t="s">
        <v>251</v>
      </c>
    </row>
    <row r="128" spans="1:38" s="247" customFormat="1" ht="24" customHeight="1">
      <c r="A128" s="313" t="s">
        <v>252</v>
      </c>
      <c r="B128" s="309">
        <v>37810</v>
      </c>
      <c r="C128" s="309">
        <v>43348</v>
      </c>
      <c r="D128" s="310">
        <v>15</v>
      </c>
      <c r="E128" s="251" t="s">
        <v>217</v>
      </c>
      <c r="F128" s="54" t="s">
        <v>218</v>
      </c>
      <c r="G128" s="272">
        <v>23.597452698963437</v>
      </c>
      <c r="H128" s="253" t="s">
        <v>219</v>
      </c>
      <c r="I128" s="254">
        <v>42.53</v>
      </c>
      <c r="J128" s="255">
        <v>51.06</v>
      </c>
      <c r="K128" s="255"/>
      <c r="L128" s="256"/>
      <c r="M128" s="257"/>
      <c r="N128" s="255"/>
      <c r="O128" s="255">
        <v>61.51</v>
      </c>
      <c r="P128" s="256">
        <v>53.94</v>
      </c>
      <c r="Q128" s="257">
        <v>143.80000000000001</v>
      </c>
      <c r="R128" s="255">
        <v>213.1</v>
      </c>
      <c r="S128" s="255"/>
      <c r="T128" s="259"/>
      <c r="U128" s="254">
        <v>55.14</v>
      </c>
      <c r="V128" s="259">
        <v>66.97</v>
      </c>
      <c r="W128" s="314" t="s">
        <v>252</v>
      </c>
      <c r="X128" s="257">
        <v>1.542</v>
      </c>
      <c r="Y128" s="255">
        <v>1.758</v>
      </c>
      <c r="Z128" s="255"/>
      <c r="AA128" s="259"/>
      <c r="AB128" s="257"/>
      <c r="AC128" s="255"/>
      <c r="AD128" s="255">
        <v>0.71430000000000005</v>
      </c>
      <c r="AE128" s="256">
        <v>0.79020000000000001</v>
      </c>
      <c r="AF128" s="291">
        <v>1.9850000000000001</v>
      </c>
      <c r="AG128" s="292">
        <v>2.0019999999999998</v>
      </c>
      <c r="AH128" s="292"/>
      <c r="AI128" s="293"/>
      <c r="AJ128" s="254">
        <v>0.5121</v>
      </c>
      <c r="AK128" s="259">
        <v>0.58440000000000003</v>
      </c>
      <c r="AL128" s="315" t="s">
        <v>252</v>
      </c>
    </row>
    <row r="129" spans="1:38" s="247" customFormat="1" ht="24" customHeight="1">
      <c r="A129" s="313" t="s">
        <v>253</v>
      </c>
      <c r="B129" s="309">
        <v>37021</v>
      </c>
      <c r="C129" s="309">
        <v>43418</v>
      </c>
      <c r="D129" s="310">
        <v>17</v>
      </c>
      <c r="E129" s="251" t="s">
        <v>217</v>
      </c>
      <c r="F129" s="54" t="s">
        <v>218</v>
      </c>
      <c r="G129" s="272">
        <v>19.285152928444436</v>
      </c>
      <c r="H129" s="253" t="s">
        <v>219</v>
      </c>
      <c r="I129" s="254">
        <v>236.3</v>
      </c>
      <c r="J129" s="255">
        <v>410.4</v>
      </c>
      <c r="K129" s="255"/>
      <c r="L129" s="256"/>
      <c r="M129" s="257"/>
      <c r="N129" s="255"/>
      <c r="O129" s="255">
        <v>396.6</v>
      </c>
      <c r="P129" s="256">
        <v>382.8</v>
      </c>
      <c r="Q129" s="257">
        <v>294.89999999999998</v>
      </c>
      <c r="R129" s="255">
        <v>431.8</v>
      </c>
      <c r="S129" s="255"/>
      <c r="T129" s="259"/>
      <c r="U129" s="254">
        <v>82.95</v>
      </c>
      <c r="V129" s="259">
        <v>166.2</v>
      </c>
      <c r="W129" s="314" t="s">
        <v>253</v>
      </c>
      <c r="X129" s="257">
        <v>45.819000000000003</v>
      </c>
      <c r="Y129" s="255">
        <v>65.668999999999997</v>
      </c>
      <c r="Z129" s="255"/>
      <c r="AA129" s="259"/>
      <c r="AB129" s="257"/>
      <c r="AC129" s="255"/>
      <c r="AD129" s="255">
        <v>3.3</v>
      </c>
      <c r="AE129" s="256">
        <v>3.7589999999999999</v>
      </c>
      <c r="AF129" s="291">
        <v>7.3410000000000002</v>
      </c>
      <c r="AG129" s="292">
        <v>9.83</v>
      </c>
      <c r="AH129" s="292"/>
      <c r="AI129" s="293"/>
      <c r="AJ129" s="254">
        <v>2.1989999999999998</v>
      </c>
      <c r="AK129" s="259">
        <v>2.9380000000000002</v>
      </c>
      <c r="AL129" s="315" t="s">
        <v>253</v>
      </c>
    </row>
    <row r="130" spans="1:38" s="247" customFormat="1" ht="24" customHeight="1">
      <c r="A130" s="313" t="s">
        <v>254</v>
      </c>
      <c r="B130" s="309">
        <v>37761</v>
      </c>
      <c r="C130" s="309">
        <v>43392</v>
      </c>
      <c r="D130" s="310">
        <v>15</v>
      </c>
      <c r="E130" s="251" t="s">
        <v>217</v>
      </c>
      <c r="F130" s="54" t="s">
        <v>218</v>
      </c>
      <c r="G130" s="272">
        <v>21.320842811440844</v>
      </c>
      <c r="H130" s="253" t="s">
        <v>219</v>
      </c>
      <c r="I130" s="254">
        <v>444.1</v>
      </c>
      <c r="J130" s="255">
        <v>342.9</v>
      </c>
      <c r="K130" s="255"/>
      <c r="L130" s="256"/>
      <c r="M130" s="257"/>
      <c r="N130" s="255"/>
      <c r="O130" s="255">
        <v>570.6</v>
      </c>
      <c r="P130" s="256">
        <v>342.9</v>
      </c>
      <c r="Q130" s="257">
        <v>598.20000000000005</v>
      </c>
      <c r="R130" s="255">
        <v>518.9</v>
      </c>
      <c r="S130" s="255"/>
      <c r="T130" s="259"/>
      <c r="U130" s="254">
        <v>180.3</v>
      </c>
      <c r="V130" s="259">
        <v>209.1</v>
      </c>
      <c r="W130" s="314" t="s">
        <v>254</v>
      </c>
      <c r="X130" s="257">
        <v>14.536</v>
      </c>
      <c r="Y130" s="255">
        <v>19.515999999999998</v>
      </c>
      <c r="Z130" s="255"/>
      <c r="AA130" s="259"/>
      <c r="AB130" s="257"/>
      <c r="AC130" s="255"/>
      <c r="AD130" s="255">
        <v>0.68569999999999998</v>
      </c>
      <c r="AE130" s="256">
        <v>3.645</v>
      </c>
      <c r="AF130" s="291">
        <v>2.8290000000000002</v>
      </c>
      <c r="AG130" s="292">
        <v>4.194</v>
      </c>
      <c r="AH130" s="292"/>
      <c r="AI130" s="293"/>
      <c r="AJ130" s="254">
        <v>0.4929</v>
      </c>
      <c r="AK130" s="259">
        <v>0.85270000000000001</v>
      </c>
      <c r="AL130" s="315" t="s">
        <v>254</v>
      </c>
    </row>
    <row r="131" spans="1:38" s="247" customFormat="1" ht="24" customHeight="1">
      <c r="A131" s="313" t="s">
        <v>255</v>
      </c>
      <c r="B131" s="309">
        <v>37475</v>
      </c>
      <c r="C131" s="309">
        <v>43393</v>
      </c>
      <c r="D131" s="310">
        <v>16</v>
      </c>
      <c r="E131" s="251" t="s">
        <v>217</v>
      </c>
      <c r="F131" s="54" t="s">
        <v>218</v>
      </c>
      <c r="G131" s="272">
        <v>21.63912322731187</v>
      </c>
      <c r="H131" s="253" t="s">
        <v>219</v>
      </c>
      <c r="I131" s="254">
        <v>206.8</v>
      </c>
      <c r="J131" s="255">
        <v>251.1</v>
      </c>
      <c r="K131" s="255"/>
      <c r="L131" s="256"/>
      <c r="M131" s="257"/>
      <c r="N131" s="255"/>
      <c r="O131" s="255">
        <v>318.10000000000002</v>
      </c>
      <c r="P131" s="256">
        <v>251.1</v>
      </c>
      <c r="Q131" s="257">
        <v>116.6</v>
      </c>
      <c r="R131" s="255">
        <v>173.8</v>
      </c>
      <c r="S131" s="255"/>
      <c r="T131" s="259"/>
      <c r="U131" s="254">
        <v>111.2</v>
      </c>
      <c r="V131" s="259">
        <v>134.80000000000001</v>
      </c>
      <c r="W131" s="314" t="s">
        <v>255</v>
      </c>
      <c r="X131" s="257">
        <v>3.5289999999999999</v>
      </c>
      <c r="Y131" s="255">
        <v>3.83</v>
      </c>
      <c r="Z131" s="255"/>
      <c r="AA131" s="259"/>
      <c r="AB131" s="257"/>
      <c r="AC131" s="255"/>
      <c r="AD131" s="255">
        <v>3.11</v>
      </c>
      <c r="AE131" s="256">
        <v>4.3819999999999997</v>
      </c>
      <c r="AF131" s="291">
        <v>2.4169999999999998</v>
      </c>
      <c r="AG131" s="292">
        <v>2.9169999999999998</v>
      </c>
      <c r="AH131" s="292"/>
      <c r="AI131" s="293"/>
      <c r="AJ131" s="254">
        <v>1.611</v>
      </c>
      <c r="AK131" s="259">
        <v>1.9219999999999999</v>
      </c>
      <c r="AL131" s="315" t="s">
        <v>255</v>
      </c>
    </row>
    <row r="132" spans="1:38" s="247" customFormat="1" ht="24" customHeight="1">
      <c r="A132" s="316" t="s">
        <v>256</v>
      </c>
      <c r="B132" s="317">
        <v>38258</v>
      </c>
      <c r="C132" s="317">
        <v>43393</v>
      </c>
      <c r="D132" s="318">
        <v>14</v>
      </c>
      <c r="E132" s="265" t="s">
        <v>221</v>
      </c>
      <c r="F132" s="27" t="s">
        <v>218</v>
      </c>
      <c r="G132" s="272">
        <v>19.351296250869058</v>
      </c>
      <c r="H132" s="253" t="s">
        <v>219</v>
      </c>
      <c r="I132" s="254">
        <v>141.80000000000001</v>
      </c>
      <c r="J132" s="255">
        <v>238.4</v>
      </c>
      <c r="K132" s="255"/>
      <c r="L132" s="256"/>
      <c r="M132" s="257"/>
      <c r="N132" s="255"/>
      <c r="O132" s="255">
        <v>148.69999999999999</v>
      </c>
      <c r="P132" s="256">
        <v>251.9</v>
      </c>
      <c r="Q132" s="257">
        <v>49.82</v>
      </c>
      <c r="R132" s="255">
        <v>88.56</v>
      </c>
      <c r="S132" s="255"/>
      <c r="T132" s="259"/>
      <c r="U132" s="254">
        <v>49.25</v>
      </c>
      <c r="V132" s="259">
        <v>104.3</v>
      </c>
      <c r="W132" s="319" t="s">
        <v>256</v>
      </c>
      <c r="X132" s="257">
        <v>0</v>
      </c>
      <c r="Y132" s="255">
        <v>0</v>
      </c>
      <c r="Z132" s="255"/>
      <c r="AA132" s="259"/>
      <c r="AB132" s="257"/>
      <c r="AC132" s="255"/>
      <c r="AD132" s="255">
        <v>0.14119999999999999</v>
      </c>
      <c r="AE132" s="256">
        <v>0.1399</v>
      </c>
      <c r="AF132" s="291">
        <v>0.1028</v>
      </c>
      <c r="AG132" s="292">
        <v>0.11219999999999999</v>
      </c>
      <c r="AH132" s="292"/>
      <c r="AI132" s="293"/>
      <c r="AJ132" s="254">
        <v>0</v>
      </c>
      <c r="AK132" s="259">
        <v>0</v>
      </c>
      <c r="AL132" s="320" t="s">
        <v>256</v>
      </c>
    </row>
    <row r="133" spans="1:38" s="247" customFormat="1" ht="24" customHeight="1">
      <c r="A133" s="313" t="s">
        <v>257</v>
      </c>
      <c r="B133" s="309">
        <v>37712</v>
      </c>
      <c r="C133" s="309">
        <v>43416</v>
      </c>
      <c r="D133" s="310">
        <v>15</v>
      </c>
      <c r="E133" s="251" t="s">
        <v>217</v>
      </c>
      <c r="F133" s="13" t="s">
        <v>258</v>
      </c>
      <c r="G133" s="272">
        <v>19.189947232582487</v>
      </c>
      <c r="H133" s="253" t="s">
        <v>219</v>
      </c>
      <c r="I133" s="254">
        <v>114.7</v>
      </c>
      <c r="J133" s="255">
        <v>135.4</v>
      </c>
      <c r="K133" s="255"/>
      <c r="L133" s="256"/>
      <c r="M133" s="257"/>
      <c r="N133" s="255"/>
      <c r="O133" s="255">
        <v>114.7</v>
      </c>
      <c r="P133" s="256">
        <v>142.1</v>
      </c>
      <c r="Q133" s="257">
        <v>268.39999999999998</v>
      </c>
      <c r="R133" s="255">
        <v>247.1</v>
      </c>
      <c r="S133" s="255"/>
      <c r="T133" s="259"/>
      <c r="U133" s="254">
        <v>96.06</v>
      </c>
      <c r="V133" s="259">
        <v>133.9</v>
      </c>
      <c r="W133" s="314" t="s">
        <v>257</v>
      </c>
      <c r="X133" s="257">
        <v>0.61829999999999996</v>
      </c>
      <c r="Y133" s="255">
        <v>1.0289999999999999</v>
      </c>
      <c r="Z133" s="255"/>
      <c r="AA133" s="259"/>
      <c r="AB133" s="257"/>
      <c r="AC133" s="255"/>
      <c r="AD133" s="255">
        <v>1.1220000000000001</v>
      </c>
      <c r="AE133" s="256">
        <v>1.01</v>
      </c>
      <c r="AF133" s="291">
        <v>4.3479999999999999</v>
      </c>
      <c r="AG133" s="292">
        <v>5.4119999999999999</v>
      </c>
      <c r="AH133" s="292"/>
      <c r="AI133" s="293"/>
      <c r="AJ133" s="254">
        <v>3.2730000000000001</v>
      </c>
      <c r="AK133" s="259">
        <v>4.6100000000000003</v>
      </c>
      <c r="AL133" s="315" t="s">
        <v>257</v>
      </c>
    </row>
    <row r="134" spans="1:38" s="247" customFormat="1" ht="24" customHeight="1">
      <c r="A134" s="313" t="s">
        <v>259</v>
      </c>
      <c r="B134" s="309">
        <v>37737</v>
      </c>
      <c r="C134" s="309">
        <v>43360</v>
      </c>
      <c r="D134" s="310">
        <v>15</v>
      </c>
      <c r="E134" s="265" t="s">
        <v>221</v>
      </c>
      <c r="F134" s="11" t="s">
        <v>223</v>
      </c>
      <c r="G134" s="272">
        <v>19.897152901459787</v>
      </c>
      <c r="H134" s="253" t="s">
        <v>219</v>
      </c>
      <c r="I134" s="254">
        <v>107.2</v>
      </c>
      <c r="J134" s="255">
        <v>144.4</v>
      </c>
      <c r="K134" s="255"/>
      <c r="L134" s="256"/>
      <c r="M134" s="257"/>
      <c r="N134" s="255"/>
      <c r="O134" s="255">
        <v>105.7</v>
      </c>
      <c r="P134" s="256">
        <v>144.4</v>
      </c>
      <c r="Q134" s="257">
        <v>240.5</v>
      </c>
      <c r="R134" s="255">
        <v>215.4</v>
      </c>
      <c r="S134" s="255"/>
      <c r="T134" s="259"/>
      <c r="U134" s="254">
        <v>78.349999999999994</v>
      </c>
      <c r="V134" s="259">
        <v>102.7</v>
      </c>
      <c r="W134" s="314" t="s">
        <v>259</v>
      </c>
      <c r="X134" s="257">
        <v>3.4460000000000002</v>
      </c>
      <c r="Y134" s="255">
        <v>4.1529999999999996</v>
      </c>
      <c r="Z134" s="255"/>
      <c r="AA134" s="259"/>
      <c r="AB134" s="257"/>
      <c r="AC134" s="255"/>
      <c r="AD134" s="255">
        <v>0.60970000000000002</v>
      </c>
      <c r="AE134" s="256">
        <v>1.9810000000000001</v>
      </c>
      <c r="AF134" s="291">
        <v>10.372</v>
      </c>
      <c r="AG134" s="292">
        <v>10.34</v>
      </c>
      <c r="AH134" s="292"/>
      <c r="AI134" s="293"/>
      <c r="AJ134" s="254">
        <v>3.613</v>
      </c>
      <c r="AK134" s="259">
        <v>5.242</v>
      </c>
      <c r="AL134" s="315" t="s">
        <v>259</v>
      </c>
    </row>
    <row r="135" spans="1:38" s="247" customFormat="1" ht="24" customHeight="1">
      <c r="A135" s="316" t="s">
        <v>260</v>
      </c>
      <c r="B135" s="317">
        <v>38118</v>
      </c>
      <c r="C135" s="317">
        <v>43360</v>
      </c>
      <c r="D135" s="318">
        <v>14</v>
      </c>
      <c r="E135" s="251" t="s">
        <v>217</v>
      </c>
      <c r="F135" s="11" t="s">
        <v>223</v>
      </c>
      <c r="G135" s="272">
        <v>24.673014454728317</v>
      </c>
      <c r="H135" s="253" t="s">
        <v>219</v>
      </c>
      <c r="I135" s="254">
        <v>215.1</v>
      </c>
      <c r="J135" s="255">
        <v>159.19999999999999</v>
      </c>
      <c r="K135" s="255"/>
      <c r="L135" s="256"/>
      <c r="M135" s="257"/>
      <c r="N135" s="255"/>
      <c r="O135" s="255">
        <v>215.1</v>
      </c>
      <c r="P135" s="256">
        <v>159.19999999999999</v>
      </c>
      <c r="Q135" s="257">
        <v>248.6</v>
      </c>
      <c r="R135" s="255">
        <v>293.8</v>
      </c>
      <c r="S135" s="255"/>
      <c r="T135" s="259"/>
      <c r="U135" s="254">
        <v>32.74</v>
      </c>
      <c r="V135" s="259">
        <v>143.30000000000001</v>
      </c>
      <c r="W135" s="319" t="s">
        <v>260</v>
      </c>
      <c r="X135" s="257">
        <v>1.3129999999999999</v>
      </c>
      <c r="Y135" s="255">
        <v>1.641</v>
      </c>
      <c r="Z135" s="255"/>
      <c r="AA135" s="259"/>
      <c r="AB135" s="257"/>
      <c r="AC135" s="255"/>
      <c r="AD135" s="255">
        <v>0.156</v>
      </c>
      <c r="AE135" s="256">
        <v>0.16089999999999999</v>
      </c>
      <c r="AF135" s="291">
        <v>0.47799999999999998</v>
      </c>
      <c r="AG135" s="292">
        <v>0.75470000000000004</v>
      </c>
      <c r="AH135" s="292"/>
      <c r="AI135" s="293"/>
      <c r="AJ135" s="254">
        <v>0.1565</v>
      </c>
      <c r="AK135" s="259">
        <v>0.19239999999999999</v>
      </c>
      <c r="AL135" s="320" t="s">
        <v>260</v>
      </c>
    </row>
    <row r="136" spans="1:38" s="247" customFormat="1" ht="24" customHeight="1">
      <c r="A136" s="316" t="s">
        <v>261</v>
      </c>
      <c r="B136" s="317">
        <v>38226</v>
      </c>
      <c r="C136" s="317">
        <v>43378</v>
      </c>
      <c r="D136" s="318">
        <v>14</v>
      </c>
      <c r="E136" s="251" t="s">
        <v>217</v>
      </c>
      <c r="F136" s="74" t="s">
        <v>262</v>
      </c>
      <c r="G136" s="272">
        <v>23.605183430920185</v>
      </c>
      <c r="H136" s="253" t="s">
        <v>219</v>
      </c>
      <c r="I136" s="254">
        <v>215.2</v>
      </c>
      <c r="J136" s="255">
        <v>462.9</v>
      </c>
      <c r="K136" s="255"/>
      <c r="L136" s="256"/>
      <c r="M136" s="257"/>
      <c r="N136" s="255"/>
      <c r="O136" s="255">
        <v>215.2</v>
      </c>
      <c r="P136" s="256">
        <v>462.9</v>
      </c>
      <c r="Q136" s="257">
        <v>102.7</v>
      </c>
      <c r="R136" s="255">
        <v>322.3</v>
      </c>
      <c r="S136" s="255"/>
      <c r="T136" s="259"/>
      <c r="U136" s="254">
        <v>28.59</v>
      </c>
      <c r="V136" s="259">
        <v>236.7</v>
      </c>
      <c r="W136" s="319" t="s">
        <v>261</v>
      </c>
      <c r="X136" s="257">
        <v>5.4320000000000004</v>
      </c>
      <c r="Y136" s="255">
        <v>4.9779999999999998</v>
      </c>
      <c r="Z136" s="255"/>
      <c r="AA136" s="259"/>
      <c r="AB136" s="257"/>
      <c r="AC136" s="255"/>
      <c r="AD136" s="255">
        <v>0.30819999999999997</v>
      </c>
      <c r="AE136" s="256">
        <v>0.40100000000000002</v>
      </c>
      <c r="AF136" s="291">
        <v>3.23</v>
      </c>
      <c r="AG136" s="292">
        <v>4.5730000000000004</v>
      </c>
      <c r="AH136" s="292"/>
      <c r="AI136" s="293"/>
      <c r="AJ136" s="254">
        <v>0.64190000000000003</v>
      </c>
      <c r="AK136" s="259">
        <v>1.835</v>
      </c>
      <c r="AL136" s="320" t="s">
        <v>261</v>
      </c>
    </row>
    <row r="137" spans="1:38" s="247" customFormat="1" ht="24" customHeight="1">
      <c r="A137" s="313" t="s">
        <v>263</v>
      </c>
      <c r="B137" s="309">
        <v>37505</v>
      </c>
      <c r="C137" s="309">
        <v>43392</v>
      </c>
      <c r="D137" s="310">
        <v>16</v>
      </c>
      <c r="E137" s="251" t="s">
        <v>217</v>
      </c>
      <c r="F137" s="54" t="s">
        <v>218</v>
      </c>
      <c r="G137" s="272">
        <v>20.339743859501471</v>
      </c>
      <c r="H137" s="253" t="s">
        <v>219</v>
      </c>
      <c r="I137" s="254">
        <v>443.5</v>
      </c>
      <c r="J137" s="255">
        <v>638.6</v>
      </c>
      <c r="K137" s="255"/>
      <c r="L137" s="256"/>
      <c r="M137" s="257"/>
      <c r="N137" s="255"/>
      <c r="O137" s="255">
        <v>244</v>
      </c>
      <c r="P137" s="256">
        <v>613.5</v>
      </c>
      <c r="Q137" s="257">
        <v>253.4</v>
      </c>
      <c r="R137" s="255">
        <v>273</v>
      </c>
      <c r="S137" s="255"/>
      <c r="T137" s="259"/>
      <c r="U137" s="254">
        <v>108.8</v>
      </c>
      <c r="V137" s="259">
        <v>365.1</v>
      </c>
      <c r="W137" s="314" t="s">
        <v>263</v>
      </c>
      <c r="X137" s="257">
        <v>41.386000000000003</v>
      </c>
      <c r="Y137" s="255">
        <v>37.917999999999999</v>
      </c>
      <c r="Z137" s="255"/>
      <c r="AA137" s="259"/>
      <c r="AB137" s="257"/>
      <c r="AC137" s="255"/>
      <c r="AD137" s="255">
        <v>6.5069999999999997</v>
      </c>
      <c r="AE137" s="256">
        <v>12.836</v>
      </c>
      <c r="AF137" s="291">
        <v>3.282</v>
      </c>
      <c r="AG137" s="292">
        <v>5.0549999999999997</v>
      </c>
      <c r="AH137" s="292"/>
      <c r="AI137" s="293"/>
      <c r="AJ137" s="254">
        <v>2.9590000000000001</v>
      </c>
      <c r="AK137" s="259">
        <v>11.44</v>
      </c>
      <c r="AL137" s="315" t="s">
        <v>263</v>
      </c>
    </row>
    <row r="138" spans="1:38" s="247" customFormat="1" ht="24" customHeight="1">
      <c r="A138" s="316" t="s">
        <v>264</v>
      </c>
      <c r="B138" s="317">
        <v>37962</v>
      </c>
      <c r="C138" s="317">
        <v>43392</v>
      </c>
      <c r="D138" s="318">
        <v>14</v>
      </c>
      <c r="E138" s="251" t="s">
        <v>217</v>
      </c>
      <c r="F138" s="54" t="s">
        <v>218</v>
      </c>
      <c r="G138" s="272">
        <v>19.747063147688841</v>
      </c>
      <c r="H138" s="253" t="s">
        <v>219</v>
      </c>
      <c r="I138" s="254">
        <v>387.2</v>
      </c>
      <c r="J138" s="255">
        <v>600.20000000000005</v>
      </c>
      <c r="K138" s="255"/>
      <c r="L138" s="256"/>
      <c r="M138" s="257"/>
      <c r="N138" s="255"/>
      <c r="O138" s="255">
        <v>208.4</v>
      </c>
      <c r="P138" s="256">
        <v>600.20000000000005</v>
      </c>
      <c r="Q138" s="257">
        <v>450</v>
      </c>
      <c r="R138" s="255">
        <v>464.7</v>
      </c>
      <c r="S138" s="255"/>
      <c r="T138" s="259"/>
      <c r="U138" s="254">
        <v>102.1</v>
      </c>
      <c r="V138" s="259">
        <v>156.80000000000001</v>
      </c>
      <c r="W138" s="319" t="s">
        <v>264</v>
      </c>
      <c r="X138" s="257">
        <v>9.8629999999999995</v>
      </c>
      <c r="Y138" s="255">
        <v>11.634</v>
      </c>
      <c r="Z138" s="255"/>
      <c r="AA138" s="259"/>
      <c r="AB138" s="257"/>
      <c r="AC138" s="255"/>
      <c r="AD138" s="255">
        <v>0.6583</v>
      </c>
      <c r="AE138" s="256">
        <v>0.96960000000000002</v>
      </c>
      <c r="AF138" s="291">
        <v>3.069</v>
      </c>
      <c r="AG138" s="292">
        <v>4.0179999999999998</v>
      </c>
      <c r="AH138" s="292"/>
      <c r="AI138" s="293"/>
      <c r="AJ138" s="254">
        <v>1.2689999999999999</v>
      </c>
      <c r="AK138" s="259">
        <v>2.1659999999999999</v>
      </c>
      <c r="AL138" s="320" t="s">
        <v>264</v>
      </c>
    </row>
    <row r="139" spans="1:38" s="247" customFormat="1" ht="24" customHeight="1">
      <c r="A139" s="316" t="s">
        <v>265</v>
      </c>
      <c r="B139" s="317">
        <v>38216</v>
      </c>
      <c r="C139" s="317">
        <v>43374</v>
      </c>
      <c r="D139" s="318">
        <v>14</v>
      </c>
      <c r="E139" s="251" t="s">
        <v>217</v>
      </c>
      <c r="F139" s="54" t="s">
        <v>218</v>
      </c>
      <c r="G139" s="272">
        <v>19.983947911875838</v>
      </c>
      <c r="H139" s="253" t="s">
        <v>219</v>
      </c>
      <c r="I139" s="254">
        <v>60.61</v>
      </c>
      <c r="J139" s="255">
        <v>112.1</v>
      </c>
      <c r="K139" s="255"/>
      <c r="L139" s="256"/>
      <c r="M139" s="257"/>
      <c r="N139" s="255"/>
      <c r="O139" s="255">
        <v>60.61</v>
      </c>
      <c r="P139" s="256">
        <v>112.1</v>
      </c>
      <c r="Q139" s="257">
        <v>277.89999999999998</v>
      </c>
      <c r="R139" s="255">
        <v>379</v>
      </c>
      <c r="S139" s="255"/>
      <c r="T139" s="259"/>
      <c r="U139" s="254">
        <v>44.89</v>
      </c>
      <c r="V139" s="259">
        <v>135.80000000000001</v>
      </c>
      <c r="W139" s="319" t="s">
        <v>265</v>
      </c>
      <c r="X139" s="257">
        <v>0.55210000000000004</v>
      </c>
      <c r="Y139" s="255">
        <v>0.98970000000000002</v>
      </c>
      <c r="Z139" s="255"/>
      <c r="AA139" s="259"/>
      <c r="AB139" s="257"/>
      <c r="AC139" s="255"/>
      <c r="AD139" s="255">
        <v>3.2879999999999998</v>
      </c>
      <c r="AE139" s="256">
        <v>4.327</v>
      </c>
      <c r="AF139" s="291">
        <v>5.2039999999999997</v>
      </c>
      <c r="AG139" s="292">
        <v>11.037000000000001</v>
      </c>
      <c r="AH139" s="292"/>
      <c r="AI139" s="293"/>
      <c r="AJ139" s="254">
        <v>1.98</v>
      </c>
      <c r="AK139" s="259">
        <v>3.653</v>
      </c>
      <c r="AL139" s="320" t="s">
        <v>265</v>
      </c>
    </row>
    <row r="140" spans="1:38" s="247" customFormat="1" ht="24" customHeight="1">
      <c r="A140" s="316" t="s">
        <v>266</v>
      </c>
      <c r="B140" s="317">
        <v>38301</v>
      </c>
      <c r="C140" s="317">
        <v>43423</v>
      </c>
      <c r="D140" s="318">
        <v>14</v>
      </c>
      <c r="E140" s="265" t="s">
        <v>221</v>
      </c>
      <c r="F140" s="54" t="s">
        <v>218</v>
      </c>
      <c r="G140" s="272">
        <v>18.501128724323852</v>
      </c>
      <c r="H140" s="253" t="s">
        <v>219</v>
      </c>
      <c r="I140" s="254">
        <v>223.9</v>
      </c>
      <c r="J140" s="255">
        <v>265</v>
      </c>
      <c r="K140" s="255"/>
      <c r="L140" s="256"/>
      <c r="M140" s="257"/>
      <c r="N140" s="255"/>
      <c r="O140" s="255">
        <v>223.9</v>
      </c>
      <c r="P140" s="256">
        <v>241.8</v>
      </c>
      <c r="Q140" s="257">
        <v>71.989999999999995</v>
      </c>
      <c r="R140" s="255">
        <v>94.3</v>
      </c>
      <c r="S140" s="255"/>
      <c r="T140" s="259"/>
      <c r="U140" s="254">
        <v>130.9</v>
      </c>
      <c r="V140" s="259">
        <v>169.7</v>
      </c>
      <c r="W140" s="319" t="s">
        <v>266</v>
      </c>
      <c r="X140" s="257">
        <v>4.9359999999999999</v>
      </c>
      <c r="Y140" s="255">
        <v>5.7409999999999997</v>
      </c>
      <c r="Z140" s="255"/>
      <c r="AA140" s="259"/>
      <c r="AB140" s="257"/>
      <c r="AC140" s="255"/>
      <c r="AD140" s="255">
        <v>0.4541</v>
      </c>
      <c r="AE140" s="256">
        <v>0.52769999999999995</v>
      </c>
      <c r="AF140" s="291">
        <v>1.2310000000000001</v>
      </c>
      <c r="AG140" s="292">
        <v>1.8280000000000001</v>
      </c>
      <c r="AH140" s="292"/>
      <c r="AI140" s="293"/>
      <c r="AJ140" s="254">
        <v>3.323</v>
      </c>
      <c r="AK140" s="259">
        <v>4.4029999999999996</v>
      </c>
      <c r="AL140" s="320" t="s">
        <v>266</v>
      </c>
    </row>
    <row r="141" spans="1:38" s="247" customFormat="1" ht="24" customHeight="1">
      <c r="A141" s="316" t="s">
        <v>267</v>
      </c>
      <c r="B141" s="317">
        <v>37932</v>
      </c>
      <c r="C141" s="317">
        <v>43404</v>
      </c>
      <c r="D141" s="318">
        <v>14</v>
      </c>
      <c r="E141" s="265" t="s">
        <v>221</v>
      </c>
      <c r="F141" s="54" t="s">
        <v>218</v>
      </c>
      <c r="G141" s="269">
        <v>31.397833454057523</v>
      </c>
      <c r="H141" s="253" t="s">
        <v>219</v>
      </c>
      <c r="I141" s="254">
        <v>161.6</v>
      </c>
      <c r="J141" s="255">
        <v>262.3</v>
      </c>
      <c r="K141" s="255"/>
      <c r="L141" s="256"/>
      <c r="M141" s="257"/>
      <c r="N141" s="255"/>
      <c r="O141" s="255">
        <v>161.6</v>
      </c>
      <c r="P141" s="256">
        <v>262.3</v>
      </c>
      <c r="Q141" s="257">
        <v>153.69999999999999</v>
      </c>
      <c r="R141" s="255">
        <v>482.8</v>
      </c>
      <c r="S141" s="255"/>
      <c r="T141" s="259"/>
      <c r="U141" s="254">
        <v>206.8</v>
      </c>
      <c r="V141" s="259">
        <v>635.5</v>
      </c>
      <c r="W141" s="319" t="s">
        <v>267</v>
      </c>
      <c r="X141" s="257">
        <v>3.056</v>
      </c>
      <c r="Y141" s="255">
        <v>5.7210000000000001</v>
      </c>
      <c r="Z141" s="255"/>
      <c r="AA141" s="259"/>
      <c r="AB141" s="257"/>
      <c r="AC141" s="255"/>
      <c r="AD141" s="255">
        <v>1.7969999999999999</v>
      </c>
      <c r="AE141" s="256">
        <v>3.9729999999999999</v>
      </c>
      <c r="AF141" s="291">
        <v>3.427</v>
      </c>
      <c r="AG141" s="292">
        <v>10.295999999999999</v>
      </c>
      <c r="AH141" s="292"/>
      <c r="AI141" s="293"/>
      <c r="AJ141" s="254">
        <v>3.4169999999999998</v>
      </c>
      <c r="AK141" s="259">
        <v>6.4859999999999998</v>
      </c>
      <c r="AL141" s="320" t="s">
        <v>267</v>
      </c>
    </row>
    <row r="142" spans="1:38" s="247" customFormat="1" ht="24" customHeight="1">
      <c r="A142" s="313" t="s">
        <v>268</v>
      </c>
      <c r="B142" s="309">
        <v>37894</v>
      </c>
      <c r="C142" s="309">
        <v>43411</v>
      </c>
      <c r="D142" s="310">
        <v>15</v>
      </c>
      <c r="E142" s="265" t="s">
        <v>221</v>
      </c>
      <c r="F142" s="54" t="s">
        <v>218</v>
      </c>
      <c r="G142" s="321">
        <v>14.542272835551534</v>
      </c>
      <c r="H142" s="253" t="s">
        <v>219</v>
      </c>
      <c r="I142" s="254">
        <v>150.69999999999999</v>
      </c>
      <c r="J142" s="255">
        <v>74.28</v>
      </c>
      <c r="K142" s="255"/>
      <c r="L142" s="256"/>
      <c r="M142" s="257"/>
      <c r="N142" s="255"/>
      <c r="O142" s="255">
        <v>155.80000000000001</v>
      </c>
      <c r="P142" s="256">
        <v>74.28</v>
      </c>
      <c r="Q142" s="257">
        <v>277.89999999999998</v>
      </c>
      <c r="R142" s="255">
        <v>283.39999999999998</v>
      </c>
      <c r="S142" s="255"/>
      <c r="T142" s="259"/>
      <c r="U142" s="254">
        <v>36.83</v>
      </c>
      <c r="V142" s="259">
        <v>27.83</v>
      </c>
      <c r="W142" s="314" t="s">
        <v>268</v>
      </c>
      <c r="X142" s="257">
        <v>1.923</v>
      </c>
      <c r="Y142" s="255">
        <v>2.4670000000000001</v>
      </c>
      <c r="Z142" s="255"/>
      <c r="AA142" s="259"/>
      <c r="AB142" s="257"/>
      <c r="AC142" s="255"/>
      <c r="AD142" s="255">
        <v>0.73240000000000005</v>
      </c>
      <c r="AE142" s="256">
        <v>1.2450000000000001</v>
      </c>
      <c r="AF142" s="291">
        <v>11.486000000000001</v>
      </c>
      <c r="AG142" s="292">
        <v>15.864000000000001</v>
      </c>
      <c r="AH142" s="292"/>
      <c r="AI142" s="293"/>
      <c r="AJ142" s="254">
        <v>0.50280000000000002</v>
      </c>
      <c r="AK142" s="259">
        <v>1.2170000000000001</v>
      </c>
      <c r="AL142" s="315" t="s">
        <v>268</v>
      </c>
    </row>
    <row r="143" spans="1:38" s="247" customFormat="1" ht="24" customHeight="1">
      <c r="A143" s="313" t="s">
        <v>269</v>
      </c>
      <c r="B143" s="309">
        <v>37784</v>
      </c>
      <c r="C143" s="309">
        <v>43374</v>
      </c>
      <c r="D143" s="310">
        <v>15</v>
      </c>
      <c r="E143" s="251" t="s">
        <v>217</v>
      </c>
      <c r="F143" s="54" t="s">
        <v>218</v>
      </c>
      <c r="G143" s="272">
        <v>22.320917561411139</v>
      </c>
      <c r="H143" s="253" t="s">
        <v>219</v>
      </c>
      <c r="I143" s="254">
        <v>326</v>
      </c>
      <c r="J143" s="255">
        <v>328.8</v>
      </c>
      <c r="K143" s="255"/>
      <c r="L143" s="256"/>
      <c r="M143" s="257"/>
      <c r="N143" s="255"/>
      <c r="O143" s="255">
        <v>307.8</v>
      </c>
      <c r="P143" s="256">
        <v>341.4</v>
      </c>
      <c r="Q143" s="257">
        <v>473.3</v>
      </c>
      <c r="R143" s="255">
        <v>432.9</v>
      </c>
      <c r="S143" s="255"/>
      <c r="T143" s="259"/>
      <c r="U143" s="254">
        <v>154.6</v>
      </c>
      <c r="V143" s="259">
        <v>211.1</v>
      </c>
      <c r="W143" s="314" t="s">
        <v>269</v>
      </c>
      <c r="X143" s="257">
        <v>10.584</v>
      </c>
      <c r="Y143" s="255">
        <v>11.147</v>
      </c>
      <c r="Z143" s="255"/>
      <c r="AA143" s="259"/>
      <c r="AB143" s="257"/>
      <c r="AC143" s="255"/>
      <c r="AD143" s="255">
        <v>1.1240000000000001</v>
      </c>
      <c r="AE143" s="256">
        <v>1.3340000000000001</v>
      </c>
      <c r="AF143" s="291">
        <v>6.867</v>
      </c>
      <c r="AG143" s="292">
        <v>2.7989999999999999</v>
      </c>
      <c r="AH143" s="292"/>
      <c r="AI143" s="293"/>
      <c r="AJ143" s="254">
        <v>1.617</v>
      </c>
      <c r="AK143" s="259">
        <v>2.2349999999999999</v>
      </c>
      <c r="AL143" s="315" t="s">
        <v>269</v>
      </c>
    </row>
    <row r="144" spans="1:38" s="247" customFormat="1" ht="24" customHeight="1">
      <c r="A144" s="313" t="s">
        <v>270</v>
      </c>
      <c r="B144" s="309">
        <v>37784</v>
      </c>
      <c r="C144" s="309">
        <v>43365</v>
      </c>
      <c r="D144" s="310">
        <v>15</v>
      </c>
      <c r="E144" s="265" t="s">
        <v>221</v>
      </c>
      <c r="F144" s="54" t="s">
        <v>218</v>
      </c>
      <c r="G144" s="272">
        <v>22.175688053996797</v>
      </c>
      <c r="H144" s="253" t="s">
        <v>219</v>
      </c>
      <c r="I144" s="254">
        <v>243.9</v>
      </c>
      <c r="J144" s="255">
        <v>164.8</v>
      </c>
      <c r="K144" s="255"/>
      <c r="L144" s="256"/>
      <c r="M144" s="257"/>
      <c r="N144" s="255"/>
      <c r="O144" s="255">
        <v>251.8</v>
      </c>
      <c r="P144" s="256">
        <v>164.8</v>
      </c>
      <c r="Q144" s="257">
        <v>296.8</v>
      </c>
      <c r="R144" s="255">
        <v>337</v>
      </c>
      <c r="S144" s="255"/>
      <c r="T144" s="259"/>
      <c r="U144" s="254">
        <v>115.6</v>
      </c>
      <c r="V144" s="259">
        <v>152.9</v>
      </c>
      <c r="W144" s="314" t="s">
        <v>270</v>
      </c>
      <c r="X144" s="257">
        <v>4.5789999999999997</v>
      </c>
      <c r="Y144" s="255">
        <v>5.58</v>
      </c>
      <c r="Z144" s="255"/>
      <c r="AA144" s="259"/>
      <c r="AB144" s="257"/>
      <c r="AC144" s="255"/>
      <c r="AD144" s="255">
        <v>1.863</v>
      </c>
      <c r="AE144" s="256">
        <v>2.556</v>
      </c>
      <c r="AF144" s="291">
        <v>4.1559999999999997</v>
      </c>
      <c r="AG144" s="292">
        <v>3.4689999999999999</v>
      </c>
      <c r="AH144" s="292"/>
      <c r="AI144" s="293"/>
      <c r="AJ144" s="254">
        <v>1.6060000000000001</v>
      </c>
      <c r="AK144" s="259">
        <v>2.302</v>
      </c>
      <c r="AL144" s="315" t="s">
        <v>270</v>
      </c>
    </row>
    <row r="145" spans="1:38" s="247" customFormat="1" ht="24" customHeight="1">
      <c r="A145" s="313" t="s">
        <v>271</v>
      </c>
      <c r="B145" s="309">
        <v>37119</v>
      </c>
      <c r="C145" s="309">
        <v>43405</v>
      </c>
      <c r="D145" s="310">
        <v>17</v>
      </c>
      <c r="E145" s="265" t="s">
        <v>221</v>
      </c>
      <c r="F145" s="27" t="s">
        <v>218</v>
      </c>
      <c r="G145" s="272">
        <v>20.693361999462507</v>
      </c>
      <c r="H145" s="253" t="s">
        <v>219</v>
      </c>
      <c r="I145" s="254">
        <v>313.8</v>
      </c>
      <c r="J145" s="255">
        <v>276</v>
      </c>
      <c r="K145" s="255"/>
      <c r="L145" s="256"/>
      <c r="M145" s="257"/>
      <c r="N145" s="255"/>
      <c r="O145" s="255">
        <v>313.8</v>
      </c>
      <c r="P145" s="256">
        <v>276</v>
      </c>
      <c r="Q145" s="257">
        <v>336</v>
      </c>
      <c r="R145" s="255">
        <v>419.7</v>
      </c>
      <c r="S145" s="255"/>
      <c r="T145" s="259"/>
      <c r="U145" s="254">
        <v>63.04</v>
      </c>
      <c r="V145" s="259">
        <v>141.4</v>
      </c>
      <c r="W145" s="314" t="s">
        <v>271</v>
      </c>
      <c r="X145" s="257">
        <v>6.1459999999999999</v>
      </c>
      <c r="Y145" s="255">
        <v>7.2190000000000003</v>
      </c>
      <c r="Z145" s="255"/>
      <c r="AA145" s="259"/>
      <c r="AB145" s="257"/>
      <c r="AC145" s="255"/>
      <c r="AD145" s="255">
        <v>8.5470000000000006</v>
      </c>
      <c r="AE145" s="256">
        <v>10.351000000000001</v>
      </c>
      <c r="AF145" s="291">
        <v>6.45</v>
      </c>
      <c r="AG145" s="292">
        <v>5.923</v>
      </c>
      <c r="AH145" s="292"/>
      <c r="AI145" s="293"/>
      <c r="AJ145" s="254">
        <v>0.84770000000000001</v>
      </c>
      <c r="AK145" s="259">
        <v>0.99399999999999999</v>
      </c>
      <c r="AL145" s="315" t="s">
        <v>271</v>
      </c>
    </row>
    <row r="146" spans="1:38" s="247" customFormat="1" ht="24" customHeight="1">
      <c r="A146" s="219" t="s">
        <v>272</v>
      </c>
      <c r="B146" s="43">
        <v>38075</v>
      </c>
      <c r="C146" s="43">
        <v>43483</v>
      </c>
      <c r="D146" s="47">
        <v>14</v>
      </c>
      <c r="E146" s="3" t="s">
        <v>217</v>
      </c>
      <c r="F146" s="54" t="s">
        <v>218</v>
      </c>
      <c r="G146" s="226">
        <v>30.819616619842016</v>
      </c>
      <c r="H146" s="1" t="s">
        <v>219</v>
      </c>
      <c r="I146" s="322"/>
      <c r="J146" s="323"/>
      <c r="K146" s="323"/>
      <c r="L146" s="323"/>
      <c r="M146" s="322"/>
      <c r="N146" s="323"/>
      <c r="O146" s="323"/>
      <c r="P146" s="323"/>
      <c r="Q146" s="322"/>
      <c r="R146" s="323"/>
      <c r="S146" s="323"/>
      <c r="T146" s="323"/>
      <c r="U146" s="322"/>
      <c r="V146" s="323"/>
      <c r="W146" s="219" t="s">
        <v>272</v>
      </c>
      <c r="X146" s="322"/>
      <c r="Y146" s="323"/>
      <c r="Z146" s="323"/>
      <c r="AA146" s="323"/>
      <c r="AB146" s="322"/>
      <c r="AC146" s="323"/>
      <c r="AD146" s="323"/>
      <c r="AE146" s="323"/>
      <c r="AF146" s="291"/>
      <c r="AG146" s="292"/>
      <c r="AH146" s="292"/>
      <c r="AI146" s="293"/>
      <c r="AJ146" s="322"/>
      <c r="AK146" s="323"/>
      <c r="AL146" s="219" t="s">
        <v>272</v>
      </c>
    </row>
    <row r="147" spans="1:38" s="247" customFormat="1" ht="24" customHeight="1">
      <c r="A147" s="316" t="s">
        <v>273</v>
      </c>
      <c r="B147" s="317">
        <v>38056</v>
      </c>
      <c r="C147" s="317">
        <v>43382</v>
      </c>
      <c r="D147" s="318">
        <v>14</v>
      </c>
      <c r="E147" s="265" t="s">
        <v>221</v>
      </c>
      <c r="F147" s="12" t="s">
        <v>222</v>
      </c>
      <c r="G147" s="252">
        <v>25.420120364469451</v>
      </c>
      <c r="H147" s="253" t="s">
        <v>219</v>
      </c>
      <c r="I147" s="254">
        <v>174</v>
      </c>
      <c r="J147" s="255">
        <v>184.5</v>
      </c>
      <c r="K147" s="255"/>
      <c r="L147" s="256"/>
      <c r="M147" s="257"/>
      <c r="N147" s="255"/>
      <c r="O147" s="255">
        <v>164.4</v>
      </c>
      <c r="P147" s="256">
        <v>200.9</v>
      </c>
      <c r="Q147" s="257">
        <v>176.3</v>
      </c>
      <c r="R147" s="255">
        <v>216.1</v>
      </c>
      <c r="S147" s="255"/>
      <c r="T147" s="259"/>
      <c r="U147" s="254">
        <v>56.75</v>
      </c>
      <c r="V147" s="259">
        <v>68.86</v>
      </c>
      <c r="W147" s="319" t="s">
        <v>273</v>
      </c>
      <c r="X147" s="257">
        <v>2.6789999999999998</v>
      </c>
      <c r="Y147" s="255">
        <v>3.5859999999999999</v>
      </c>
      <c r="Z147" s="255"/>
      <c r="AA147" s="259"/>
      <c r="AB147" s="257"/>
      <c r="AC147" s="255"/>
      <c r="AD147" s="255">
        <v>0.20569999999999999</v>
      </c>
      <c r="AE147" s="256">
        <v>0.34279999999999999</v>
      </c>
      <c r="AF147" s="291">
        <v>2.6989999999999998</v>
      </c>
      <c r="AG147" s="292">
        <v>3.2</v>
      </c>
      <c r="AH147" s="292"/>
      <c r="AI147" s="293"/>
      <c r="AJ147" s="254">
        <v>0.39929999999999999</v>
      </c>
      <c r="AK147" s="259">
        <v>0.51080000000000003</v>
      </c>
      <c r="AL147" s="320" t="s">
        <v>273</v>
      </c>
    </row>
    <row r="148" spans="1:38" s="247" customFormat="1" ht="24" customHeight="1">
      <c r="A148" s="316" t="s">
        <v>274</v>
      </c>
      <c r="B148" s="317">
        <v>38136</v>
      </c>
      <c r="C148" s="317">
        <v>43403</v>
      </c>
      <c r="D148" s="318">
        <v>14</v>
      </c>
      <c r="E148" s="251" t="s">
        <v>217</v>
      </c>
      <c r="F148" s="54" t="s">
        <v>218</v>
      </c>
      <c r="G148" s="272">
        <v>20.166947250280582</v>
      </c>
      <c r="H148" s="253" t="s">
        <v>219</v>
      </c>
      <c r="I148" s="254">
        <v>191.4</v>
      </c>
      <c r="J148" s="255">
        <v>267.2</v>
      </c>
      <c r="K148" s="255"/>
      <c r="L148" s="256"/>
      <c r="M148" s="257"/>
      <c r="N148" s="255"/>
      <c r="O148" s="255">
        <v>191.4</v>
      </c>
      <c r="P148" s="256">
        <v>267.2</v>
      </c>
      <c r="Q148" s="257">
        <v>123.7</v>
      </c>
      <c r="R148" s="255">
        <v>334.8</v>
      </c>
      <c r="S148" s="255"/>
      <c r="T148" s="259"/>
      <c r="U148" s="254">
        <v>199.7</v>
      </c>
      <c r="V148" s="259">
        <v>465.6</v>
      </c>
      <c r="W148" s="319" t="s">
        <v>274</v>
      </c>
      <c r="X148" s="257">
        <v>7.6909999999999998</v>
      </c>
      <c r="Y148" s="255">
        <v>7.5069999999999997</v>
      </c>
      <c r="Z148" s="255"/>
      <c r="AA148" s="259"/>
      <c r="AB148" s="257"/>
      <c r="AC148" s="255"/>
      <c r="AD148" s="255">
        <v>6.3559999999999999</v>
      </c>
      <c r="AE148" s="256">
        <v>7.3819999999999997</v>
      </c>
      <c r="AF148" s="291">
        <v>30.908000000000001</v>
      </c>
      <c r="AG148" s="292">
        <v>7.9569999999999999</v>
      </c>
      <c r="AH148" s="292"/>
      <c r="AI148" s="293"/>
      <c r="AJ148" s="254">
        <v>4.6790000000000003</v>
      </c>
      <c r="AK148" s="259">
        <v>6.3849999999999998</v>
      </c>
      <c r="AL148" s="320" t="s">
        <v>274</v>
      </c>
    </row>
    <row r="149" spans="1:38" s="247" customFormat="1" ht="24" customHeight="1">
      <c r="A149" s="313" t="s">
        <v>275</v>
      </c>
      <c r="B149" s="309">
        <v>37794</v>
      </c>
      <c r="C149" s="309">
        <v>43396</v>
      </c>
      <c r="D149" s="310">
        <v>15</v>
      </c>
      <c r="E149" s="251" t="s">
        <v>217</v>
      </c>
      <c r="F149" s="54" t="s">
        <v>218</v>
      </c>
      <c r="G149" s="272">
        <v>19.869598061327935</v>
      </c>
      <c r="H149" s="253" t="s">
        <v>219</v>
      </c>
      <c r="I149" s="254">
        <v>131.69999999999999</v>
      </c>
      <c r="J149" s="255">
        <v>258.5</v>
      </c>
      <c r="K149" s="255"/>
      <c r="L149" s="256"/>
      <c r="M149" s="257"/>
      <c r="N149" s="255"/>
      <c r="O149" s="255">
        <v>131.69999999999999</v>
      </c>
      <c r="P149" s="256">
        <v>258.5</v>
      </c>
      <c r="Q149" s="257">
        <v>246.4</v>
      </c>
      <c r="R149" s="255">
        <v>326.3</v>
      </c>
      <c r="S149" s="255"/>
      <c r="T149" s="259"/>
      <c r="U149" s="254">
        <v>30.8</v>
      </c>
      <c r="V149" s="259">
        <v>65.459999999999994</v>
      </c>
      <c r="W149" s="314" t="s">
        <v>275</v>
      </c>
      <c r="X149" s="257">
        <v>1.204</v>
      </c>
      <c r="Y149" s="255">
        <v>1.2390000000000001</v>
      </c>
      <c r="Z149" s="255"/>
      <c r="AA149" s="259"/>
      <c r="AB149" s="257"/>
      <c r="AC149" s="255"/>
      <c r="AD149" s="255">
        <v>5.2900000000000003E-2</v>
      </c>
      <c r="AE149" s="256">
        <v>7.0849999999999996E-2</v>
      </c>
      <c r="AF149" s="291">
        <v>5.9880000000000003E-2</v>
      </c>
      <c r="AG149" s="292">
        <v>8.1900000000000001E-2</v>
      </c>
      <c r="AH149" s="292"/>
      <c r="AI149" s="293"/>
      <c r="AJ149" s="254">
        <v>6.7500000000000004E-2</v>
      </c>
      <c r="AK149" s="259">
        <v>9.8500000000000004E-2</v>
      </c>
      <c r="AL149" s="315" t="s">
        <v>275</v>
      </c>
    </row>
    <row r="150" spans="1:38" s="247" customFormat="1" ht="24" customHeight="1">
      <c r="A150" s="316" t="s">
        <v>276</v>
      </c>
      <c r="B150" s="317">
        <v>37963</v>
      </c>
      <c r="C150" s="317">
        <v>43393</v>
      </c>
      <c r="D150" s="318">
        <v>14</v>
      </c>
      <c r="E150" s="251" t="s">
        <v>217</v>
      </c>
      <c r="F150" s="54" t="s">
        <v>218</v>
      </c>
      <c r="G150" s="272">
        <v>20.056489817121644</v>
      </c>
      <c r="H150" s="253" t="s">
        <v>219</v>
      </c>
      <c r="I150" s="254">
        <v>275.39999999999998</v>
      </c>
      <c r="J150" s="255">
        <v>341.7</v>
      </c>
      <c r="K150" s="255"/>
      <c r="L150" s="256"/>
      <c r="M150" s="257"/>
      <c r="N150" s="255"/>
      <c r="O150" s="255">
        <v>275.39999999999998</v>
      </c>
      <c r="P150" s="256">
        <v>346.5</v>
      </c>
      <c r="Q150" s="257">
        <v>338.6</v>
      </c>
      <c r="R150" s="255">
        <v>268</v>
      </c>
      <c r="S150" s="255"/>
      <c r="T150" s="259"/>
      <c r="U150" s="254">
        <v>150.6</v>
      </c>
      <c r="V150" s="259">
        <v>189.8</v>
      </c>
      <c r="W150" s="319" t="s">
        <v>276</v>
      </c>
      <c r="X150" s="257">
        <v>5.681</v>
      </c>
      <c r="Y150" s="255">
        <v>6.0549999999999997</v>
      </c>
      <c r="Z150" s="255"/>
      <c r="AA150" s="259"/>
      <c r="AB150" s="257"/>
      <c r="AC150" s="255"/>
      <c r="AD150" s="255">
        <v>3.6309999999999998</v>
      </c>
      <c r="AE150" s="256">
        <v>4.7949999999999999</v>
      </c>
      <c r="AF150" s="291">
        <v>1.089</v>
      </c>
      <c r="AG150" s="292">
        <v>1.2130000000000001</v>
      </c>
      <c r="AH150" s="292"/>
      <c r="AI150" s="293"/>
      <c r="AJ150" s="254">
        <v>1.571</v>
      </c>
      <c r="AK150" s="259">
        <v>1.909</v>
      </c>
      <c r="AL150" s="320" t="s">
        <v>276</v>
      </c>
    </row>
    <row r="151" spans="1:38" s="247" customFormat="1" ht="24" customHeight="1">
      <c r="A151" s="313" t="s">
        <v>277</v>
      </c>
      <c r="B151" s="309">
        <v>37389</v>
      </c>
      <c r="C151" s="309">
        <v>43369</v>
      </c>
      <c r="D151" s="310">
        <v>16</v>
      </c>
      <c r="E151" s="251" t="s">
        <v>217</v>
      </c>
      <c r="F151" s="54" t="s">
        <v>218</v>
      </c>
      <c r="G151" s="272">
        <v>24.503725747216023</v>
      </c>
      <c r="H151" s="253" t="s">
        <v>219</v>
      </c>
      <c r="I151" s="254">
        <v>217.2</v>
      </c>
      <c r="J151" s="255">
        <v>175.1</v>
      </c>
      <c r="K151" s="255"/>
      <c r="L151" s="256"/>
      <c r="M151" s="257"/>
      <c r="N151" s="255"/>
      <c r="O151" s="255">
        <v>223.3</v>
      </c>
      <c r="P151" s="256">
        <v>175.1</v>
      </c>
      <c r="Q151" s="257">
        <v>94.09</v>
      </c>
      <c r="R151" s="255">
        <v>109.7</v>
      </c>
      <c r="S151" s="255"/>
      <c r="T151" s="259"/>
      <c r="U151" s="254">
        <v>216.6</v>
      </c>
      <c r="V151" s="259">
        <v>224.1</v>
      </c>
      <c r="W151" s="314" t="s">
        <v>277</v>
      </c>
      <c r="X151" s="257">
        <v>1.0169999999999999</v>
      </c>
      <c r="Y151" s="255">
        <v>1.1759999999999999</v>
      </c>
      <c r="Z151" s="255"/>
      <c r="AA151" s="259"/>
      <c r="AB151" s="257"/>
      <c r="AC151" s="255"/>
      <c r="AD151" s="255">
        <v>1.3129999999999999</v>
      </c>
      <c r="AE151" s="256">
        <v>1.5169999999999999</v>
      </c>
      <c r="AF151" s="291">
        <v>0.29980000000000001</v>
      </c>
      <c r="AG151" s="292">
        <v>0.34460000000000002</v>
      </c>
      <c r="AH151" s="292"/>
      <c r="AI151" s="293"/>
      <c r="AJ151" s="254">
        <v>0.24399999999999999</v>
      </c>
      <c r="AK151" s="259">
        <v>0.2049</v>
      </c>
      <c r="AL151" s="315" t="s">
        <v>277</v>
      </c>
    </row>
    <row r="152" spans="1:38" s="247" customFormat="1" ht="24" customHeight="1">
      <c r="A152" s="316" t="s">
        <v>278</v>
      </c>
      <c r="B152" s="317">
        <v>38679</v>
      </c>
      <c r="C152" s="317">
        <v>43395</v>
      </c>
      <c r="D152" s="318">
        <v>12</v>
      </c>
      <c r="E152" s="265" t="s">
        <v>221</v>
      </c>
      <c r="F152" s="54" t="s">
        <v>218</v>
      </c>
      <c r="G152" s="272">
        <v>19.489141387845663</v>
      </c>
      <c r="H152" s="253" t="s">
        <v>219</v>
      </c>
      <c r="I152" s="254">
        <v>16.57</v>
      </c>
      <c r="J152" s="255">
        <v>82.97</v>
      </c>
      <c r="K152" s="255"/>
      <c r="L152" s="256"/>
      <c r="M152" s="257"/>
      <c r="N152" s="255"/>
      <c r="O152" s="255">
        <v>16.57</v>
      </c>
      <c r="P152" s="256">
        <v>84.69</v>
      </c>
      <c r="Q152" s="257">
        <v>114.7</v>
      </c>
      <c r="R152" s="255">
        <v>575.29999999999995</v>
      </c>
      <c r="S152" s="255"/>
      <c r="T152" s="259"/>
      <c r="U152" s="254">
        <v>97.59</v>
      </c>
      <c r="V152" s="259">
        <v>347.2</v>
      </c>
      <c r="W152" s="319" t="s">
        <v>278</v>
      </c>
      <c r="X152" s="257">
        <v>0.41099999999999998</v>
      </c>
      <c r="Y152" s="255">
        <v>1.012</v>
      </c>
      <c r="Z152" s="255"/>
      <c r="AA152" s="259"/>
      <c r="AB152" s="257"/>
      <c r="AC152" s="255"/>
      <c r="AD152" s="255">
        <v>2.8330000000000002</v>
      </c>
      <c r="AE152" s="256">
        <v>4.9119999999999999</v>
      </c>
      <c r="AF152" s="291">
        <v>2.052</v>
      </c>
      <c r="AG152" s="292">
        <v>4.4109999999999996</v>
      </c>
      <c r="AH152" s="292"/>
      <c r="AI152" s="293"/>
      <c r="AJ152" s="254">
        <v>3.5910000000000002</v>
      </c>
      <c r="AK152" s="259">
        <v>6.0389999999999997</v>
      </c>
      <c r="AL152" s="320" t="s">
        <v>278</v>
      </c>
    </row>
    <row r="153" spans="1:38" s="247" customFormat="1" ht="24" customHeight="1">
      <c r="A153" s="313" t="s">
        <v>279</v>
      </c>
      <c r="B153" s="309">
        <v>36993</v>
      </c>
      <c r="C153" s="309">
        <v>43365</v>
      </c>
      <c r="D153" s="310">
        <v>17</v>
      </c>
      <c r="E153" s="251" t="s">
        <v>217</v>
      </c>
      <c r="F153" s="27" t="s">
        <v>218</v>
      </c>
      <c r="G153" s="252">
        <v>27.260952968736326</v>
      </c>
      <c r="H153" s="253" t="s">
        <v>219</v>
      </c>
      <c r="I153" s="254">
        <v>211.6</v>
      </c>
      <c r="J153" s="255">
        <v>361.1</v>
      </c>
      <c r="K153" s="255"/>
      <c r="L153" s="256"/>
      <c r="M153" s="257"/>
      <c r="N153" s="255"/>
      <c r="O153" s="255">
        <v>211.6</v>
      </c>
      <c r="P153" s="256">
        <v>361.1</v>
      </c>
      <c r="Q153" s="257">
        <v>86.94</v>
      </c>
      <c r="R153" s="255">
        <v>208.6</v>
      </c>
      <c r="S153" s="255"/>
      <c r="T153" s="259"/>
      <c r="U153" s="254">
        <v>219.5</v>
      </c>
      <c r="V153" s="259">
        <v>401.4</v>
      </c>
      <c r="W153" s="314" t="s">
        <v>279</v>
      </c>
      <c r="X153" s="257">
        <v>3.492</v>
      </c>
      <c r="Y153" s="255">
        <v>3.5190000000000001</v>
      </c>
      <c r="Z153" s="255"/>
      <c r="AA153" s="259"/>
      <c r="AB153" s="257"/>
      <c r="AC153" s="255"/>
      <c r="AD153" s="255">
        <v>5.4210000000000003</v>
      </c>
      <c r="AE153" s="256">
        <v>8.0370000000000008</v>
      </c>
      <c r="AF153" s="291">
        <v>10.315</v>
      </c>
      <c r="AG153" s="292">
        <v>12.692</v>
      </c>
      <c r="AH153" s="292"/>
      <c r="AI153" s="293"/>
      <c r="AJ153" s="254">
        <v>78.83</v>
      </c>
      <c r="AK153" s="259">
        <v>86.9</v>
      </c>
      <c r="AL153" s="315" t="s">
        <v>279</v>
      </c>
    </row>
    <row r="154" spans="1:38" s="247" customFormat="1" ht="24" customHeight="1">
      <c r="A154" s="313" t="s">
        <v>280</v>
      </c>
      <c r="B154" s="309">
        <v>37166</v>
      </c>
      <c r="C154" s="309">
        <v>43407</v>
      </c>
      <c r="D154" s="310">
        <v>17</v>
      </c>
      <c r="E154" s="265" t="s">
        <v>221</v>
      </c>
      <c r="F154" s="74" t="s">
        <v>262</v>
      </c>
      <c r="G154" s="272">
        <v>21.642804894256837</v>
      </c>
      <c r="H154" s="253" t="s">
        <v>219</v>
      </c>
      <c r="I154" s="254">
        <v>255.9</v>
      </c>
      <c r="J154" s="255">
        <v>580.9</v>
      </c>
      <c r="K154" s="255"/>
      <c r="L154" s="256"/>
      <c r="M154" s="257"/>
      <c r="N154" s="255"/>
      <c r="O154" s="255">
        <v>289.8</v>
      </c>
      <c r="P154" s="256">
        <v>610.4</v>
      </c>
      <c r="Q154" s="257">
        <v>229</v>
      </c>
      <c r="R154" s="255">
        <v>564.6</v>
      </c>
      <c r="S154" s="255"/>
      <c r="T154" s="259"/>
      <c r="U154" s="254">
        <v>310.39999999999998</v>
      </c>
      <c r="V154" s="259">
        <v>719.7</v>
      </c>
      <c r="W154" s="314" t="s">
        <v>280</v>
      </c>
      <c r="X154" s="257">
        <v>3.331</v>
      </c>
      <c r="Y154" s="255">
        <v>4.5810000000000004</v>
      </c>
      <c r="Z154" s="255"/>
      <c r="AA154" s="259"/>
      <c r="AB154" s="257"/>
      <c r="AC154" s="255"/>
      <c r="AD154" s="255">
        <v>1.9470000000000001</v>
      </c>
      <c r="AE154" s="256">
        <v>2.173</v>
      </c>
      <c r="AF154" s="291">
        <v>1.288</v>
      </c>
      <c r="AG154" s="292">
        <v>2.008</v>
      </c>
      <c r="AH154" s="292"/>
      <c r="AI154" s="293"/>
      <c r="AJ154" s="254">
        <v>2.7789999999999999</v>
      </c>
      <c r="AK154" s="259">
        <v>2.8889999999999998</v>
      </c>
      <c r="AL154" s="315" t="s">
        <v>280</v>
      </c>
    </row>
    <row r="155" spans="1:38" s="247" customFormat="1" ht="24" customHeight="1">
      <c r="A155" s="313" t="s">
        <v>281</v>
      </c>
      <c r="B155" s="309">
        <v>37791</v>
      </c>
      <c r="C155" s="309">
        <v>43382</v>
      </c>
      <c r="D155" s="310">
        <v>15</v>
      </c>
      <c r="E155" s="251" t="s">
        <v>217</v>
      </c>
      <c r="F155" s="54" t="s">
        <v>218</v>
      </c>
      <c r="G155" s="272">
        <v>18.476476811223474</v>
      </c>
      <c r="H155" s="253" t="s">
        <v>219</v>
      </c>
      <c r="I155" s="254">
        <v>147.5</v>
      </c>
      <c r="J155" s="255">
        <v>321</v>
      </c>
      <c r="K155" s="255"/>
      <c r="L155" s="256"/>
      <c r="M155" s="257"/>
      <c r="N155" s="255"/>
      <c r="O155" s="255">
        <v>171</v>
      </c>
      <c r="P155" s="256">
        <v>311.5</v>
      </c>
      <c r="Q155" s="257">
        <v>260.7</v>
      </c>
      <c r="R155" s="255">
        <v>674.4</v>
      </c>
      <c r="S155" s="255"/>
      <c r="T155" s="259"/>
      <c r="U155" s="254">
        <v>50.56</v>
      </c>
      <c r="V155" s="259">
        <v>209.4</v>
      </c>
      <c r="W155" s="314" t="s">
        <v>281</v>
      </c>
      <c r="X155" s="257">
        <v>1.677</v>
      </c>
      <c r="Y155" s="255">
        <v>2.2949999999999999</v>
      </c>
      <c r="Z155" s="255"/>
      <c r="AA155" s="259"/>
      <c r="AB155" s="257"/>
      <c r="AC155" s="255"/>
      <c r="AD155" s="255">
        <v>3.2050000000000001</v>
      </c>
      <c r="AE155" s="256">
        <v>3.58</v>
      </c>
      <c r="AF155" s="291">
        <v>0.37780000000000002</v>
      </c>
      <c r="AG155" s="292">
        <v>0.79310000000000003</v>
      </c>
      <c r="AH155" s="292"/>
      <c r="AI155" s="293"/>
      <c r="AJ155" s="254">
        <v>0.36570000000000003</v>
      </c>
      <c r="AK155" s="259">
        <v>0.42809999999999998</v>
      </c>
      <c r="AL155" s="315" t="s">
        <v>281</v>
      </c>
    </row>
    <row r="156" spans="1:38" s="247" customFormat="1" ht="24" customHeight="1">
      <c r="A156" s="313" t="s">
        <v>282</v>
      </c>
      <c r="B156" s="309">
        <v>37753</v>
      </c>
      <c r="C156" s="309">
        <v>43413</v>
      </c>
      <c r="D156" s="310">
        <v>15</v>
      </c>
      <c r="E156" s="265" t="s">
        <v>221</v>
      </c>
      <c r="F156" s="54" t="s">
        <v>218</v>
      </c>
      <c r="G156" s="272">
        <v>19.819692582915518</v>
      </c>
      <c r="H156" s="253" t="s">
        <v>219</v>
      </c>
      <c r="I156" s="254">
        <v>310.7</v>
      </c>
      <c r="J156" s="255">
        <v>299.7</v>
      </c>
      <c r="K156" s="255"/>
      <c r="L156" s="256"/>
      <c r="M156" s="257"/>
      <c r="N156" s="255"/>
      <c r="O156" s="255">
        <v>300.3</v>
      </c>
      <c r="P156" s="256">
        <v>299.7</v>
      </c>
      <c r="Q156" s="257">
        <v>424.7</v>
      </c>
      <c r="R156" s="255">
        <v>778.8</v>
      </c>
      <c r="S156" s="255"/>
      <c r="T156" s="259"/>
      <c r="U156" s="254">
        <v>209.6</v>
      </c>
      <c r="V156" s="259">
        <v>371</v>
      </c>
      <c r="W156" s="314" t="s">
        <v>282</v>
      </c>
      <c r="X156" s="257">
        <v>5.165</v>
      </c>
      <c r="Y156" s="255">
        <v>4.9169999999999998</v>
      </c>
      <c r="Z156" s="255"/>
      <c r="AA156" s="259"/>
      <c r="AB156" s="257"/>
      <c r="AC156" s="255"/>
      <c r="AD156" s="255">
        <v>5.0279999999999996</v>
      </c>
      <c r="AE156" s="256">
        <v>5.6689999999999996</v>
      </c>
      <c r="AF156" s="291">
        <v>6.6449999999999996</v>
      </c>
      <c r="AG156" s="292">
        <v>6.9130000000000003</v>
      </c>
      <c r="AH156" s="292"/>
      <c r="AI156" s="293"/>
      <c r="AJ156" s="254">
        <v>8.4</v>
      </c>
      <c r="AK156" s="259">
        <v>9.8539999999999992</v>
      </c>
      <c r="AL156" s="315" t="s">
        <v>282</v>
      </c>
    </row>
    <row r="157" spans="1:38" s="247" customFormat="1" ht="24" customHeight="1">
      <c r="A157" s="313" t="s">
        <v>283</v>
      </c>
      <c r="B157" s="309">
        <v>37397</v>
      </c>
      <c r="C157" s="309">
        <v>43348</v>
      </c>
      <c r="D157" s="310">
        <v>16</v>
      </c>
      <c r="E157" s="265" t="s">
        <v>221</v>
      </c>
      <c r="F157" s="54" t="s">
        <v>218</v>
      </c>
      <c r="G157" s="272">
        <v>23.176923252054731</v>
      </c>
      <c r="H157" s="253" t="s">
        <v>219</v>
      </c>
      <c r="I157" s="254">
        <v>211.8</v>
      </c>
      <c r="J157" s="255">
        <v>400.8</v>
      </c>
      <c r="K157" s="255"/>
      <c r="L157" s="256"/>
      <c r="M157" s="257"/>
      <c r="N157" s="255"/>
      <c r="O157" s="255">
        <v>202</v>
      </c>
      <c r="P157" s="256">
        <v>305.60000000000002</v>
      </c>
      <c r="Q157" s="257">
        <v>237.9</v>
      </c>
      <c r="R157" s="255">
        <v>397.9</v>
      </c>
      <c r="S157" s="255"/>
      <c r="T157" s="259"/>
      <c r="U157" s="254">
        <v>232.1</v>
      </c>
      <c r="V157" s="259">
        <v>273.60000000000002</v>
      </c>
      <c r="W157" s="314" t="s">
        <v>283</v>
      </c>
      <c r="X157" s="257">
        <v>1.401</v>
      </c>
      <c r="Y157" s="255">
        <v>2.7429999999999999</v>
      </c>
      <c r="Z157" s="255"/>
      <c r="AA157" s="259"/>
      <c r="AB157" s="257"/>
      <c r="AC157" s="255"/>
      <c r="AD157" s="255">
        <v>2.76</v>
      </c>
      <c r="AE157" s="256">
        <v>2.98</v>
      </c>
      <c r="AF157" s="291">
        <v>2.2120000000000002</v>
      </c>
      <c r="AG157" s="292">
        <v>2.8639999999999999</v>
      </c>
      <c r="AH157" s="292"/>
      <c r="AI157" s="293"/>
      <c r="AJ157" s="254">
        <v>2.722</v>
      </c>
      <c r="AK157" s="259">
        <v>3.3839999999999999</v>
      </c>
      <c r="AL157" s="315" t="s">
        <v>283</v>
      </c>
    </row>
    <row r="158" spans="1:38" s="247" customFormat="1" ht="24" customHeight="1">
      <c r="A158" s="313" t="s">
        <v>284</v>
      </c>
      <c r="B158" s="309">
        <v>37371</v>
      </c>
      <c r="C158" s="309">
        <v>43430</v>
      </c>
      <c r="D158" s="310">
        <v>16</v>
      </c>
      <c r="E158" s="251" t="s">
        <v>217</v>
      </c>
      <c r="F158" s="54" t="s">
        <v>218</v>
      </c>
      <c r="G158" s="272">
        <v>22.190756975820683</v>
      </c>
      <c r="H158" s="253" t="s">
        <v>219</v>
      </c>
      <c r="I158" s="254">
        <v>325.8</v>
      </c>
      <c r="J158" s="255">
        <v>323.3</v>
      </c>
      <c r="K158" s="255"/>
      <c r="L158" s="256"/>
      <c r="M158" s="257"/>
      <c r="N158" s="255"/>
      <c r="O158" s="255">
        <v>77.989999999999995</v>
      </c>
      <c r="P158" s="256">
        <v>288</v>
      </c>
      <c r="Q158" s="257">
        <v>459.9</v>
      </c>
      <c r="R158" s="255">
        <v>482</v>
      </c>
      <c r="S158" s="255"/>
      <c r="T158" s="259"/>
      <c r="U158" s="254">
        <v>239</v>
      </c>
      <c r="V158" s="259">
        <v>246.7</v>
      </c>
      <c r="W158" s="314" t="s">
        <v>284</v>
      </c>
      <c r="X158" s="257">
        <v>3.198</v>
      </c>
      <c r="Y158" s="255">
        <v>3.4809999999999999</v>
      </c>
      <c r="Z158" s="255"/>
      <c r="AA158" s="259"/>
      <c r="AB158" s="257"/>
      <c r="AC158" s="255"/>
      <c r="AD158" s="255">
        <v>3.4129999999999998</v>
      </c>
      <c r="AE158" s="256">
        <v>11.385</v>
      </c>
      <c r="AF158" s="291">
        <v>2.7570000000000001</v>
      </c>
      <c r="AG158" s="292">
        <v>2.8959999999999999</v>
      </c>
      <c r="AH158" s="292"/>
      <c r="AI158" s="293"/>
      <c r="AJ158" s="254">
        <v>7.0810000000000004</v>
      </c>
      <c r="AK158" s="259">
        <v>7.9050000000000002</v>
      </c>
      <c r="AL158" s="315" t="s">
        <v>284</v>
      </c>
    </row>
    <row r="159" spans="1:38" s="247" customFormat="1" ht="24" customHeight="1">
      <c r="A159" s="316" t="s">
        <v>285</v>
      </c>
      <c r="B159" s="317">
        <v>38169</v>
      </c>
      <c r="C159" s="317">
        <v>43430</v>
      </c>
      <c r="D159" s="318">
        <v>14</v>
      </c>
      <c r="E159" s="251" t="s">
        <v>217</v>
      </c>
      <c r="F159" s="54" t="s">
        <v>218</v>
      </c>
      <c r="G159" s="324">
        <v>23.235390790440864</v>
      </c>
      <c r="H159" s="253" t="s">
        <v>219</v>
      </c>
      <c r="I159" s="254">
        <v>233.6</v>
      </c>
      <c r="J159" s="255">
        <v>487.6</v>
      </c>
      <c r="K159" s="255"/>
      <c r="L159" s="256"/>
      <c r="M159" s="257"/>
      <c r="N159" s="255"/>
      <c r="O159" s="255">
        <v>197.4</v>
      </c>
      <c r="P159" s="256">
        <v>324.10000000000002</v>
      </c>
      <c r="Q159" s="257">
        <v>452.3</v>
      </c>
      <c r="R159" s="255">
        <v>642.4</v>
      </c>
      <c r="S159" s="255"/>
      <c r="T159" s="259"/>
      <c r="U159" s="254">
        <v>250.5</v>
      </c>
      <c r="V159" s="259">
        <v>410.1</v>
      </c>
      <c r="W159" s="319" t="s">
        <v>285</v>
      </c>
      <c r="X159" s="257">
        <v>1.2030000000000001</v>
      </c>
      <c r="Y159" s="255">
        <v>2.8490000000000002</v>
      </c>
      <c r="Z159" s="255"/>
      <c r="AA159" s="259"/>
      <c r="AB159" s="257"/>
      <c r="AC159" s="255"/>
      <c r="AD159" s="255">
        <v>3.2650000000000001</v>
      </c>
      <c r="AE159" s="256">
        <v>7.274</v>
      </c>
      <c r="AF159" s="291">
        <v>0.56169999999999998</v>
      </c>
      <c r="AG159" s="292">
        <v>1.33</v>
      </c>
      <c r="AH159" s="292"/>
      <c r="AI159" s="293"/>
      <c r="AJ159" s="254">
        <v>1.61</v>
      </c>
      <c r="AK159" s="259">
        <v>4.6500000000000004</v>
      </c>
      <c r="AL159" s="320" t="s">
        <v>285</v>
      </c>
    </row>
    <row r="160" spans="1:38" s="247" customFormat="1" ht="24" customHeight="1">
      <c r="A160" s="316" t="s">
        <v>286</v>
      </c>
      <c r="B160" s="317">
        <v>38489</v>
      </c>
      <c r="C160" s="317">
        <v>43414</v>
      </c>
      <c r="D160" s="318">
        <v>13</v>
      </c>
      <c r="E160" s="265" t="s">
        <v>221</v>
      </c>
      <c r="F160" s="54" t="s">
        <v>218</v>
      </c>
      <c r="G160" s="325">
        <v>26.803088871082771</v>
      </c>
      <c r="H160" s="253" t="s">
        <v>219</v>
      </c>
      <c r="I160" s="254">
        <v>127.1</v>
      </c>
      <c r="J160" s="255">
        <v>315</v>
      </c>
      <c r="K160" s="255"/>
      <c r="L160" s="256"/>
      <c r="M160" s="257"/>
      <c r="N160" s="255"/>
      <c r="O160" s="255">
        <v>118.6</v>
      </c>
      <c r="P160" s="256">
        <v>254.9</v>
      </c>
      <c r="Q160" s="257">
        <v>64.19</v>
      </c>
      <c r="R160" s="255">
        <v>156.19999999999999</v>
      </c>
      <c r="S160" s="255"/>
      <c r="T160" s="259"/>
      <c r="U160" s="254">
        <v>42.2</v>
      </c>
      <c r="V160" s="259">
        <v>103.9</v>
      </c>
      <c r="W160" s="319" t="s">
        <v>286</v>
      </c>
      <c r="X160" s="257">
        <v>43.268999999999998</v>
      </c>
      <c r="Y160" s="255">
        <v>46.350999999999999</v>
      </c>
      <c r="Z160" s="255"/>
      <c r="AA160" s="259"/>
      <c r="AB160" s="257"/>
      <c r="AC160" s="255"/>
      <c r="AD160" s="255">
        <v>3.7650000000000001</v>
      </c>
      <c r="AE160" s="256">
        <v>4.6630000000000003</v>
      </c>
      <c r="AF160" s="291">
        <v>4.7679999999999998</v>
      </c>
      <c r="AG160" s="292">
        <v>5.6449999999999996</v>
      </c>
      <c r="AH160" s="292"/>
      <c r="AI160" s="293"/>
      <c r="AJ160" s="254">
        <v>1.6160000000000001</v>
      </c>
      <c r="AK160" s="259">
        <v>2.1259999999999999</v>
      </c>
      <c r="AL160" s="320" t="s">
        <v>286</v>
      </c>
    </row>
    <row r="161" spans="1:38" s="247" customFormat="1" ht="24" customHeight="1">
      <c r="A161" s="316" t="s">
        <v>287</v>
      </c>
      <c r="B161" s="317">
        <v>38161</v>
      </c>
      <c r="C161" s="317">
        <v>43347</v>
      </c>
      <c r="D161" s="318">
        <v>14</v>
      </c>
      <c r="E161" s="265" t="s">
        <v>221</v>
      </c>
      <c r="F161" s="54" t="s">
        <v>218</v>
      </c>
      <c r="G161" s="325">
        <v>25.349453473287888</v>
      </c>
      <c r="H161" s="253" t="s">
        <v>219</v>
      </c>
      <c r="I161" s="254">
        <v>110.5</v>
      </c>
      <c r="J161" s="255">
        <v>603.79999999999995</v>
      </c>
      <c r="K161" s="255"/>
      <c r="L161" s="256"/>
      <c r="M161" s="257"/>
      <c r="N161" s="255"/>
      <c r="O161" s="255">
        <v>273.2</v>
      </c>
      <c r="P161" s="256">
        <v>351.6</v>
      </c>
      <c r="Q161" s="257">
        <v>26.79</v>
      </c>
      <c r="R161" s="255">
        <v>209.1</v>
      </c>
      <c r="S161" s="255"/>
      <c r="T161" s="259"/>
      <c r="U161" s="254">
        <v>6.0060000000000002</v>
      </c>
      <c r="V161" s="259">
        <v>40.68</v>
      </c>
      <c r="W161" s="319" t="s">
        <v>287</v>
      </c>
      <c r="X161" s="257">
        <v>1.1619999999999999</v>
      </c>
      <c r="Y161" s="255">
        <v>22.597000000000001</v>
      </c>
      <c r="Z161" s="255"/>
      <c r="AA161" s="259"/>
      <c r="AB161" s="257"/>
      <c r="AC161" s="255"/>
      <c r="AD161" s="255">
        <v>4.8579999999999997</v>
      </c>
      <c r="AE161" s="256">
        <v>7.2460000000000004</v>
      </c>
      <c r="AF161" s="291">
        <v>0.82420000000000004</v>
      </c>
      <c r="AG161" s="292">
        <v>20.097000000000001</v>
      </c>
      <c r="AH161" s="292"/>
      <c r="AI161" s="293"/>
      <c r="AJ161" s="254">
        <v>0.39629999999999999</v>
      </c>
      <c r="AK161" s="259">
        <v>6.1420000000000003</v>
      </c>
      <c r="AL161" s="320" t="s">
        <v>287</v>
      </c>
    </row>
    <row r="162" spans="1:38" s="247" customFormat="1" ht="24" customHeight="1">
      <c r="A162" s="313" t="s">
        <v>288</v>
      </c>
      <c r="B162" s="309">
        <v>36783</v>
      </c>
      <c r="C162" s="309">
        <v>43347</v>
      </c>
      <c r="D162" s="310">
        <v>17</v>
      </c>
      <c r="E162" s="265" t="s">
        <v>221</v>
      </c>
      <c r="F162" s="54" t="s">
        <v>218</v>
      </c>
      <c r="G162" s="324">
        <v>21.590234839890126</v>
      </c>
      <c r="H162" s="253" t="s">
        <v>219</v>
      </c>
      <c r="I162" s="254">
        <v>238.1</v>
      </c>
      <c r="J162" s="255">
        <v>739.6</v>
      </c>
      <c r="K162" s="255"/>
      <c r="L162" s="256"/>
      <c r="M162" s="257"/>
      <c r="N162" s="255"/>
      <c r="O162" s="255">
        <v>196.4</v>
      </c>
      <c r="P162" s="256">
        <v>417</v>
      </c>
      <c r="Q162" s="257">
        <v>214.5</v>
      </c>
      <c r="R162" s="255">
        <v>715.6</v>
      </c>
      <c r="S162" s="255"/>
      <c r="T162" s="259"/>
      <c r="U162" s="254">
        <v>29.52</v>
      </c>
      <c r="V162" s="259">
        <v>225.6</v>
      </c>
      <c r="W162" s="314" t="s">
        <v>288</v>
      </c>
      <c r="X162" s="257">
        <v>4.2679999999999998</v>
      </c>
      <c r="Y162" s="255">
        <v>25.379000000000001</v>
      </c>
      <c r="Z162" s="255"/>
      <c r="AA162" s="259"/>
      <c r="AB162" s="257"/>
      <c r="AC162" s="255"/>
      <c r="AD162" s="255">
        <v>12.151999999999999</v>
      </c>
      <c r="AE162" s="256">
        <v>19.614999999999998</v>
      </c>
      <c r="AF162" s="291">
        <v>9.8879999999999999</v>
      </c>
      <c r="AG162" s="292">
        <v>18.029</v>
      </c>
      <c r="AH162" s="292"/>
      <c r="AI162" s="293"/>
      <c r="AJ162" s="254">
        <v>2.7629999999999999</v>
      </c>
      <c r="AK162" s="259">
        <v>6.9169999999999998</v>
      </c>
      <c r="AL162" s="315" t="s">
        <v>288</v>
      </c>
    </row>
    <row r="163" spans="1:38" s="247" customFormat="1" ht="24" customHeight="1">
      <c r="A163" s="316" t="s">
        <v>289</v>
      </c>
      <c r="B163" s="317">
        <v>38208</v>
      </c>
      <c r="C163" s="317">
        <v>43355</v>
      </c>
      <c r="D163" s="318">
        <v>14</v>
      </c>
      <c r="E163" s="251" t="s">
        <v>217</v>
      </c>
      <c r="F163" s="54" t="s">
        <v>218</v>
      </c>
      <c r="G163" s="324">
        <v>18.763523446145715</v>
      </c>
      <c r="H163" s="253" t="s">
        <v>219</v>
      </c>
      <c r="I163" s="254">
        <v>56.59</v>
      </c>
      <c r="J163" s="255">
        <v>357.3</v>
      </c>
      <c r="K163" s="255"/>
      <c r="L163" s="256"/>
      <c r="M163" s="257"/>
      <c r="N163" s="255"/>
      <c r="O163" s="255">
        <v>63.87</v>
      </c>
      <c r="P163" s="256">
        <v>563.1</v>
      </c>
      <c r="Q163" s="257">
        <v>22.73</v>
      </c>
      <c r="R163" s="255">
        <v>224.3</v>
      </c>
      <c r="S163" s="255"/>
      <c r="T163" s="259"/>
      <c r="U163" s="254">
        <v>19.32</v>
      </c>
      <c r="V163" s="259">
        <v>402.3</v>
      </c>
      <c r="W163" s="319" t="s">
        <v>289</v>
      </c>
      <c r="X163" s="257">
        <v>4.0650000000000004</v>
      </c>
      <c r="Y163" s="255">
        <v>43.773000000000003</v>
      </c>
      <c r="Z163" s="255"/>
      <c r="AA163" s="259"/>
      <c r="AB163" s="257"/>
      <c r="AC163" s="255"/>
      <c r="AD163" s="255">
        <v>6.5469999999999997</v>
      </c>
      <c r="AE163" s="256">
        <v>30.584</v>
      </c>
      <c r="AF163" s="291">
        <v>1.8640000000000001</v>
      </c>
      <c r="AG163" s="292">
        <v>10.224</v>
      </c>
      <c r="AH163" s="292"/>
      <c r="AI163" s="293"/>
      <c r="AJ163" s="254">
        <v>2.766</v>
      </c>
      <c r="AK163" s="259">
        <v>35.314</v>
      </c>
      <c r="AL163" s="320" t="s">
        <v>289</v>
      </c>
    </row>
    <row r="164" spans="1:38" s="247" customFormat="1" ht="24" customHeight="1">
      <c r="A164" s="313" t="s">
        <v>290</v>
      </c>
      <c r="B164" s="309">
        <v>37424</v>
      </c>
      <c r="C164" s="309">
        <v>43355</v>
      </c>
      <c r="D164" s="310">
        <v>16</v>
      </c>
      <c r="E164" s="265" t="s">
        <v>221</v>
      </c>
      <c r="F164" s="27" t="s">
        <v>218</v>
      </c>
      <c r="G164" s="326">
        <v>16.072660862425721</v>
      </c>
      <c r="H164" s="253" t="s">
        <v>219</v>
      </c>
      <c r="I164" s="254">
        <v>11.92</v>
      </c>
      <c r="J164" s="255">
        <v>692.9</v>
      </c>
      <c r="K164" s="255"/>
      <c r="L164" s="256"/>
      <c r="M164" s="257"/>
      <c r="N164" s="255"/>
      <c r="O164" s="255">
        <v>31.6</v>
      </c>
      <c r="P164" s="256">
        <v>262.2</v>
      </c>
      <c r="Q164" s="257">
        <v>28.46</v>
      </c>
      <c r="R164" s="255">
        <v>508.3</v>
      </c>
      <c r="S164" s="255"/>
      <c r="T164" s="259"/>
      <c r="U164" s="254">
        <v>4.4850000000000003</v>
      </c>
      <c r="V164" s="259">
        <v>400.3</v>
      </c>
      <c r="W164" s="314" t="s">
        <v>290</v>
      </c>
      <c r="X164" s="257">
        <v>1.3560000000000001</v>
      </c>
      <c r="Y164" s="255">
        <v>8.7929999999999993</v>
      </c>
      <c r="Z164" s="255"/>
      <c r="AA164" s="259"/>
      <c r="AB164" s="257"/>
      <c r="AC164" s="255"/>
      <c r="AD164" s="255">
        <v>4.9130000000000003</v>
      </c>
      <c r="AE164" s="256">
        <v>11.803000000000001</v>
      </c>
      <c r="AF164" s="291">
        <v>0.77239999999999998</v>
      </c>
      <c r="AG164" s="292">
        <v>9.6639999999999997</v>
      </c>
      <c r="AH164" s="292"/>
      <c r="AI164" s="293"/>
      <c r="AJ164" s="254">
        <v>0.27239999999999998</v>
      </c>
      <c r="AK164" s="259">
        <v>7.8840000000000003</v>
      </c>
      <c r="AL164" s="315" t="s">
        <v>290</v>
      </c>
    </row>
    <row r="165" spans="1:38" s="247" customFormat="1" ht="24" customHeight="1">
      <c r="A165" s="316" t="s">
        <v>291</v>
      </c>
      <c r="B165" s="317">
        <v>38683</v>
      </c>
      <c r="C165" s="317">
        <v>43358</v>
      </c>
      <c r="D165" s="318">
        <v>12</v>
      </c>
      <c r="E165" s="265" t="s">
        <v>221</v>
      </c>
      <c r="F165" s="13" t="s">
        <v>224</v>
      </c>
      <c r="G165" s="326">
        <v>16.697871138470997</v>
      </c>
      <c r="H165" s="253" t="s">
        <v>219</v>
      </c>
      <c r="I165" s="254">
        <v>117.3</v>
      </c>
      <c r="J165" s="255">
        <v>153.6</v>
      </c>
      <c r="K165" s="255"/>
      <c r="L165" s="256"/>
      <c r="M165" s="257"/>
      <c r="N165" s="255"/>
      <c r="O165" s="255">
        <v>119.4</v>
      </c>
      <c r="P165" s="256">
        <v>204.1</v>
      </c>
      <c r="Q165" s="257">
        <v>211.6</v>
      </c>
      <c r="R165" s="255">
        <v>229.1</v>
      </c>
      <c r="S165" s="255"/>
      <c r="T165" s="259"/>
      <c r="U165" s="254">
        <v>35.21</v>
      </c>
      <c r="V165" s="259">
        <v>65.459999999999994</v>
      </c>
      <c r="W165" s="319" t="s">
        <v>291</v>
      </c>
      <c r="X165" s="257">
        <v>0.46929999999999999</v>
      </c>
      <c r="Y165" s="255">
        <v>0.52539999999999998</v>
      </c>
      <c r="Z165" s="255"/>
      <c r="AA165" s="259"/>
      <c r="AB165" s="257"/>
      <c r="AC165" s="255"/>
      <c r="AD165" s="255">
        <v>0.46129999999999999</v>
      </c>
      <c r="AE165" s="256">
        <v>0.49740000000000001</v>
      </c>
      <c r="AF165" s="291">
        <v>1.748</v>
      </c>
      <c r="AG165" s="292">
        <v>1.8360000000000001</v>
      </c>
      <c r="AH165" s="292"/>
      <c r="AI165" s="293"/>
      <c r="AJ165" s="254">
        <v>0.32329999999999998</v>
      </c>
      <c r="AK165" s="259">
        <v>0.40799999999999997</v>
      </c>
      <c r="AL165" s="320" t="s">
        <v>291</v>
      </c>
    </row>
    <row r="166" spans="1:38" s="247" customFormat="1" ht="24" customHeight="1">
      <c r="A166" s="313" t="s">
        <v>292</v>
      </c>
      <c r="B166" s="309">
        <v>37354</v>
      </c>
      <c r="C166" s="309">
        <v>43358</v>
      </c>
      <c r="D166" s="310">
        <v>16</v>
      </c>
      <c r="E166" s="265" t="s">
        <v>221</v>
      </c>
      <c r="F166" s="54" t="s">
        <v>218</v>
      </c>
      <c r="G166" s="324">
        <v>22.363723458778349</v>
      </c>
      <c r="H166" s="253" t="s">
        <v>219</v>
      </c>
      <c r="I166" s="254">
        <v>54.7</v>
      </c>
      <c r="J166" s="255">
        <v>105.9</v>
      </c>
      <c r="K166" s="255"/>
      <c r="L166" s="256"/>
      <c r="M166" s="257"/>
      <c r="N166" s="255"/>
      <c r="O166" s="255">
        <v>139.30000000000001</v>
      </c>
      <c r="P166" s="256">
        <v>233</v>
      </c>
      <c r="Q166" s="257">
        <v>75.709999999999994</v>
      </c>
      <c r="R166" s="255">
        <v>119.8</v>
      </c>
      <c r="S166" s="255"/>
      <c r="T166" s="259"/>
      <c r="U166" s="254">
        <v>23.69</v>
      </c>
      <c r="V166" s="259">
        <v>64.63</v>
      </c>
      <c r="W166" s="314" t="s">
        <v>292</v>
      </c>
      <c r="X166" s="257">
        <v>1.032</v>
      </c>
      <c r="Y166" s="255">
        <v>1.873</v>
      </c>
      <c r="Z166" s="255"/>
      <c r="AA166" s="259"/>
      <c r="AB166" s="257"/>
      <c r="AC166" s="255"/>
      <c r="AD166" s="255">
        <v>1.427</v>
      </c>
      <c r="AE166" s="256">
        <v>1.9890000000000001</v>
      </c>
      <c r="AF166" s="291">
        <v>2.2469999999999999</v>
      </c>
      <c r="AG166" s="292">
        <v>2.5179999999999998</v>
      </c>
      <c r="AH166" s="292"/>
      <c r="AI166" s="293"/>
      <c r="AJ166" s="254">
        <v>0.37890000000000001</v>
      </c>
      <c r="AK166" s="259">
        <v>0.76890000000000003</v>
      </c>
      <c r="AL166" s="315" t="s">
        <v>292</v>
      </c>
    </row>
    <row r="167" spans="1:38" s="247" customFormat="1" ht="24" customHeight="1">
      <c r="A167" s="316" t="s">
        <v>293</v>
      </c>
      <c r="B167" s="317">
        <v>38283</v>
      </c>
      <c r="C167" s="317">
        <v>43354</v>
      </c>
      <c r="D167" s="318">
        <v>13</v>
      </c>
      <c r="E167" s="265" t="s">
        <v>221</v>
      </c>
      <c r="F167" s="54" t="s">
        <v>218</v>
      </c>
      <c r="G167" s="324">
        <v>19.260055540625277</v>
      </c>
      <c r="H167" s="253" t="s">
        <v>219</v>
      </c>
      <c r="I167" s="254">
        <v>99.67</v>
      </c>
      <c r="J167" s="255">
        <v>114.5</v>
      </c>
      <c r="K167" s="255"/>
      <c r="L167" s="256"/>
      <c r="M167" s="257"/>
      <c r="N167" s="255"/>
      <c r="O167" s="255">
        <v>122.3</v>
      </c>
      <c r="P167" s="256">
        <v>160.80000000000001</v>
      </c>
      <c r="Q167" s="257">
        <v>256</v>
      </c>
      <c r="R167" s="255">
        <v>320.39999999999998</v>
      </c>
      <c r="S167" s="255"/>
      <c r="T167" s="259"/>
      <c r="U167" s="254">
        <v>60.62</v>
      </c>
      <c r="V167" s="259">
        <v>204</v>
      </c>
      <c r="W167" s="319" t="s">
        <v>293</v>
      </c>
      <c r="X167" s="257">
        <v>0.3977</v>
      </c>
      <c r="Y167" s="255">
        <v>0.65490000000000004</v>
      </c>
      <c r="Z167" s="255"/>
      <c r="AA167" s="259"/>
      <c r="AB167" s="257"/>
      <c r="AC167" s="255"/>
      <c r="AD167" s="255">
        <v>0.6603</v>
      </c>
      <c r="AE167" s="256">
        <v>0.67500000000000004</v>
      </c>
      <c r="AF167" s="291">
        <v>1.75</v>
      </c>
      <c r="AG167" s="292">
        <v>1.804</v>
      </c>
      <c r="AH167" s="292"/>
      <c r="AI167" s="293"/>
      <c r="AJ167" s="254">
        <v>0.82899999999999996</v>
      </c>
      <c r="AK167" s="259">
        <v>1.21</v>
      </c>
      <c r="AL167" s="320" t="s">
        <v>293</v>
      </c>
    </row>
    <row r="168" spans="1:38" s="247" customFormat="1" ht="24" customHeight="1">
      <c r="A168" s="313" t="s">
        <v>294</v>
      </c>
      <c r="B168" s="309">
        <v>37068</v>
      </c>
      <c r="C168" s="309">
        <v>43374</v>
      </c>
      <c r="D168" s="310">
        <v>17</v>
      </c>
      <c r="E168" s="251" t="s">
        <v>217</v>
      </c>
      <c r="F168" s="54" t="s">
        <v>218</v>
      </c>
      <c r="G168" s="324">
        <v>19.631171921475314</v>
      </c>
      <c r="H168" s="253" t="s">
        <v>219</v>
      </c>
      <c r="I168" s="254">
        <v>97.07</v>
      </c>
      <c r="J168" s="255">
        <v>511.2</v>
      </c>
      <c r="K168" s="255"/>
      <c r="L168" s="256"/>
      <c r="M168" s="257"/>
      <c r="N168" s="255"/>
      <c r="O168" s="255">
        <v>111.2</v>
      </c>
      <c r="P168" s="256">
        <v>391.5</v>
      </c>
      <c r="Q168" s="257">
        <v>119.7</v>
      </c>
      <c r="R168" s="255">
        <v>312.10000000000002</v>
      </c>
      <c r="S168" s="255"/>
      <c r="T168" s="259"/>
      <c r="U168" s="254">
        <v>46.69</v>
      </c>
      <c r="V168" s="259">
        <v>354.7</v>
      </c>
      <c r="W168" s="314" t="s">
        <v>294</v>
      </c>
      <c r="X168" s="257">
        <v>2.5150000000000001</v>
      </c>
      <c r="Y168" s="255">
        <v>11.346</v>
      </c>
      <c r="Z168" s="255"/>
      <c r="AA168" s="259"/>
      <c r="AB168" s="257"/>
      <c r="AC168" s="255"/>
      <c r="AD168" s="255">
        <v>4.4770000000000003</v>
      </c>
      <c r="AE168" s="256">
        <v>7.3689999999999998</v>
      </c>
      <c r="AF168" s="291">
        <v>2.4430000000000001</v>
      </c>
      <c r="AG168" s="292">
        <v>9.5079999999999991</v>
      </c>
      <c r="AH168" s="292"/>
      <c r="AI168" s="293"/>
      <c r="AJ168" s="254">
        <v>1.9490000000000001</v>
      </c>
      <c r="AK168" s="259">
        <v>3.4260000000000002</v>
      </c>
      <c r="AL168" s="315" t="s">
        <v>294</v>
      </c>
    </row>
    <row r="169" spans="1:38" s="247" customFormat="1" ht="24" customHeight="1">
      <c r="A169" s="313" t="s">
        <v>295</v>
      </c>
      <c r="B169" s="309">
        <v>37623</v>
      </c>
      <c r="C169" s="309">
        <v>43358</v>
      </c>
      <c r="D169" s="310">
        <v>15</v>
      </c>
      <c r="E169" s="265" t="s">
        <v>221</v>
      </c>
      <c r="F169" s="54" t="s">
        <v>218</v>
      </c>
      <c r="G169" s="325">
        <v>28.918440286351156</v>
      </c>
      <c r="H169" s="253" t="s">
        <v>219</v>
      </c>
      <c r="I169" s="254">
        <v>71.34</v>
      </c>
      <c r="J169" s="255">
        <v>373</v>
      </c>
      <c r="K169" s="255"/>
      <c r="L169" s="256"/>
      <c r="M169" s="257"/>
      <c r="N169" s="255"/>
      <c r="O169" s="255">
        <v>53.61</v>
      </c>
      <c r="P169" s="256">
        <v>695.5</v>
      </c>
      <c r="Q169" s="257">
        <v>93.05</v>
      </c>
      <c r="R169" s="255">
        <v>524.9</v>
      </c>
      <c r="S169" s="255"/>
      <c r="T169" s="259"/>
      <c r="U169" s="254">
        <v>105.4</v>
      </c>
      <c r="V169" s="259">
        <v>319.3</v>
      </c>
      <c r="W169" s="314" t="s">
        <v>295</v>
      </c>
      <c r="X169" s="257">
        <v>3.7719999999999998</v>
      </c>
      <c r="Y169" s="255">
        <v>18.609000000000002</v>
      </c>
      <c r="Z169" s="255"/>
      <c r="AA169" s="259"/>
      <c r="AB169" s="257"/>
      <c r="AC169" s="255"/>
      <c r="AD169" s="255">
        <v>5.68</v>
      </c>
      <c r="AE169" s="256">
        <v>42.585000000000001</v>
      </c>
      <c r="AF169" s="291">
        <v>4.4870000000000001</v>
      </c>
      <c r="AG169" s="292">
        <v>27.603000000000002</v>
      </c>
      <c r="AH169" s="292"/>
      <c r="AI169" s="293"/>
      <c r="AJ169" s="254">
        <v>8.4879999999999995</v>
      </c>
      <c r="AK169" s="259">
        <v>12.042</v>
      </c>
      <c r="AL169" s="315" t="s">
        <v>295</v>
      </c>
    </row>
    <row r="170" spans="1:38" s="247" customFormat="1" ht="24" customHeight="1">
      <c r="A170" s="316" t="s">
        <v>296</v>
      </c>
      <c r="B170" s="317">
        <v>38755</v>
      </c>
      <c r="C170" s="317">
        <v>43358</v>
      </c>
      <c r="D170" s="318">
        <v>12</v>
      </c>
      <c r="E170" s="251" t="s">
        <v>217</v>
      </c>
      <c r="F170" s="54" t="s">
        <v>218</v>
      </c>
      <c r="G170" s="326">
        <v>17.452743681273169</v>
      </c>
      <c r="H170" s="253" t="s">
        <v>219</v>
      </c>
      <c r="I170" s="254">
        <v>27.71</v>
      </c>
      <c r="J170" s="255">
        <v>410.5</v>
      </c>
      <c r="K170" s="255"/>
      <c r="L170" s="256"/>
      <c r="M170" s="257"/>
      <c r="N170" s="255"/>
      <c r="O170" s="255">
        <v>4.5730000000000004</v>
      </c>
      <c r="P170" s="256">
        <v>137</v>
      </c>
      <c r="Q170" s="257">
        <v>27.42</v>
      </c>
      <c r="R170" s="255">
        <v>109.1</v>
      </c>
      <c r="S170" s="255"/>
      <c r="T170" s="259"/>
      <c r="U170" s="254">
        <v>24.91</v>
      </c>
      <c r="V170" s="259">
        <v>251.5</v>
      </c>
      <c r="W170" s="319" t="s">
        <v>296</v>
      </c>
      <c r="X170" s="257">
        <v>1.8520000000000001</v>
      </c>
      <c r="Y170" s="255">
        <v>13.723000000000001</v>
      </c>
      <c r="Z170" s="255"/>
      <c r="AA170" s="259"/>
      <c r="AB170" s="257"/>
      <c r="AC170" s="255"/>
      <c r="AD170" s="255">
        <v>0.7954</v>
      </c>
      <c r="AE170" s="256">
        <v>3.706</v>
      </c>
      <c r="AF170" s="291">
        <v>2.9340000000000002</v>
      </c>
      <c r="AG170" s="292">
        <v>4.6970000000000001</v>
      </c>
      <c r="AH170" s="292"/>
      <c r="AI170" s="293"/>
      <c r="AJ170" s="254">
        <v>3.5379999999999998</v>
      </c>
      <c r="AK170" s="259">
        <v>7.02</v>
      </c>
      <c r="AL170" s="320" t="s">
        <v>296</v>
      </c>
    </row>
    <row r="171" spans="1:38" s="247" customFormat="1" ht="24" customHeight="1">
      <c r="A171" s="313" t="s">
        <v>297</v>
      </c>
      <c r="B171" s="309">
        <v>37499</v>
      </c>
      <c r="C171" s="309">
        <v>43362</v>
      </c>
      <c r="D171" s="310">
        <v>16</v>
      </c>
      <c r="E171" s="251" t="s">
        <v>217</v>
      </c>
      <c r="F171" s="54" t="s">
        <v>218</v>
      </c>
      <c r="G171" s="324">
        <v>20.835496082195665</v>
      </c>
      <c r="H171" s="253" t="s">
        <v>219</v>
      </c>
      <c r="I171" s="254">
        <v>35.76</v>
      </c>
      <c r="J171" s="255">
        <v>87.58</v>
      </c>
      <c r="K171" s="255"/>
      <c r="L171" s="256"/>
      <c r="M171" s="257"/>
      <c r="N171" s="255"/>
      <c r="O171" s="255">
        <v>22.66</v>
      </c>
      <c r="P171" s="256">
        <v>170.3</v>
      </c>
      <c r="Q171" s="257">
        <v>102.7</v>
      </c>
      <c r="R171" s="255">
        <v>58.07</v>
      </c>
      <c r="S171" s="255"/>
      <c r="T171" s="259"/>
      <c r="U171" s="254">
        <v>45.01</v>
      </c>
      <c r="V171" s="259">
        <v>106.5</v>
      </c>
      <c r="W171" s="314" t="s">
        <v>297</v>
      </c>
      <c r="X171" s="257">
        <v>1.3129999999999999</v>
      </c>
      <c r="Y171" s="255">
        <v>5.2690000000000001</v>
      </c>
      <c r="Z171" s="255"/>
      <c r="AA171" s="259"/>
      <c r="AB171" s="257"/>
      <c r="AC171" s="255"/>
      <c r="AD171" s="255">
        <v>1.1160000000000001</v>
      </c>
      <c r="AE171" s="256">
        <v>3.153</v>
      </c>
      <c r="AF171" s="291">
        <v>5.0570000000000004</v>
      </c>
      <c r="AG171" s="292">
        <v>9.67</v>
      </c>
      <c r="AH171" s="292"/>
      <c r="AI171" s="293"/>
      <c r="AJ171" s="254">
        <v>5.8289999999999997</v>
      </c>
      <c r="AK171" s="259">
        <v>17.696000000000002</v>
      </c>
      <c r="AL171" s="315" t="s">
        <v>297</v>
      </c>
    </row>
    <row r="172" spans="1:38" s="247" customFormat="1" ht="24" customHeight="1">
      <c r="A172" s="313" t="s">
        <v>298</v>
      </c>
      <c r="B172" s="309">
        <v>36879</v>
      </c>
      <c r="C172" s="309">
        <v>43365</v>
      </c>
      <c r="D172" s="310">
        <v>17</v>
      </c>
      <c r="E172" s="265" t="s">
        <v>221</v>
      </c>
      <c r="F172" s="54" t="s">
        <v>218</v>
      </c>
      <c r="G172" s="324">
        <v>23.880301228695995</v>
      </c>
      <c r="H172" s="253" t="s">
        <v>219</v>
      </c>
      <c r="I172" s="254">
        <v>457.4</v>
      </c>
      <c r="J172" s="255">
        <v>759.4</v>
      </c>
      <c r="K172" s="255"/>
      <c r="L172" s="256"/>
      <c r="M172" s="257"/>
      <c r="N172" s="255"/>
      <c r="O172" s="255">
        <v>370.5</v>
      </c>
      <c r="P172" s="256">
        <v>688.9</v>
      </c>
      <c r="Q172" s="257">
        <v>298.10000000000002</v>
      </c>
      <c r="R172" s="255">
        <v>557.29999999999995</v>
      </c>
      <c r="S172" s="255"/>
      <c r="T172" s="259"/>
      <c r="U172" s="254">
        <v>384.4</v>
      </c>
      <c r="V172" s="259">
        <v>428.9</v>
      </c>
      <c r="W172" s="314" t="s">
        <v>298</v>
      </c>
      <c r="X172" s="257">
        <v>3.5590000000000002</v>
      </c>
      <c r="Y172" s="255">
        <v>3.7440000000000002</v>
      </c>
      <c r="Z172" s="255"/>
      <c r="AA172" s="259"/>
      <c r="AB172" s="257"/>
      <c r="AC172" s="255"/>
      <c r="AD172" s="255">
        <v>4.0709999999999997</v>
      </c>
      <c r="AE172" s="256">
        <v>4.1950000000000003</v>
      </c>
      <c r="AF172" s="291">
        <v>5.73</v>
      </c>
      <c r="AG172" s="292">
        <v>7.6749999999999998</v>
      </c>
      <c r="AH172" s="292"/>
      <c r="AI172" s="293"/>
      <c r="AJ172" s="254">
        <v>3.774</v>
      </c>
      <c r="AK172" s="259">
        <v>4.4470000000000001</v>
      </c>
      <c r="AL172" s="315" t="s">
        <v>298</v>
      </c>
    </row>
    <row r="173" spans="1:38" s="247" customFormat="1" ht="24" customHeight="1">
      <c r="A173" s="316" t="s">
        <v>299</v>
      </c>
      <c r="B173" s="317">
        <v>38835</v>
      </c>
      <c r="C173" s="317">
        <v>43361</v>
      </c>
      <c r="D173" s="318">
        <v>12</v>
      </c>
      <c r="E173" s="265" t="s">
        <v>221</v>
      </c>
      <c r="F173" s="54" t="s">
        <v>218</v>
      </c>
      <c r="G173" s="326">
        <v>17.283264407674874</v>
      </c>
      <c r="H173" s="253" t="s">
        <v>219</v>
      </c>
      <c r="I173" s="254">
        <v>16.12</v>
      </c>
      <c r="J173" s="255">
        <v>251.8</v>
      </c>
      <c r="K173" s="255"/>
      <c r="L173" s="256"/>
      <c r="M173" s="257"/>
      <c r="N173" s="255"/>
      <c r="O173" s="255">
        <v>414.4</v>
      </c>
      <c r="P173" s="256">
        <v>382.9</v>
      </c>
      <c r="Q173" s="257">
        <v>61.82</v>
      </c>
      <c r="R173" s="255">
        <v>101.9</v>
      </c>
      <c r="S173" s="255"/>
      <c r="T173" s="259"/>
      <c r="U173" s="254">
        <v>24.76</v>
      </c>
      <c r="V173" s="259">
        <v>379.4</v>
      </c>
      <c r="W173" s="319" t="s">
        <v>299</v>
      </c>
      <c r="X173" s="257">
        <v>0.25330000000000003</v>
      </c>
      <c r="Y173" s="255">
        <v>0.3115</v>
      </c>
      <c r="Z173" s="255"/>
      <c r="AA173" s="259"/>
      <c r="AB173" s="257"/>
      <c r="AC173" s="255"/>
      <c r="AD173" s="255">
        <v>1.022</v>
      </c>
      <c r="AE173" s="256">
        <v>1.857</v>
      </c>
      <c r="AF173" s="291">
        <v>0.91849999999999998</v>
      </c>
      <c r="AG173" s="292">
        <v>2.1850000000000001</v>
      </c>
      <c r="AH173" s="292"/>
      <c r="AI173" s="293"/>
      <c r="AJ173" s="254">
        <v>0.22059999999999999</v>
      </c>
      <c r="AK173" s="259">
        <v>8.9559999999999995</v>
      </c>
      <c r="AL173" s="320" t="s">
        <v>299</v>
      </c>
    </row>
    <row r="174" spans="1:38" s="247" customFormat="1" ht="24" customHeight="1">
      <c r="A174" s="316" t="s">
        <v>300</v>
      </c>
      <c r="B174" s="317">
        <v>38563</v>
      </c>
      <c r="C174" s="317">
        <v>43362</v>
      </c>
      <c r="D174" s="318">
        <v>13</v>
      </c>
      <c r="E174" s="265" t="s">
        <v>221</v>
      </c>
      <c r="F174" s="54" t="s">
        <v>218</v>
      </c>
      <c r="G174" s="325">
        <v>28.85226661450438</v>
      </c>
      <c r="H174" s="253" t="s">
        <v>219</v>
      </c>
      <c r="I174" s="254">
        <v>284.2</v>
      </c>
      <c r="J174" s="255">
        <v>367.6</v>
      </c>
      <c r="K174" s="255"/>
      <c r="L174" s="256"/>
      <c r="M174" s="257"/>
      <c r="N174" s="255"/>
      <c r="O174" s="255">
        <v>141.5</v>
      </c>
      <c r="P174" s="256">
        <v>338.1</v>
      </c>
      <c r="Q174" s="257">
        <v>97.15</v>
      </c>
      <c r="R174" s="255">
        <v>271.10000000000002</v>
      </c>
      <c r="S174" s="255"/>
      <c r="T174" s="259"/>
      <c r="U174" s="254">
        <v>52.91</v>
      </c>
      <c r="V174" s="259">
        <v>239.1</v>
      </c>
      <c r="W174" s="319" t="s">
        <v>300</v>
      </c>
      <c r="X174" s="257">
        <v>2.12</v>
      </c>
      <c r="Y174" s="255">
        <v>9.3879999999999999</v>
      </c>
      <c r="Z174" s="255"/>
      <c r="AA174" s="259"/>
      <c r="AB174" s="257"/>
      <c r="AC174" s="255"/>
      <c r="AD174" s="255">
        <v>1.423</v>
      </c>
      <c r="AE174" s="256">
        <v>2.6669999999999998</v>
      </c>
      <c r="AF174" s="291">
        <v>2.4140000000000001</v>
      </c>
      <c r="AG174" s="292">
        <v>13.05</v>
      </c>
      <c r="AH174" s="292"/>
      <c r="AI174" s="293"/>
      <c r="AJ174" s="254">
        <v>0.87180000000000002</v>
      </c>
      <c r="AK174" s="259">
        <v>9.3930000000000007</v>
      </c>
      <c r="AL174" s="320" t="s">
        <v>300</v>
      </c>
    </row>
    <row r="175" spans="1:38" s="247" customFormat="1" ht="24" customHeight="1">
      <c r="A175" s="313" t="s">
        <v>301</v>
      </c>
      <c r="B175" s="309">
        <v>37189</v>
      </c>
      <c r="C175" s="309">
        <v>43365</v>
      </c>
      <c r="D175" s="310">
        <v>16</v>
      </c>
      <c r="E175" s="251" t="s">
        <v>217</v>
      </c>
      <c r="F175" s="54" t="s">
        <v>218</v>
      </c>
      <c r="G175" s="324">
        <v>20.010816657652789</v>
      </c>
      <c r="H175" s="253" t="s">
        <v>219</v>
      </c>
      <c r="I175" s="254">
        <v>203</v>
      </c>
      <c r="J175" s="255">
        <v>244.1</v>
      </c>
      <c r="K175" s="255"/>
      <c r="L175" s="256"/>
      <c r="M175" s="257"/>
      <c r="N175" s="255"/>
      <c r="O175" s="255">
        <v>304.5</v>
      </c>
      <c r="P175" s="256">
        <v>269.60000000000002</v>
      </c>
      <c r="Q175" s="257">
        <v>122.9</v>
      </c>
      <c r="R175" s="255">
        <v>114.6</v>
      </c>
      <c r="S175" s="255"/>
      <c r="T175" s="259"/>
      <c r="U175" s="254">
        <v>90.94</v>
      </c>
      <c r="V175" s="259">
        <v>86.27</v>
      </c>
      <c r="W175" s="314" t="s">
        <v>301</v>
      </c>
      <c r="X175" s="257">
        <v>6.9160000000000004</v>
      </c>
      <c r="Y175" s="255">
        <v>5.9649999999999999</v>
      </c>
      <c r="Z175" s="255"/>
      <c r="AA175" s="259"/>
      <c r="AB175" s="257"/>
      <c r="AC175" s="255"/>
      <c r="AD175" s="255">
        <v>11.096</v>
      </c>
      <c r="AE175" s="256">
        <v>10.243</v>
      </c>
      <c r="AF175" s="291">
        <v>4.827</v>
      </c>
      <c r="AG175" s="292">
        <v>4.9109999999999996</v>
      </c>
      <c r="AH175" s="292"/>
      <c r="AI175" s="293"/>
      <c r="AJ175" s="254">
        <v>0.99080000000000001</v>
      </c>
      <c r="AK175" s="259">
        <v>0.7409</v>
      </c>
      <c r="AL175" s="315" t="s">
        <v>301</v>
      </c>
    </row>
    <row r="176" spans="1:38" s="247" customFormat="1" ht="24" customHeight="1">
      <c r="A176" s="316" t="s">
        <v>302</v>
      </c>
      <c r="B176" s="317">
        <v>37911</v>
      </c>
      <c r="C176" s="317">
        <v>43365</v>
      </c>
      <c r="D176" s="318">
        <v>14</v>
      </c>
      <c r="E176" s="265" t="s">
        <v>221</v>
      </c>
      <c r="F176" s="54" t="s">
        <v>218</v>
      </c>
      <c r="G176" s="324">
        <v>21.980340484971794</v>
      </c>
      <c r="H176" s="253" t="s">
        <v>219</v>
      </c>
      <c r="I176" s="254">
        <v>924.9</v>
      </c>
      <c r="J176" s="255">
        <v>446.1</v>
      </c>
      <c r="K176" s="255"/>
      <c r="L176" s="256"/>
      <c r="M176" s="257"/>
      <c r="N176" s="255"/>
      <c r="O176" s="255">
        <v>229.5</v>
      </c>
      <c r="P176" s="256">
        <v>453</v>
      </c>
      <c r="Q176" s="257">
        <v>225.9</v>
      </c>
      <c r="R176" s="255">
        <v>791.4</v>
      </c>
      <c r="S176" s="255"/>
      <c r="T176" s="259"/>
      <c r="U176" s="254">
        <v>110.2</v>
      </c>
      <c r="V176" s="259">
        <v>332.7</v>
      </c>
      <c r="W176" s="319" t="s">
        <v>302</v>
      </c>
      <c r="X176" s="257">
        <v>4.4450000000000003</v>
      </c>
      <c r="Y176" s="255">
        <v>6.5119999999999996</v>
      </c>
      <c r="Z176" s="255"/>
      <c r="AA176" s="259"/>
      <c r="AB176" s="257"/>
      <c r="AC176" s="255"/>
      <c r="AD176" s="255">
        <v>3.6869999999999998</v>
      </c>
      <c r="AE176" s="256">
        <v>5.6929999999999996</v>
      </c>
      <c r="AF176" s="291">
        <v>2.214</v>
      </c>
      <c r="AG176" s="292">
        <v>4.3339999999999996</v>
      </c>
      <c r="AH176" s="292"/>
      <c r="AI176" s="293"/>
      <c r="AJ176" s="254">
        <v>1.8839999999999999</v>
      </c>
      <c r="AK176" s="259">
        <v>3.93</v>
      </c>
      <c r="AL176" s="320" t="s">
        <v>302</v>
      </c>
    </row>
    <row r="177" spans="1:38" s="247" customFormat="1" ht="24" customHeight="1">
      <c r="A177" s="316" t="s">
        <v>303</v>
      </c>
      <c r="B177" s="317">
        <v>38184</v>
      </c>
      <c r="C177" s="317">
        <v>43361</v>
      </c>
      <c r="D177" s="318">
        <v>14</v>
      </c>
      <c r="E177" s="265" t="s">
        <v>221</v>
      </c>
      <c r="F177" s="54" t="s">
        <v>218</v>
      </c>
      <c r="G177" s="325">
        <v>25.229824694192065</v>
      </c>
      <c r="H177" s="253" t="s">
        <v>219</v>
      </c>
      <c r="I177" s="254">
        <v>421.7</v>
      </c>
      <c r="J177" s="255">
        <v>384.2</v>
      </c>
      <c r="K177" s="255"/>
      <c r="L177" s="256"/>
      <c r="M177" s="257"/>
      <c r="N177" s="255"/>
      <c r="O177" s="255">
        <v>176.9</v>
      </c>
      <c r="P177" s="256">
        <v>171.5</v>
      </c>
      <c r="Q177" s="257">
        <v>105.5</v>
      </c>
      <c r="R177" s="255">
        <v>125.7</v>
      </c>
      <c r="S177" s="255"/>
      <c r="T177" s="259"/>
      <c r="U177" s="254">
        <v>71.91</v>
      </c>
      <c r="V177" s="259">
        <v>65.510000000000005</v>
      </c>
      <c r="W177" s="319" t="s">
        <v>303</v>
      </c>
      <c r="X177" s="257">
        <v>1.5109999999999999</v>
      </c>
      <c r="Y177" s="255">
        <v>1.5169999999999999</v>
      </c>
      <c r="Z177" s="255"/>
      <c r="AA177" s="259"/>
      <c r="AB177" s="257"/>
      <c r="AC177" s="255"/>
      <c r="AD177" s="255">
        <v>5.6449999999999996</v>
      </c>
      <c r="AE177" s="256">
        <v>4.9690000000000003</v>
      </c>
      <c r="AF177" s="291">
        <v>13.273</v>
      </c>
      <c r="AG177" s="292">
        <v>16.332000000000001</v>
      </c>
      <c r="AH177" s="292"/>
      <c r="AI177" s="293"/>
      <c r="AJ177" s="254">
        <v>0.32569999999999999</v>
      </c>
      <c r="AK177" s="259">
        <v>0.16489999999999999</v>
      </c>
      <c r="AL177" s="320" t="s">
        <v>303</v>
      </c>
    </row>
    <row r="178" spans="1:38" s="247" customFormat="1" ht="24" customHeight="1">
      <c r="A178" s="313" t="s">
        <v>304</v>
      </c>
      <c r="B178" s="309">
        <v>36865</v>
      </c>
      <c r="C178" s="309">
        <v>43364</v>
      </c>
      <c r="D178" s="310">
        <v>17</v>
      </c>
      <c r="E178" s="251" t="s">
        <v>217</v>
      </c>
      <c r="F178" s="54" t="s">
        <v>218</v>
      </c>
      <c r="G178" s="324">
        <v>18.791400670725512</v>
      </c>
      <c r="H178" s="253" t="s">
        <v>219</v>
      </c>
      <c r="I178" s="254">
        <v>85.42</v>
      </c>
      <c r="J178" s="255">
        <v>106.1</v>
      </c>
      <c r="K178" s="255"/>
      <c r="L178" s="256"/>
      <c r="M178" s="257"/>
      <c r="N178" s="255"/>
      <c r="O178" s="255">
        <v>44.17</v>
      </c>
      <c r="P178" s="256">
        <v>44.17</v>
      </c>
      <c r="Q178" s="257">
        <v>81.680000000000007</v>
      </c>
      <c r="R178" s="255">
        <v>110.1</v>
      </c>
      <c r="S178" s="255"/>
      <c r="T178" s="259"/>
      <c r="U178" s="254">
        <v>27.43</v>
      </c>
      <c r="V178" s="259">
        <v>32.85</v>
      </c>
      <c r="W178" s="314" t="s">
        <v>304</v>
      </c>
      <c r="X178" s="257">
        <v>2.4929999999999999</v>
      </c>
      <c r="Y178" s="255">
        <v>3.2669999999999999</v>
      </c>
      <c r="Z178" s="255"/>
      <c r="AA178" s="259"/>
      <c r="AB178" s="257"/>
      <c r="AC178" s="255"/>
      <c r="AD178" s="255">
        <v>3.4580000000000002</v>
      </c>
      <c r="AE178" s="256">
        <v>3.8410000000000002</v>
      </c>
      <c r="AF178" s="291">
        <v>11.102</v>
      </c>
      <c r="AG178" s="292">
        <v>11.89</v>
      </c>
      <c r="AH178" s="292"/>
      <c r="AI178" s="293"/>
      <c r="AJ178" s="254">
        <v>3.67</v>
      </c>
      <c r="AK178" s="259">
        <v>4.3979999999999997</v>
      </c>
      <c r="AL178" s="315" t="s">
        <v>304</v>
      </c>
    </row>
    <row r="179" spans="1:38" s="247" customFormat="1" ht="24" customHeight="1">
      <c r="A179" s="313" t="s">
        <v>305</v>
      </c>
      <c r="B179" s="309">
        <v>37823</v>
      </c>
      <c r="C179" s="309">
        <v>43364</v>
      </c>
      <c r="D179" s="310">
        <v>15</v>
      </c>
      <c r="E179" s="251" t="s">
        <v>217</v>
      </c>
      <c r="F179" s="54" t="s">
        <v>218</v>
      </c>
      <c r="G179" s="324">
        <v>20.42229623385218</v>
      </c>
      <c r="H179" s="253" t="s">
        <v>219</v>
      </c>
      <c r="I179" s="254">
        <v>108.2</v>
      </c>
      <c r="J179" s="255">
        <v>148.4</v>
      </c>
      <c r="K179" s="255"/>
      <c r="L179" s="256"/>
      <c r="M179" s="257"/>
      <c r="N179" s="255"/>
      <c r="O179" s="255">
        <v>24.86</v>
      </c>
      <c r="P179" s="256">
        <v>36.18</v>
      </c>
      <c r="Q179" s="257">
        <v>35.68</v>
      </c>
      <c r="R179" s="255">
        <v>67.430000000000007</v>
      </c>
      <c r="S179" s="255"/>
      <c r="T179" s="259"/>
      <c r="U179" s="254">
        <v>46.82</v>
      </c>
      <c r="V179" s="259">
        <v>60.12</v>
      </c>
      <c r="W179" s="314" t="s">
        <v>305</v>
      </c>
      <c r="X179" s="257">
        <v>5.9980000000000002</v>
      </c>
      <c r="Y179" s="255">
        <v>6.9729999999999999</v>
      </c>
      <c r="Z179" s="255"/>
      <c r="AA179" s="259"/>
      <c r="AB179" s="257"/>
      <c r="AC179" s="255"/>
      <c r="AD179" s="255">
        <v>0.43440000000000001</v>
      </c>
      <c r="AE179" s="256">
        <v>0.69679999999999997</v>
      </c>
      <c r="AF179" s="291">
        <v>1.6319999999999999</v>
      </c>
      <c r="AG179" s="292">
        <v>2.1669999999999998</v>
      </c>
      <c r="AH179" s="292"/>
      <c r="AI179" s="293"/>
      <c r="AJ179" s="254">
        <v>0.35289999999999999</v>
      </c>
      <c r="AK179" s="259">
        <v>0.433</v>
      </c>
      <c r="AL179" s="315" t="s">
        <v>305</v>
      </c>
    </row>
    <row r="180" spans="1:38" s="247" customFormat="1" ht="24" customHeight="1">
      <c r="A180" s="313" t="s">
        <v>306</v>
      </c>
      <c r="B180" s="309">
        <v>37325</v>
      </c>
      <c r="C180" s="309">
        <v>43368</v>
      </c>
      <c r="D180" s="310">
        <v>16</v>
      </c>
      <c r="E180" s="251" t="s">
        <v>217</v>
      </c>
      <c r="F180" s="54" t="s">
        <v>218</v>
      </c>
      <c r="G180" s="324">
        <v>24.463709615766867</v>
      </c>
      <c r="H180" s="253" t="s">
        <v>219</v>
      </c>
      <c r="I180" s="254">
        <v>85.05</v>
      </c>
      <c r="J180" s="255">
        <v>61.45</v>
      </c>
      <c r="K180" s="255"/>
      <c r="L180" s="256"/>
      <c r="M180" s="257"/>
      <c r="N180" s="255"/>
      <c r="O180" s="255">
        <v>94.54</v>
      </c>
      <c r="P180" s="256">
        <v>66.55</v>
      </c>
      <c r="Q180" s="257">
        <v>36.93</v>
      </c>
      <c r="R180" s="255">
        <v>44.06</v>
      </c>
      <c r="S180" s="255"/>
      <c r="T180" s="259"/>
      <c r="U180" s="254">
        <v>109</v>
      </c>
      <c r="V180" s="259">
        <v>116.6</v>
      </c>
      <c r="W180" s="314" t="s">
        <v>306</v>
      </c>
      <c r="X180" s="257">
        <v>2.9</v>
      </c>
      <c r="Y180" s="255">
        <v>2.8050000000000002</v>
      </c>
      <c r="Z180" s="255"/>
      <c r="AA180" s="259"/>
      <c r="AB180" s="257"/>
      <c r="AC180" s="255"/>
      <c r="AD180" s="255">
        <v>6.1639999999999997</v>
      </c>
      <c r="AE180" s="256">
        <v>5.7519999999999998</v>
      </c>
      <c r="AF180" s="291">
        <v>14.688000000000001</v>
      </c>
      <c r="AG180" s="292">
        <v>15.523999999999999</v>
      </c>
      <c r="AH180" s="292"/>
      <c r="AI180" s="293"/>
      <c r="AJ180" s="254">
        <v>13.718</v>
      </c>
      <c r="AK180" s="259">
        <v>12.406000000000001</v>
      </c>
      <c r="AL180" s="315" t="s">
        <v>306</v>
      </c>
    </row>
    <row r="181" spans="1:38" s="247" customFormat="1" ht="24" customHeight="1">
      <c r="A181" s="316" t="s">
        <v>307</v>
      </c>
      <c r="B181" s="317">
        <v>38611</v>
      </c>
      <c r="C181" s="317">
        <v>43368</v>
      </c>
      <c r="D181" s="318">
        <v>13</v>
      </c>
      <c r="E181" s="265" t="s">
        <v>221</v>
      </c>
      <c r="F181" s="54" t="s">
        <v>218</v>
      </c>
      <c r="G181" s="324">
        <v>19.799288800546609</v>
      </c>
      <c r="H181" s="253" t="s">
        <v>219</v>
      </c>
      <c r="I181" s="254">
        <v>244.4</v>
      </c>
      <c r="J181" s="255">
        <v>229.7</v>
      </c>
      <c r="K181" s="255"/>
      <c r="L181" s="256"/>
      <c r="M181" s="257"/>
      <c r="N181" s="255"/>
      <c r="O181" s="255">
        <v>75.430000000000007</v>
      </c>
      <c r="P181" s="256">
        <v>66.28</v>
      </c>
      <c r="Q181" s="257">
        <v>85.99</v>
      </c>
      <c r="R181" s="255">
        <v>107.2</v>
      </c>
      <c r="S181" s="255"/>
      <c r="T181" s="259"/>
      <c r="U181" s="254">
        <v>25.83</v>
      </c>
      <c r="V181" s="259">
        <v>33.56</v>
      </c>
      <c r="W181" s="319" t="s">
        <v>307</v>
      </c>
      <c r="X181" s="257">
        <v>14.813000000000001</v>
      </c>
      <c r="Y181" s="255">
        <v>17.382000000000001</v>
      </c>
      <c r="Z181" s="255"/>
      <c r="AA181" s="259"/>
      <c r="AB181" s="257"/>
      <c r="AC181" s="255"/>
      <c r="AD181" s="255">
        <v>3.1709999999999998</v>
      </c>
      <c r="AE181" s="256">
        <v>4.1130000000000004</v>
      </c>
      <c r="AF181" s="291">
        <v>3.6190000000000002</v>
      </c>
      <c r="AG181" s="292">
        <v>4.641</v>
      </c>
      <c r="AH181" s="292"/>
      <c r="AI181" s="293"/>
      <c r="AJ181" s="254">
        <v>0.40150000000000002</v>
      </c>
      <c r="AK181" s="259">
        <v>0.89359999999999995</v>
      </c>
      <c r="AL181" s="320" t="s">
        <v>307</v>
      </c>
    </row>
    <row r="182" spans="1:38" s="247" customFormat="1" ht="24" customHeight="1">
      <c r="A182" s="313" t="s">
        <v>308</v>
      </c>
      <c r="B182" s="309">
        <v>37675</v>
      </c>
      <c r="C182" s="309">
        <v>43365</v>
      </c>
      <c r="D182" s="310">
        <v>15</v>
      </c>
      <c r="E182" s="265" t="s">
        <v>221</v>
      </c>
      <c r="F182" s="54" t="s">
        <v>218</v>
      </c>
      <c r="G182" s="327">
        <v>33.806969280569845</v>
      </c>
      <c r="H182" s="253" t="s">
        <v>219</v>
      </c>
      <c r="I182" s="254">
        <v>5.819</v>
      </c>
      <c r="J182" s="255">
        <v>251</v>
      </c>
      <c r="K182" s="255"/>
      <c r="L182" s="256"/>
      <c r="M182" s="257"/>
      <c r="N182" s="255"/>
      <c r="O182" s="255">
        <v>5.1020000000000003</v>
      </c>
      <c r="P182" s="256">
        <v>343.1</v>
      </c>
      <c r="Q182" s="257">
        <v>172</v>
      </c>
      <c r="R182" s="255">
        <v>285.8</v>
      </c>
      <c r="S182" s="255"/>
      <c r="T182" s="259"/>
      <c r="U182" s="254">
        <v>385.9</v>
      </c>
      <c r="V182" s="259">
        <v>689.2</v>
      </c>
      <c r="W182" s="314" t="s">
        <v>308</v>
      </c>
      <c r="X182" s="257">
        <v>0.15110000000000001</v>
      </c>
      <c r="Y182" s="255">
        <v>1.46</v>
      </c>
      <c r="Z182" s="255"/>
      <c r="AA182" s="259"/>
      <c r="AB182" s="257"/>
      <c r="AC182" s="255"/>
      <c r="AD182" s="255">
        <v>0.64780000000000004</v>
      </c>
      <c r="AE182" s="256">
        <v>19.713000000000001</v>
      </c>
      <c r="AF182" s="291">
        <v>4.2409999999999997</v>
      </c>
      <c r="AG182" s="292">
        <v>13.032</v>
      </c>
      <c r="AH182" s="292"/>
      <c r="AI182" s="293"/>
      <c r="AJ182" s="254">
        <v>4.4249999999999998</v>
      </c>
      <c r="AK182" s="259">
        <v>5.4850000000000003</v>
      </c>
      <c r="AL182" s="315" t="s">
        <v>308</v>
      </c>
    </row>
    <row r="183" spans="1:38" s="247" customFormat="1" ht="24" customHeight="1">
      <c r="A183" s="313" t="s">
        <v>309</v>
      </c>
      <c r="B183" s="309">
        <v>37605</v>
      </c>
      <c r="C183" s="309">
        <v>43358</v>
      </c>
      <c r="D183" s="310">
        <v>15</v>
      </c>
      <c r="E183" s="251" t="s">
        <v>217</v>
      </c>
      <c r="F183" s="54" t="s">
        <v>218</v>
      </c>
      <c r="G183" s="324">
        <v>19.226908733062309</v>
      </c>
      <c r="H183" s="253" t="s">
        <v>219</v>
      </c>
      <c r="I183" s="254">
        <v>13.91</v>
      </c>
      <c r="J183" s="255">
        <v>182.6</v>
      </c>
      <c r="K183" s="255"/>
      <c r="L183" s="256"/>
      <c r="M183" s="257"/>
      <c r="N183" s="255"/>
      <c r="O183" s="255">
        <v>80.31</v>
      </c>
      <c r="P183" s="256">
        <v>140.9</v>
      </c>
      <c r="Q183" s="257">
        <v>27.48</v>
      </c>
      <c r="R183" s="255">
        <v>128.30000000000001</v>
      </c>
      <c r="S183" s="255"/>
      <c r="T183" s="259"/>
      <c r="U183" s="254">
        <v>74.78</v>
      </c>
      <c r="V183" s="259">
        <v>87.81</v>
      </c>
      <c r="W183" s="314" t="s">
        <v>309</v>
      </c>
      <c r="X183" s="257">
        <v>0.65449999999999997</v>
      </c>
      <c r="Y183" s="255">
        <v>9.9570000000000007</v>
      </c>
      <c r="Z183" s="255"/>
      <c r="AA183" s="259"/>
      <c r="AB183" s="257"/>
      <c r="AC183" s="255"/>
      <c r="AD183" s="255">
        <v>3.4750000000000001</v>
      </c>
      <c r="AE183" s="256">
        <v>5.2240000000000002</v>
      </c>
      <c r="AF183" s="291">
        <v>2.6749999999999998</v>
      </c>
      <c r="AG183" s="292">
        <v>6.6769999999999996</v>
      </c>
      <c r="AH183" s="292"/>
      <c r="AI183" s="293"/>
      <c r="AJ183" s="254">
        <v>2.6379999999999999</v>
      </c>
      <c r="AK183" s="259">
        <v>4.6239999999999997</v>
      </c>
      <c r="AL183" s="315" t="s">
        <v>309</v>
      </c>
    </row>
    <row r="184" spans="1:38" s="247" customFormat="1" ht="24" customHeight="1">
      <c r="A184" s="313" t="s">
        <v>310</v>
      </c>
      <c r="B184" s="309">
        <v>37217</v>
      </c>
      <c r="C184" s="309">
        <v>43357</v>
      </c>
      <c r="D184" s="310">
        <v>16</v>
      </c>
      <c r="E184" s="265" t="s">
        <v>221</v>
      </c>
      <c r="F184" s="54" t="s">
        <v>218</v>
      </c>
      <c r="G184" s="324">
        <v>23.703703703703702</v>
      </c>
      <c r="H184" s="253" t="s">
        <v>219</v>
      </c>
      <c r="I184" s="254">
        <v>78.41</v>
      </c>
      <c r="J184" s="255">
        <v>138.4</v>
      </c>
      <c r="K184" s="255"/>
      <c r="L184" s="256"/>
      <c r="M184" s="257"/>
      <c r="N184" s="255"/>
      <c r="O184" s="255">
        <v>23.57</v>
      </c>
      <c r="P184" s="256">
        <v>276.60000000000002</v>
      </c>
      <c r="Q184" s="257">
        <v>32.06</v>
      </c>
      <c r="R184" s="255">
        <v>67.25</v>
      </c>
      <c r="S184" s="255"/>
      <c r="T184" s="259"/>
      <c r="U184" s="254">
        <v>22.2</v>
      </c>
      <c r="V184" s="259">
        <v>44.57</v>
      </c>
      <c r="W184" s="314" t="s">
        <v>310</v>
      </c>
      <c r="X184" s="257">
        <v>2.298</v>
      </c>
      <c r="Y184" s="255">
        <v>2.9550000000000001</v>
      </c>
      <c r="Z184" s="255"/>
      <c r="AA184" s="259"/>
      <c r="AB184" s="257"/>
      <c r="AC184" s="255"/>
      <c r="AD184" s="255">
        <v>2.3889999999999998</v>
      </c>
      <c r="AE184" s="256">
        <v>3.5049999999999999</v>
      </c>
      <c r="AF184" s="291">
        <v>2.5019999999999998</v>
      </c>
      <c r="AG184" s="292">
        <v>4.0010000000000003</v>
      </c>
      <c r="AH184" s="292"/>
      <c r="AI184" s="293"/>
      <c r="AJ184" s="254">
        <v>1.494</v>
      </c>
      <c r="AK184" s="259">
        <v>3.1739999999999999</v>
      </c>
      <c r="AL184" s="315" t="s">
        <v>310</v>
      </c>
    </row>
    <row r="185" spans="1:38" s="247" customFormat="1" ht="24" customHeight="1">
      <c r="A185" s="313" t="s">
        <v>311</v>
      </c>
      <c r="B185" s="309">
        <v>37217</v>
      </c>
      <c r="C185" s="309">
        <v>43357</v>
      </c>
      <c r="D185" s="310">
        <v>16</v>
      </c>
      <c r="E185" s="265" t="s">
        <v>221</v>
      </c>
      <c r="F185" s="54" t="s">
        <v>218</v>
      </c>
      <c r="G185" s="324">
        <v>24.605920799692427</v>
      </c>
      <c r="H185" s="253" t="s">
        <v>219</v>
      </c>
      <c r="I185" s="254">
        <v>205.8</v>
      </c>
      <c r="J185" s="255">
        <v>128.4</v>
      </c>
      <c r="K185" s="255"/>
      <c r="L185" s="256"/>
      <c r="M185" s="257"/>
      <c r="N185" s="255"/>
      <c r="O185" s="255">
        <v>56.95</v>
      </c>
      <c r="P185" s="256">
        <v>169.7</v>
      </c>
      <c r="Q185" s="257">
        <v>163.69999999999999</v>
      </c>
      <c r="R185" s="255">
        <v>105.3</v>
      </c>
      <c r="S185" s="255"/>
      <c r="T185" s="259"/>
      <c r="U185" s="254">
        <v>57.22</v>
      </c>
      <c r="V185" s="259">
        <v>32.58</v>
      </c>
      <c r="W185" s="314" t="s">
        <v>311</v>
      </c>
      <c r="X185" s="257">
        <v>4.1020000000000003</v>
      </c>
      <c r="Y185" s="255">
        <v>5.8529999999999998</v>
      </c>
      <c r="Z185" s="255"/>
      <c r="AA185" s="259"/>
      <c r="AB185" s="257"/>
      <c r="AC185" s="255"/>
      <c r="AD185" s="255">
        <v>3.665</v>
      </c>
      <c r="AE185" s="256">
        <v>7.6580000000000004</v>
      </c>
      <c r="AF185" s="291">
        <v>3.5049999999999999</v>
      </c>
      <c r="AG185" s="292">
        <v>4.6660000000000004</v>
      </c>
      <c r="AH185" s="292"/>
      <c r="AI185" s="293"/>
      <c r="AJ185" s="254">
        <v>1.075</v>
      </c>
      <c r="AK185" s="259">
        <v>2.4049999999999998</v>
      </c>
      <c r="AL185" s="315" t="s">
        <v>311</v>
      </c>
    </row>
    <row r="186" spans="1:38" s="247" customFormat="1" ht="24" customHeight="1">
      <c r="A186" s="313" t="s">
        <v>312</v>
      </c>
      <c r="B186" s="309">
        <v>37038</v>
      </c>
      <c r="C186" s="309">
        <v>43381</v>
      </c>
      <c r="D186" s="310">
        <v>17</v>
      </c>
      <c r="E186" s="251" t="s">
        <v>217</v>
      </c>
      <c r="F186" s="54" t="s">
        <v>218</v>
      </c>
      <c r="G186" s="327">
        <v>31.942942130881562</v>
      </c>
      <c r="H186" s="253" t="s">
        <v>219</v>
      </c>
      <c r="I186" s="254">
        <v>26.16</v>
      </c>
      <c r="J186" s="255">
        <v>22.67</v>
      </c>
      <c r="K186" s="255"/>
      <c r="L186" s="256"/>
      <c r="M186" s="257"/>
      <c r="N186" s="255"/>
      <c r="O186" s="255">
        <v>19.04</v>
      </c>
      <c r="P186" s="256">
        <v>10.76</v>
      </c>
      <c r="Q186" s="257">
        <v>20.12</v>
      </c>
      <c r="R186" s="255">
        <v>33.270000000000003</v>
      </c>
      <c r="S186" s="255"/>
      <c r="T186" s="259"/>
      <c r="U186" s="254">
        <v>6.7380000000000004</v>
      </c>
      <c r="V186" s="259">
        <v>7.0439999999999996</v>
      </c>
      <c r="W186" s="314" t="s">
        <v>312</v>
      </c>
      <c r="X186" s="257">
        <v>0.77080000000000004</v>
      </c>
      <c r="Y186" s="255">
        <v>1.1060000000000001</v>
      </c>
      <c r="Z186" s="255"/>
      <c r="AA186" s="259"/>
      <c r="AB186" s="257"/>
      <c r="AC186" s="255"/>
      <c r="AD186" s="255">
        <v>0.54790000000000005</v>
      </c>
      <c r="AE186" s="256">
        <v>1.528</v>
      </c>
      <c r="AF186" s="291">
        <v>15.974</v>
      </c>
      <c r="AG186" s="292">
        <v>28.358000000000001</v>
      </c>
      <c r="AH186" s="292"/>
      <c r="AI186" s="293"/>
      <c r="AJ186" s="254">
        <v>8.7119999999999997</v>
      </c>
      <c r="AK186" s="259">
        <v>16.882999999999999</v>
      </c>
      <c r="AL186" s="315" t="s">
        <v>312</v>
      </c>
    </row>
    <row r="187" spans="1:38" s="247" customFormat="1" ht="24" customHeight="1">
      <c r="A187" s="316" t="s">
        <v>313</v>
      </c>
      <c r="B187" s="317">
        <v>38224</v>
      </c>
      <c r="C187" s="317">
        <v>43367</v>
      </c>
      <c r="D187" s="318">
        <v>14</v>
      </c>
      <c r="E187" s="251" t="s">
        <v>217</v>
      </c>
      <c r="F187" s="54" t="s">
        <v>218</v>
      </c>
      <c r="G187" s="324">
        <v>20.07280172160046</v>
      </c>
      <c r="H187" s="253" t="s">
        <v>219</v>
      </c>
      <c r="I187" s="254">
        <v>20.05</v>
      </c>
      <c r="J187" s="255">
        <v>138.6</v>
      </c>
      <c r="K187" s="255"/>
      <c r="L187" s="256"/>
      <c r="M187" s="257"/>
      <c r="N187" s="255"/>
      <c r="O187" s="255">
        <v>16.02</v>
      </c>
      <c r="P187" s="256">
        <v>46.95</v>
      </c>
      <c r="Q187" s="257">
        <v>18.04</v>
      </c>
      <c r="R187" s="255">
        <v>92.78</v>
      </c>
      <c r="S187" s="255"/>
      <c r="T187" s="259"/>
      <c r="U187" s="254">
        <v>27.06</v>
      </c>
      <c r="V187" s="259">
        <v>139.16999999999999</v>
      </c>
      <c r="W187" s="319" t="s">
        <v>313</v>
      </c>
      <c r="X187" s="257">
        <v>2.8050000000000002</v>
      </c>
      <c r="Y187" s="255">
        <v>58.976999999999997</v>
      </c>
      <c r="Z187" s="255"/>
      <c r="AA187" s="259"/>
      <c r="AB187" s="257"/>
      <c r="AC187" s="255"/>
      <c r="AD187" s="255">
        <v>2.96</v>
      </c>
      <c r="AE187" s="256">
        <v>13.311</v>
      </c>
      <c r="AF187" s="291">
        <v>2.125</v>
      </c>
      <c r="AG187" s="292">
        <v>6.173</v>
      </c>
      <c r="AH187" s="292"/>
      <c r="AI187" s="293"/>
      <c r="AJ187" s="254">
        <v>1.0609999999999999</v>
      </c>
      <c r="AK187" s="259">
        <v>2.2799999999999998</v>
      </c>
      <c r="AL187" s="320" t="s">
        <v>313</v>
      </c>
    </row>
    <row r="188" spans="1:38" s="247" customFormat="1" ht="24" customHeight="1">
      <c r="A188" s="313" t="s">
        <v>314</v>
      </c>
      <c r="B188" s="309">
        <v>37688</v>
      </c>
      <c r="C188" s="309">
        <v>43386</v>
      </c>
      <c r="D188" s="310">
        <v>15</v>
      </c>
      <c r="E188" s="265" t="s">
        <v>221</v>
      </c>
      <c r="F188" s="27" t="s">
        <v>218</v>
      </c>
      <c r="G188" s="327">
        <v>34.844961430868089</v>
      </c>
      <c r="H188" s="253" t="s">
        <v>219</v>
      </c>
      <c r="I188" s="254">
        <v>33.82</v>
      </c>
      <c r="J188" s="255">
        <v>177.2</v>
      </c>
      <c r="K188" s="255"/>
      <c r="L188" s="256"/>
      <c r="M188" s="257"/>
      <c r="N188" s="255"/>
      <c r="O188" s="255">
        <v>15.98</v>
      </c>
      <c r="P188" s="256">
        <v>54.49</v>
      </c>
      <c r="Q188" s="257">
        <v>24.9</v>
      </c>
      <c r="R188" s="255">
        <v>115.85</v>
      </c>
      <c r="S188" s="255"/>
      <c r="T188" s="259"/>
      <c r="U188" s="254">
        <v>37.35</v>
      </c>
      <c r="V188" s="259">
        <v>173.77</v>
      </c>
      <c r="W188" s="314" t="s">
        <v>314</v>
      </c>
      <c r="X188" s="257">
        <v>2.2349999999999999</v>
      </c>
      <c r="Y188" s="255">
        <v>46.283000000000001</v>
      </c>
      <c r="Z188" s="255"/>
      <c r="AA188" s="259"/>
      <c r="AB188" s="257"/>
      <c r="AC188" s="255"/>
      <c r="AD188" s="255">
        <v>8.9749999999999996</v>
      </c>
      <c r="AE188" s="256">
        <v>26.393999999999998</v>
      </c>
      <c r="AF188" s="291">
        <v>2.2599999999999998</v>
      </c>
      <c r="AG188" s="292">
        <v>7.7709999999999999</v>
      </c>
      <c r="AH188" s="292"/>
      <c r="AI188" s="293"/>
      <c r="AJ188" s="254">
        <v>6.71</v>
      </c>
      <c r="AK188" s="259">
        <v>13.798</v>
      </c>
      <c r="AL188" s="315" t="s">
        <v>314</v>
      </c>
    </row>
    <row r="189" spans="1:38" s="247" customFormat="1" ht="24" customHeight="1">
      <c r="A189" s="313" t="s">
        <v>315</v>
      </c>
      <c r="B189" s="309">
        <v>37650</v>
      </c>
      <c r="C189" s="309">
        <v>43382</v>
      </c>
      <c r="D189" s="310">
        <v>15</v>
      </c>
      <c r="E189" s="251" t="s">
        <v>217</v>
      </c>
      <c r="F189" s="74" t="s">
        <v>262</v>
      </c>
      <c r="G189" s="324">
        <v>22.901052238977748</v>
      </c>
      <c r="H189" s="253" t="s">
        <v>219</v>
      </c>
      <c r="I189" s="254">
        <v>58.94</v>
      </c>
      <c r="J189" s="255">
        <v>202.5</v>
      </c>
      <c r="K189" s="255"/>
      <c r="L189" s="256"/>
      <c r="M189" s="257"/>
      <c r="N189" s="255"/>
      <c r="O189" s="255">
        <v>31.53</v>
      </c>
      <c r="P189" s="256">
        <v>28.36</v>
      </c>
      <c r="Q189" s="257">
        <v>45.24</v>
      </c>
      <c r="R189" s="255">
        <v>115.43</v>
      </c>
      <c r="S189" s="255"/>
      <c r="T189" s="259"/>
      <c r="U189" s="254">
        <v>67.86</v>
      </c>
      <c r="V189" s="259">
        <v>173.15</v>
      </c>
      <c r="W189" s="314" t="s">
        <v>315</v>
      </c>
      <c r="X189" s="257">
        <v>2.3519999999999999</v>
      </c>
      <c r="Y189" s="255">
        <v>56.587000000000003</v>
      </c>
      <c r="Z189" s="255"/>
      <c r="AA189" s="259"/>
      <c r="AB189" s="257"/>
      <c r="AC189" s="255"/>
      <c r="AD189" s="255">
        <v>3.21</v>
      </c>
      <c r="AE189" s="256">
        <v>16.512</v>
      </c>
      <c r="AF189" s="291">
        <v>3.242</v>
      </c>
      <c r="AG189" s="292">
        <v>10.651999999999999</v>
      </c>
      <c r="AH189" s="292"/>
      <c r="AI189" s="293"/>
      <c r="AJ189" s="254">
        <v>2.141</v>
      </c>
      <c r="AK189" s="259">
        <v>10.528</v>
      </c>
      <c r="AL189" s="315" t="s">
        <v>315</v>
      </c>
    </row>
    <row r="190" spans="1:38" s="247" customFormat="1" ht="24" customHeight="1">
      <c r="A190" s="316" t="s">
        <v>316</v>
      </c>
      <c r="B190" s="317">
        <v>38358</v>
      </c>
      <c r="C190" s="317">
        <v>43365</v>
      </c>
      <c r="D190" s="318">
        <v>13</v>
      </c>
      <c r="E190" s="251" t="s">
        <v>217</v>
      </c>
      <c r="F190" s="54" t="s">
        <v>218</v>
      </c>
      <c r="G190" s="324">
        <v>22.290809327846361</v>
      </c>
      <c r="H190" s="253" t="s">
        <v>219</v>
      </c>
      <c r="I190" s="254">
        <v>60.39</v>
      </c>
      <c r="J190" s="255">
        <v>214.9</v>
      </c>
      <c r="K190" s="255"/>
      <c r="L190" s="256"/>
      <c r="M190" s="257"/>
      <c r="N190" s="255"/>
      <c r="O190" s="255">
        <v>173.7</v>
      </c>
      <c r="P190" s="256">
        <v>77.75</v>
      </c>
      <c r="Q190" s="257">
        <v>117.05</v>
      </c>
      <c r="R190" s="255">
        <v>146.33000000000001</v>
      </c>
      <c r="S190" s="255"/>
      <c r="T190" s="259"/>
      <c r="U190" s="254">
        <v>219.49</v>
      </c>
      <c r="V190" s="259">
        <v>175.57</v>
      </c>
      <c r="W190" s="319" t="s">
        <v>316</v>
      </c>
      <c r="X190" s="257">
        <v>2.8</v>
      </c>
      <c r="Y190" s="255">
        <v>34.076000000000001</v>
      </c>
      <c r="Z190" s="255"/>
      <c r="AA190" s="259"/>
      <c r="AB190" s="257"/>
      <c r="AC190" s="255"/>
      <c r="AD190" s="255">
        <v>2.5379999999999998</v>
      </c>
      <c r="AE190" s="256">
        <v>3.5619999999999998</v>
      </c>
      <c r="AF190" s="291">
        <v>3.9660000000000002</v>
      </c>
      <c r="AG190" s="292">
        <v>8.6489999999999991</v>
      </c>
      <c r="AH190" s="292"/>
      <c r="AI190" s="293"/>
      <c r="AJ190" s="254">
        <v>4.6849999999999996</v>
      </c>
      <c r="AK190" s="259">
        <v>15.039</v>
      </c>
      <c r="AL190" s="320" t="s">
        <v>316</v>
      </c>
    </row>
    <row r="191" spans="1:38" s="247" customFormat="1" ht="24" customHeight="1">
      <c r="A191" s="313" t="s">
        <v>317</v>
      </c>
      <c r="B191" s="309">
        <v>37707</v>
      </c>
      <c r="C191" s="309">
        <v>42282</v>
      </c>
      <c r="D191" s="310">
        <v>15</v>
      </c>
      <c r="E191" s="265" t="s">
        <v>221</v>
      </c>
      <c r="F191" s="54" t="s">
        <v>218</v>
      </c>
      <c r="G191" s="324">
        <v>24.141440578640882</v>
      </c>
      <c r="H191" s="253" t="s">
        <v>219</v>
      </c>
      <c r="I191" s="254">
        <v>855.7</v>
      </c>
      <c r="J191" s="255">
        <v>346</v>
      </c>
      <c r="K191" s="255"/>
      <c r="L191" s="256"/>
      <c r="M191" s="257"/>
      <c r="N191" s="255"/>
      <c r="O191" s="255">
        <v>218.4</v>
      </c>
      <c r="P191" s="256">
        <v>104.3</v>
      </c>
      <c r="Q191" s="257">
        <v>537.04999999999995</v>
      </c>
      <c r="R191" s="255">
        <v>225.15</v>
      </c>
      <c r="S191" s="255"/>
      <c r="T191" s="259"/>
      <c r="U191" s="254">
        <v>402.79</v>
      </c>
      <c r="V191" s="259">
        <v>168.86</v>
      </c>
      <c r="W191" s="314" t="s">
        <v>317</v>
      </c>
      <c r="X191" s="257">
        <v>2.0289999999999999</v>
      </c>
      <c r="Y191" s="255">
        <v>1.6240000000000001</v>
      </c>
      <c r="Z191" s="255"/>
      <c r="AA191" s="259"/>
      <c r="AB191" s="257"/>
      <c r="AC191" s="255"/>
      <c r="AD191" s="255">
        <v>2.2229999999999999</v>
      </c>
      <c r="AE191" s="256">
        <v>2.4780000000000002</v>
      </c>
      <c r="AF191" s="291">
        <v>1.6579999999999999</v>
      </c>
      <c r="AG191" s="292">
        <v>2.0419999999999998</v>
      </c>
      <c r="AH191" s="292"/>
      <c r="AI191" s="293"/>
      <c r="AJ191" s="254">
        <v>0.89680000000000004</v>
      </c>
      <c r="AK191" s="259">
        <v>1.0329999999999999</v>
      </c>
      <c r="AL191" s="315" t="s">
        <v>317</v>
      </c>
    </row>
    <row r="192" spans="1:38" s="247" customFormat="1" ht="24" customHeight="1">
      <c r="A192" s="313" t="s">
        <v>318</v>
      </c>
      <c r="B192" s="309">
        <v>36984</v>
      </c>
      <c r="C192" s="309">
        <v>43370</v>
      </c>
      <c r="D192" s="310">
        <v>17</v>
      </c>
      <c r="E192" s="251" t="s">
        <v>217</v>
      </c>
      <c r="F192" s="54" t="s">
        <v>218</v>
      </c>
      <c r="G192" s="324">
        <v>18.743144530794183</v>
      </c>
      <c r="H192" s="253" t="s">
        <v>219</v>
      </c>
      <c r="I192" s="254">
        <v>196.8</v>
      </c>
      <c r="J192" s="255">
        <v>242.2</v>
      </c>
      <c r="K192" s="255"/>
      <c r="L192" s="256"/>
      <c r="M192" s="257"/>
      <c r="N192" s="255"/>
      <c r="O192" s="255">
        <v>17.45</v>
      </c>
      <c r="P192" s="256">
        <v>64.86</v>
      </c>
      <c r="Q192" s="257">
        <v>107.13</v>
      </c>
      <c r="R192" s="255">
        <v>153.53</v>
      </c>
      <c r="S192" s="255"/>
      <c r="T192" s="259"/>
      <c r="U192" s="254">
        <v>160.69</v>
      </c>
      <c r="V192" s="259">
        <v>230.3</v>
      </c>
      <c r="W192" s="314" t="s">
        <v>318</v>
      </c>
      <c r="X192" s="257">
        <v>7.0940000000000003</v>
      </c>
      <c r="Y192" s="255">
        <v>8.2200000000000006</v>
      </c>
      <c r="Z192" s="255"/>
      <c r="AA192" s="259"/>
      <c r="AB192" s="257"/>
      <c r="AC192" s="255"/>
      <c r="AD192" s="255">
        <v>2.9039999999999999</v>
      </c>
      <c r="AE192" s="256">
        <v>3.6269999999999998</v>
      </c>
      <c r="AF192" s="291">
        <v>6.2960000000000003</v>
      </c>
      <c r="AG192" s="292">
        <v>6.8949999999999996</v>
      </c>
      <c r="AH192" s="292"/>
      <c r="AI192" s="293"/>
      <c r="AJ192" s="254">
        <v>3.2629999999999999</v>
      </c>
      <c r="AK192" s="259">
        <v>4.2919999999999998</v>
      </c>
      <c r="AL192" s="315" t="s">
        <v>318</v>
      </c>
    </row>
    <row r="193" spans="1:38" s="247" customFormat="1" ht="24" customHeight="1">
      <c r="A193" s="316" t="s">
        <v>319</v>
      </c>
      <c r="B193" s="317">
        <v>38752</v>
      </c>
      <c r="C193" s="317">
        <v>43370</v>
      </c>
      <c r="D193" s="318">
        <v>12</v>
      </c>
      <c r="E193" s="265" t="s">
        <v>221</v>
      </c>
      <c r="F193" s="54" t="s">
        <v>218</v>
      </c>
      <c r="G193" s="324">
        <v>21.687645278715848</v>
      </c>
      <c r="H193" s="253" t="s">
        <v>219</v>
      </c>
      <c r="I193" s="254">
        <v>62.52</v>
      </c>
      <c r="J193" s="255">
        <v>263.7</v>
      </c>
      <c r="K193" s="255"/>
      <c r="L193" s="256"/>
      <c r="M193" s="257"/>
      <c r="N193" s="255"/>
      <c r="O193" s="255">
        <v>7.0170000000000003</v>
      </c>
      <c r="P193" s="256">
        <v>53.98</v>
      </c>
      <c r="Q193" s="257">
        <v>34.770000000000003</v>
      </c>
      <c r="R193" s="255">
        <v>158.84</v>
      </c>
      <c r="S193" s="255"/>
      <c r="T193" s="259"/>
      <c r="U193" s="254">
        <v>52.16</v>
      </c>
      <c r="V193" s="259">
        <v>238.26</v>
      </c>
      <c r="W193" s="319" t="s">
        <v>319</v>
      </c>
      <c r="X193" s="257">
        <v>1.7150000000000001</v>
      </c>
      <c r="Y193" s="255">
        <v>3.8450000000000002</v>
      </c>
      <c r="Z193" s="255"/>
      <c r="AA193" s="259"/>
      <c r="AB193" s="257"/>
      <c r="AC193" s="255"/>
      <c r="AD193" s="255">
        <v>0.75929999999999997</v>
      </c>
      <c r="AE193" s="256">
        <v>1.0549999999999999</v>
      </c>
      <c r="AF193" s="291">
        <v>0.83679999999999999</v>
      </c>
      <c r="AG193" s="292">
        <v>1.01</v>
      </c>
      <c r="AH193" s="292"/>
      <c r="AI193" s="293"/>
      <c r="AJ193" s="254">
        <v>0.31</v>
      </c>
      <c r="AK193" s="259">
        <v>1.1240000000000001</v>
      </c>
      <c r="AL193" s="320" t="s">
        <v>319</v>
      </c>
    </row>
    <row r="194" spans="1:38" s="247" customFormat="1" ht="24" customHeight="1">
      <c r="A194" s="316" t="s">
        <v>320</v>
      </c>
      <c r="B194" s="317">
        <v>38405</v>
      </c>
      <c r="C194" s="317">
        <v>43389</v>
      </c>
      <c r="D194" s="318">
        <v>13</v>
      </c>
      <c r="E194" s="251" t="s">
        <v>217</v>
      </c>
      <c r="F194" s="54" t="s">
        <v>218</v>
      </c>
      <c r="G194" s="324">
        <v>23.446899078635379</v>
      </c>
      <c r="H194" s="253" t="s">
        <v>219</v>
      </c>
      <c r="I194" s="254">
        <v>40.43</v>
      </c>
      <c r="J194" s="255">
        <v>203.6</v>
      </c>
      <c r="K194" s="255"/>
      <c r="L194" s="256"/>
      <c r="M194" s="257"/>
      <c r="N194" s="255"/>
      <c r="O194" s="255">
        <v>7.8650000000000002</v>
      </c>
      <c r="P194" s="256">
        <v>90.08</v>
      </c>
      <c r="Q194" s="257">
        <v>24.15</v>
      </c>
      <c r="R194" s="255">
        <v>146.84</v>
      </c>
      <c r="S194" s="255"/>
      <c r="T194" s="259"/>
      <c r="U194" s="254">
        <v>36.229999999999997</v>
      </c>
      <c r="V194" s="259">
        <v>220.26</v>
      </c>
      <c r="W194" s="319" t="s">
        <v>320</v>
      </c>
      <c r="X194" s="257">
        <v>0.9476</v>
      </c>
      <c r="Y194" s="255">
        <v>1.0229999999999999</v>
      </c>
      <c r="Z194" s="255"/>
      <c r="AA194" s="259"/>
      <c r="AB194" s="257"/>
      <c r="AC194" s="255"/>
      <c r="AD194" s="255">
        <v>1.179</v>
      </c>
      <c r="AE194" s="256">
        <v>2.7170000000000001</v>
      </c>
      <c r="AF194" s="291">
        <v>10.002000000000001</v>
      </c>
      <c r="AG194" s="292">
        <v>10.531000000000001</v>
      </c>
      <c r="AH194" s="292"/>
      <c r="AI194" s="293"/>
      <c r="AJ194" s="254">
        <v>2.2759999999999998</v>
      </c>
      <c r="AK194" s="259">
        <v>6.7329999999999997</v>
      </c>
      <c r="AL194" s="320" t="s">
        <v>320</v>
      </c>
    </row>
    <row r="195" spans="1:38" s="247" customFormat="1" ht="24" customHeight="1">
      <c r="A195" s="316" t="s">
        <v>321</v>
      </c>
      <c r="B195" s="317">
        <v>38405</v>
      </c>
      <c r="C195" s="317">
        <v>43389</v>
      </c>
      <c r="D195" s="318">
        <v>13</v>
      </c>
      <c r="E195" s="251" t="s">
        <v>217</v>
      </c>
      <c r="F195" s="54" t="s">
        <v>218</v>
      </c>
      <c r="G195" s="326">
        <v>17.239902812861185</v>
      </c>
      <c r="H195" s="253" t="s">
        <v>219</v>
      </c>
      <c r="I195" s="254">
        <v>35.020000000000003</v>
      </c>
      <c r="J195" s="255">
        <v>218.3</v>
      </c>
      <c r="K195" s="255"/>
      <c r="L195" s="256"/>
      <c r="M195" s="257"/>
      <c r="N195" s="255"/>
      <c r="O195" s="255">
        <v>9.6630000000000003</v>
      </c>
      <c r="P195" s="256">
        <v>84.51</v>
      </c>
      <c r="Q195" s="257">
        <v>22.34</v>
      </c>
      <c r="R195" s="255">
        <v>151.41</v>
      </c>
      <c r="S195" s="255"/>
      <c r="T195" s="259"/>
      <c r="U195" s="254">
        <v>33.51</v>
      </c>
      <c r="V195" s="259">
        <v>227.11</v>
      </c>
      <c r="W195" s="319" t="s">
        <v>321</v>
      </c>
      <c r="X195" s="257">
        <v>1.272</v>
      </c>
      <c r="Y195" s="255">
        <v>2.39</v>
      </c>
      <c r="Z195" s="255"/>
      <c r="AA195" s="259"/>
      <c r="AB195" s="257"/>
      <c r="AC195" s="255"/>
      <c r="AD195" s="255">
        <v>1.623</v>
      </c>
      <c r="AE195" s="256">
        <v>2.0289999999999999</v>
      </c>
      <c r="AF195" s="291">
        <v>6.7869999999999999</v>
      </c>
      <c r="AG195" s="292">
        <v>7.7949999999999999</v>
      </c>
      <c r="AH195" s="292"/>
      <c r="AI195" s="293"/>
      <c r="AJ195" s="254">
        <v>2.0579999999999998</v>
      </c>
      <c r="AK195" s="259">
        <v>6.2229999999999999</v>
      </c>
      <c r="AL195" s="320" t="s">
        <v>321</v>
      </c>
    </row>
    <row r="196" spans="1:38" s="247" customFormat="1" ht="24" customHeight="1">
      <c r="A196" s="313" t="s">
        <v>322</v>
      </c>
      <c r="B196" s="309">
        <v>37245</v>
      </c>
      <c r="C196" s="309">
        <v>43374</v>
      </c>
      <c r="D196" s="310">
        <v>16</v>
      </c>
      <c r="E196" s="251" t="s">
        <v>217</v>
      </c>
      <c r="F196" s="54" t="s">
        <v>218</v>
      </c>
      <c r="G196" s="326">
        <v>17.750105348251218</v>
      </c>
      <c r="H196" s="253" t="s">
        <v>219</v>
      </c>
      <c r="I196" s="254">
        <v>62.95</v>
      </c>
      <c r="J196" s="255">
        <v>283.7</v>
      </c>
      <c r="K196" s="255"/>
      <c r="L196" s="256"/>
      <c r="M196" s="257"/>
      <c r="N196" s="255"/>
      <c r="O196" s="255">
        <v>17.760000000000002</v>
      </c>
      <c r="P196" s="256">
        <v>93.64</v>
      </c>
      <c r="Q196" s="257">
        <v>40.36</v>
      </c>
      <c r="R196" s="255">
        <v>188.67</v>
      </c>
      <c r="S196" s="255"/>
      <c r="T196" s="259"/>
      <c r="U196" s="254">
        <v>60.54</v>
      </c>
      <c r="V196" s="259">
        <v>141.5</v>
      </c>
      <c r="W196" s="314" t="s">
        <v>322</v>
      </c>
      <c r="X196" s="257">
        <v>1.4139999999999999</v>
      </c>
      <c r="Y196" s="255">
        <v>1.91</v>
      </c>
      <c r="Z196" s="255"/>
      <c r="AA196" s="259"/>
      <c r="AB196" s="257"/>
      <c r="AC196" s="255"/>
      <c r="AD196" s="255">
        <v>6.51</v>
      </c>
      <c r="AE196" s="256">
        <v>7.9729999999999999</v>
      </c>
      <c r="AF196" s="291">
        <v>3.2429999999999999</v>
      </c>
      <c r="AG196" s="292">
        <v>4.157</v>
      </c>
      <c r="AH196" s="292"/>
      <c r="AI196" s="293"/>
      <c r="AJ196" s="254">
        <v>2.1040000000000001</v>
      </c>
      <c r="AK196" s="259">
        <v>2.41</v>
      </c>
      <c r="AL196" s="315" t="s">
        <v>322</v>
      </c>
    </row>
    <row r="197" spans="1:38" s="247" customFormat="1" ht="24" customHeight="1">
      <c r="A197" s="316" t="s">
        <v>323</v>
      </c>
      <c r="B197" s="317">
        <v>38841</v>
      </c>
      <c r="C197" s="317">
        <v>43370</v>
      </c>
      <c r="D197" s="318">
        <v>12</v>
      </c>
      <c r="E197" s="251" t="s">
        <v>217</v>
      </c>
      <c r="F197" s="54" t="s">
        <v>218</v>
      </c>
      <c r="G197" s="326">
        <v>15.840960044256196</v>
      </c>
      <c r="H197" s="253" t="s">
        <v>219</v>
      </c>
      <c r="I197" s="254">
        <v>173.1</v>
      </c>
      <c r="J197" s="255">
        <v>129.1</v>
      </c>
      <c r="K197" s="255"/>
      <c r="L197" s="256"/>
      <c r="M197" s="257"/>
      <c r="N197" s="255"/>
      <c r="O197" s="255">
        <v>16.84</v>
      </c>
      <c r="P197" s="256">
        <v>19.690000000000001</v>
      </c>
      <c r="Q197" s="257">
        <v>94.97</v>
      </c>
      <c r="R197" s="255">
        <v>74.400000000000006</v>
      </c>
      <c r="S197" s="255"/>
      <c r="T197" s="259"/>
      <c r="U197" s="254">
        <v>142.46</v>
      </c>
      <c r="V197" s="259">
        <v>111.6</v>
      </c>
      <c r="W197" s="319" t="s">
        <v>323</v>
      </c>
      <c r="X197" s="257">
        <v>0.83020000000000005</v>
      </c>
      <c r="Y197" s="255">
        <v>0.75</v>
      </c>
      <c r="Z197" s="255"/>
      <c r="AA197" s="259"/>
      <c r="AB197" s="257"/>
      <c r="AC197" s="255"/>
      <c r="AD197" s="255">
        <v>1.65</v>
      </c>
      <c r="AE197" s="256">
        <v>1.492</v>
      </c>
      <c r="AF197" s="291">
        <v>1.095</v>
      </c>
      <c r="AG197" s="292">
        <v>0.9758</v>
      </c>
      <c r="AH197" s="292"/>
      <c r="AI197" s="293"/>
      <c r="AJ197" s="254">
        <v>0.27750000000000002</v>
      </c>
      <c r="AK197" s="259">
        <v>0.91810000000000003</v>
      </c>
      <c r="AL197" s="320" t="s">
        <v>323</v>
      </c>
    </row>
    <row r="198" spans="1:38" s="247" customFormat="1" ht="24" customHeight="1">
      <c r="A198" s="316" t="s">
        <v>324</v>
      </c>
      <c r="B198" s="317">
        <v>38319</v>
      </c>
      <c r="C198" s="317">
        <v>43375</v>
      </c>
      <c r="D198" s="318">
        <v>13</v>
      </c>
      <c r="E198" s="251" t="s">
        <v>217</v>
      </c>
      <c r="F198" s="54" t="s">
        <v>218</v>
      </c>
      <c r="G198" s="324">
        <v>19.771818280087654</v>
      </c>
      <c r="H198" s="253" t="s">
        <v>219</v>
      </c>
      <c r="I198" s="254">
        <v>10.81</v>
      </c>
      <c r="J198" s="255">
        <v>243.2</v>
      </c>
      <c r="K198" s="255"/>
      <c r="L198" s="256"/>
      <c r="M198" s="257"/>
      <c r="N198" s="255"/>
      <c r="O198" s="255">
        <v>11.09</v>
      </c>
      <c r="P198" s="256">
        <v>54.82</v>
      </c>
      <c r="Q198" s="257">
        <v>10.95</v>
      </c>
      <c r="R198" s="255">
        <v>149.01</v>
      </c>
      <c r="S198" s="255"/>
      <c r="T198" s="259"/>
      <c r="U198" s="254">
        <v>16.43</v>
      </c>
      <c r="V198" s="259">
        <v>111.76</v>
      </c>
      <c r="W198" s="319" t="s">
        <v>324</v>
      </c>
      <c r="X198" s="257">
        <v>1.712</v>
      </c>
      <c r="Y198" s="255">
        <v>46.036000000000001</v>
      </c>
      <c r="Z198" s="255"/>
      <c r="AA198" s="259"/>
      <c r="AB198" s="257"/>
      <c r="AC198" s="255"/>
      <c r="AD198" s="255">
        <v>1.8089999999999999</v>
      </c>
      <c r="AE198" s="256">
        <v>3.2120000000000002</v>
      </c>
      <c r="AF198" s="291">
        <v>2.3980000000000001</v>
      </c>
      <c r="AG198" s="292">
        <v>8.35</v>
      </c>
      <c r="AH198" s="292"/>
      <c r="AI198" s="293"/>
      <c r="AJ198" s="254">
        <v>0.79979999999999996</v>
      </c>
      <c r="AK198" s="259">
        <v>3.3210000000000002</v>
      </c>
      <c r="AL198" s="320" t="s">
        <v>324</v>
      </c>
    </row>
    <row r="199" spans="1:38" s="247" customFormat="1" ht="24" customHeight="1">
      <c r="A199" s="316" t="s">
        <v>325</v>
      </c>
      <c r="B199" s="317">
        <v>38863</v>
      </c>
      <c r="C199" s="317">
        <v>43409</v>
      </c>
      <c r="D199" s="318">
        <v>12</v>
      </c>
      <c r="E199" s="265" t="s">
        <v>221</v>
      </c>
      <c r="F199" s="54" t="s">
        <v>218</v>
      </c>
      <c r="G199" s="324">
        <v>18.609465688797638</v>
      </c>
      <c r="H199" s="253" t="s">
        <v>219</v>
      </c>
      <c r="I199" s="254">
        <v>36.65</v>
      </c>
      <c r="J199" s="255">
        <v>46.82</v>
      </c>
      <c r="K199" s="255"/>
      <c r="L199" s="256"/>
      <c r="M199" s="257"/>
      <c r="N199" s="255"/>
      <c r="O199" s="255">
        <v>54.3</v>
      </c>
      <c r="P199" s="256">
        <v>81.099999999999994</v>
      </c>
      <c r="Q199" s="257">
        <v>45.48</v>
      </c>
      <c r="R199" s="255">
        <v>63.96</v>
      </c>
      <c r="S199" s="255"/>
      <c r="T199" s="259"/>
      <c r="U199" s="254">
        <v>68.22</v>
      </c>
      <c r="V199" s="259">
        <v>95.94</v>
      </c>
      <c r="W199" s="319" t="s">
        <v>325</v>
      </c>
      <c r="X199" s="257">
        <v>0.26429999999999998</v>
      </c>
      <c r="Y199" s="255">
        <v>0.3372</v>
      </c>
      <c r="Z199" s="255"/>
      <c r="AA199" s="259"/>
      <c r="AB199" s="257"/>
      <c r="AC199" s="255"/>
      <c r="AD199" s="255">
        <v>1.4379999999999999</v>
      </c>
      <c r="AE199" s="256">
        <v>1.196</v>
      </c>
      <c r="AF199" s="291">
        <v>1.776</v>
      </c>
      <c r="AG199" s="292">
        <v>2.1890000000000001</v>
      </c>
      <c r="AH199" s="292"/>
      <c r="AI199" s="293"/>
      <c r="AJ199" s="254">
        <v>0.66739999999999999</v>
      </c>
      <c r="AK199" s="259">
        <v>1.6619999999999999</v>
      </c>
      <c r="AL199" s="320" t="s">
        <v>325</v>
      </c>
    </row>
    <row r="200" spans="1:38" s="247" customFormat="1" ht="24" customHeight="1">
      <c r="A200" s="313" t="s">
        <v>326</v>
      </c>
      <c r="B200" s="309">
        <v>37247</v>
      </c>
      <c r="C200" s="309">
        <v>43397</v>
      </c>
      <c r="D200" s="310">
        <v>16</v>
      </c>
      <c r="E200" s="251" t="s">
        <v>217</v>
      </c>
      <c r="F200" s="54" t="s">
        <v>218</v>
      </c>
      <c r="G200" s="324">
        <v>23.397528323096562</v>
      </c>
      <c r="H200" s="253" t="s">
        <v>219</v>
      </c>
      <c r="I200" s="254">
        <v>143.6</v>
      </c>
      <c r="J200" s="255">
        <v>128.9</v>
      </c>
      <c r="K200" s="255"/>
      <c r="L200" s="256"/>
      <c r="M200" s="257"/>
      <c r="N200" s="255"/>
      <c r="O200" s="255">
        <v>75.95</v>
      </c>
      <c r="P200" s="256">
        <v>82.72</v>
      </c>
      <c r="Q200" s="257">
        <v>109.78</v>
      </c>
      <c r="R200" s="255">
        <v>105.81</v>
      </c>
      <c r="S200" s="255"/>
      <c r="T200" s="259"/>
      <c r="U200" s="254">
        <v>82.33</v>
      </c>
      <c r="V200" s="259">
        <v>158.72</v>
      </c>
      <c r="W200" s="314" t="s">
        <v>326</v>
      </c>
      <c r="X200" s="257">
        <v>0.34970000000000001</v>
      </c>
      <c r="Y200" s="255">
        <v>0.4204</v>
      </c>
      <c r="Z200" s="255"/>
      <c r="AA200" s="259"/>
      <c r="AB200" s="257"/>
      <c r="AC200" s="255"/>
      <c r="AD200" s="255">
        <v>2.0209999999999999</v>
      </c>
      <c r="AE200" s="256">
        <v>1.9910000000000001</v>
      </c>
      <c r="AF200" s="291">
        <v>0.92349999999999999</v>
      </c>
      <c r="AG200" s="292">
        <v>2.0419999999999998</v>
      </c>
      <c r="AH200" s="292"/>
      <c r="AI200" s="293"/>
      <c r="AJ200" s="254">
        <v>0.81069999999999998</v>
      </c>
      <c r="AK200" s="259">
        <v>1.625</v>
      </c>
      <c r="AL200" s="315" t="s">
        <v>326</v>
      </c>
    </row>
    <row r="201" spans="1:38" s="247" customFormat="1" ht="24" customHeight="1">
      <c r="A201" s="313" t="s">
        <v>327</v>
      </c>
      <c r="B201" s="309">
        <v>37795</v>
      </c>
      <c r="C201" s="309">
        <v>43397</v>
      </c>
      <c r="D201" s="310">
        <v>15</v>
      </c>
      <c r="E201" s="251" t="s">
        <v>217</v>
      </c>
      <c r="F201" s="27" t="s">
        <v>218</v>
      </c>
      <c r="G201" s="324">
        <v>19.471763644545884</v>
      </c>
      <c r="H201" s="253" t="s">
        <v>219</v>
      </c>
      <c r="I201" s="254">
        <v>293.7</v>
      </c>
      <c r="J201" s="255">
        <v>305.39999999999998</v>
      </c>
      <c r="K201" s="255"/>
      <c r="L201" s="256"/>
      <c r="M201" s="257"/>
      <c r="N201" s="255"/>
      <c r="O201" s="255">
        <v>22.13</v>
      </c>
      <c r="P201" s="256">
        <v>40.93</v>
      </c>
      <c r="Q201" s="257">
        <v>157.91999999999999</v>
      </c>
      <c r="R201" s="255">
        <v>173.17</v>
      </c>
      <c r="S201" s="255"/>
      <c r="T201" s="259"/>
      <c r="U201" s="254">
        <v>236.88</v>
      </c>
      <c r="V201" s="259">
        <v>252.13</v>
      </c>
      <c r="W201" s="314" t="s">
        <v>327</v>
      </c>
      <c r="X201" s="257">
        <v>0.83950000000000002</v>
      </c>
      <c r="Y201" s="255">
        <v>1.327</v>
      </c>
      <c r="Z201" s="255"/>
      <c r="AA201" s="259"/>
      <c r="AB201" s="257"/>
      <c r="AC201" s="255"/>
      <c r="AD201" s="255">
        <v>2.0059999999999998</v>
      </c>
      <c r="AE201" s="256">
        <v>1.7230000000000001</v>
      </c>
      <c r="AF201" s="291">
        <v>1.7110000000000001</v>
      </c>
      <c r="AG201" s="292">
        <v>2.0920000000000001</v>
      </c>
      <c r="AH201" s="292"/>
      <c r="AI201" s="293"/>
      <c r="AJ201" s="254">
        <v>6.6760000000000002</v>
      </c>
      <c r="AK201" s="259">
        <v>8.3659999999999997</v>
      </c>
      <c r="AL201" s="315" t="s">
        <v>327</v>
      </c>
    </row>
    <row r="202" spans="1:38" s="247" customFormat="1" ht="24" customHeight="1">
      <c r="A202" s="313" t="s">
        <v>328</v>
      </c>
      <c r="B202" s="309">
        <v>37188</v>
      </c>
      <c r="C202" s="309">
        <v>43393</v>
      </c>
      <c r="D202" s="310">
        <v>16</v>
      </c>
      <c r="E202" s="265" t="s">
        <v>221</v>
      </c>
      <c r="F202" s="74" t="s">
        <v>329</v>
      </c>
      <c r="G202" s="324">
        <v>18.234591144581533</v>
      </c>
      <c r="H202" s="253" t="s">
        <v>219</v>
      </c>
      <c r="I202" s="254">
        <v>451.3</v>
      </c>
      <c r="J202" s="255">
        <v>379.2</v>
      </c>
      <c r="K202" s="255"/>
      <c r="L202" s="256"/>
      <c r="M202" s="257"/>
      <c r="N202" s="255"/>
      <c r="O202" s="255">
        <v>55.62</v>
      </c>
      <c r="P202" s="256">
        <v>131.9</v>
      </c>
      <c r="Q202" s="257">
        <v>253.46</v>
      </c>
      <c r="R202" s="255">
        <v>255.55</v>
      </c>
      <c r="S202" s="255"/>
      <c r="T202" s="259"/>
      <c r="U202" s="254">
        <v>190.1</v>
      </c>
      <c r="V202" s="259">
        <v>191.66</v>
      </c>
      <c r="W202" s="314" t="s">
        <v>328</v>
      </c>
      <c r="X202" s="257">
        <v>4.6840000000000002</v>
      </c>
      <c r="Y202" s="255">
        <v>6.0289999999999999</v>
      </c>
      <c r="Z202" s="255"/>
      <c r="AA202" s="259"/>
      <c r="AB202" s="257"/>
      <c r="AC202" s="255"/>
      <c r="AD202" s="255">
        <v>7.0339999999999998</v>
      </c>
      <c r="AE202" s="256">
        <v>11.292</v>
      </c>
      <c r="AF202" s="291">
        <v>2.0070000000000001</v>
      </c>
      <c r="AG202" s="292">
        <v>2.7109999999999999</v>
      </c>
      <c r="AH202" s="292"/>
      <c r="AI202" s="293"/>
      <c r="AJ202" s="254">
        <v>2.9649999999999999</v>
      </c>
      <c r="AK202" s="259">
        <v>5.7140000000000004</v>
      </c>
      <c r="AL202" s="315" t="s">
        <v>328</v>
      </c>
    </row>
    <row r="203" spans="1:38" s="247" customFormat="1" ht="24" customHeight="1">
      <c r="A203" s="313" t="s">
        <v>330</v>
      </c>
      <c r="B203" s="309">
        <v>37453</v>
      </c>
      <c r="C203" s="309">
        <v>43383</v>
      </c>
      <c r="D203" s="310">
        <v>16</v>
      </c>
      <c r="E203" s="265" t="s">
        <v>221</v>
      </c>
      <c r="F203" s="54" t="s">
        <v>218</v>
      </c>
      <c r="G203" s="324">
        <v>22.020881316758821</v>
      </c>
      <c r="H203" s="253" t="s">
        <v>219</v>
      </c>
      <c r="I203" s="254">
        <v>65.05</v>
      </c>
      <c r="J203" s="255">
        <v>205</v>
      </c>
      <c r="K203" s="255"/>
      <c r="L203" s="256"/>
      <c r="M203" s="257"/>
      <c r="N203" s="255"/>
      <c r="O203" s="255">
        <v>20.38</v>
      </c>
      <c r="P203" s="256">
        <v>126.4</v>
      </c>
      <c r="Q203" s="257">
        <v>42.72</v>
      </c>
      <c r="R203" s="255">
        <v>165.7</v>
      </c>
      <c r="S203" s="255"/>
      <c r="T203" s="259"/>
      <c r="U203" s="254">
        <v>64.08</v>
      </c>
      <c r="V203" s="259">
        <v>124.28</v>
      </c>
      <c r="W203" s="314" t="s">
        <v>330</v>
      </c>
      <c r="X203" s="257">
        <v>0.93869999999999998</v>
      </c>
      <c r="Y203" s="255">
        <v>1.474</v>
      </c>
      <c r="Z203" s="255"/>
      <c r="AA203" s="259"/>
      <c r="AB203" s="257"/>
      <c r="AC203" s="255"/>
      <c r="AD203" s="255">
        <v>3.165</v>
      </c>
      <c r="AE203" s="256">
        <v>3.339</v>
      </c>
      <c r="AF203" s="291">
        <v>2.0539999999999998</v>
      </c>
      <c r="AG203" s="292">
        <v>2.46</v>
      </c>
      <c r="AH203" s="292"/>
      <c r="AI203" s="293"/>
      <c r="AJ203" s="254">
        <v>0.43690000000000001</v>
      </c>
      <c r="AK203" s="259">
        <v>0.94059999999999999</v>
      </c>
      <c r="AL203" s="315" t="s">
        <v>330</v>
      </c>
    </row>
    <row r="204" spans="1:38" s="247" customFormat="1" ht="24" customHeight="1">
      <c r="A204" s="316" t="s">
        <v>331</v>
      </c>
      <c r="B204" s="317">
        <v>38496</v>
      </c>
      <c r="C204" s="317">
        <v>43383</v>
      </c>
      <c r="D204" s="318">
        <v>13</v>
      </c>
      <c r="E204" s="251" t="s">
        <v>217</v>
      </c>
      <c r="F204" s="54" t="s">
        <v>218</v>
      </c>
      <c r="G204" s="324">
        <v>19.304512911481229</v>
      </c>
      <c r="H204" s="253" t="s">
        <v>219</v>
      </c>
      <c r="I204" s="254">
        <v>142.9</v>
      </c>
      <c r="J204" s="255">
        <v>201.1</v>
      </c>
      <c r="K204" s="255"/>
      <c r="L204" s="256"/>
      <c r="M204" s="257"/>
      <c r="N204" s="255"/>
      <c r="O204" s="255">
        <v>50.02</v>
      </c>
      <c r="P204" s="256">
        <v>128.9</v>
      </c>
      <c r="Q204" s="257">
        <v>96.46</v>
      </c>
      <c r="R204" s="255">
        <v>165</v>
      </c>
      <c r="S204" s="255"/>
      <c r="T204" s="259"/>
      <c r="U204" s="254">
        <v>144.69</v>
      </c>
      <c r="V204" s="259">
        <v>247.5</v>
      </c>
      <c r="W204" s="319" t="s">
        <v>331</v>
      </c>
      <c r="X204" s="257">
        <v>2.9750000000000001</v>
      </c>
      <c r="Y204" s="255">
        <v>3.2210000000000001</v>
      </c>
      <c r="Z204" s="255"/>
      <c r="AA204" s="259"/>
      <c r="AB204" s="257"/>
      <c r="AC204" s="255"/>
      <c r="AD204" s="255">
        <v>2.867</v>
      </c>
      <c r="AE204" s="256">
        <v>2.8029999999999999</v>
      </c>
      <c r="AF204" s="291">
        <v>5.6059999999999999</v>
      </c>
      <c r="AG204" s="292">
        <v>6.5979999999999999</v>
      </c>
      <c r="AH204" s="292"/>
      <c r="AI204" s="293"/>
      <c r="AJ204" s="254">
        <v>2.0139999999999998</v>
      </c>
      <c r="AK204" s="259">
        <v>1.625</v>
      </c>
      <c r="AL204" s="320" t="s">
        <v>331</v>
      </c>
    </row>
    <row r="205" spans="1:38" s="247" customFormat="1" ht="24" customHeight="1">
      <c r="A205" s="316" t="s">
        <v>332</v>
      </c>
      <c r="B205" s="317">
        <v>38874</v>
      </c>
      <c r="C205" s="317">
        <v>43396</v>
      </c>
      <c r="D205" s="318">
        <v>12</v>
      </c>
      <c r="E205" s="251" t="s">
        <v>217</v>
      </c>
      <c r="F205" s="54" t="s">
        <v>218</v>
      </c>
      <c r="G205" s="324">
        <v>20.62044544723371</v>
      </c>
      <c r="H205" s="253" t="s">
        <v>219</v>
      </c>
      <c r="I205" s="254">
        <v>197.3</v>
      </c>
      <c r="J205" s="255">
        <v>240.9</v>
      </c>
      <c r="K205" s="255"/>
      <c r="L205" s="256"/>
      <c r="M205" s="257"/>
      <c r="N205" s="255"/>
      <c r="O205" s="255">
        <v>45.98</v>
      </c>
      <c r="P205" s="256">
        <v>260.10000000000002</v>
      </c>
      <c r="Q205" s="257">
        <v>121.64</v>
      </c>
      <c r="R205" s="255">
        <v>250.5</v>
      </c>
      <c r="S205" s="255"/>
      <c r="T205" s="259"/>
      <c r="U205" s="254">
        <v>182.46</v>
      </c>
      <c r="V205" s="259">
        <v>187.88</v>
      </c>
      <c r="W205" s="319" t="s">
        <v>332</v>
      </c>
      <c r="X205" s="257">
        <v>5.7610000000000001</v>
      </c>
      <c r="Y205" s="255">
        <v>5.7149999999999999</v>
      </c>
      <c r="Z205" s="255"/>
      <c r="AA205" s="259"/>
      <c r="AB205" s="257"/>
      <c r="AC205" s="255"/>
      <c r="AD205" s="255">
        <v>1.901</v>
      </c>
      <c r="AE205" s="256">
        <v>1.899</v>
      </c>
      <c r="AF205" s="291">
        <v>0.32119999999999999</v>
      </c>
      <c r="AG205" s="292">
        <v>1.0249999999999999</v>
      </c>
      <c r="AH205" s="292"/>
      <c r="AI205" s="293"/>
      <c r="AJ205" s="254">
        <v>0.38640000000000002</v>
      </c>
      <c r="AK205" s="259">
        <v>0.2147</v>
      </c>
      <c r="AL205" s="320" t="s">
        <v>332</v>
      </c>
    </row>
    <row r="206" spans="1:38" s="247" customFormat="1" ht="24" customHeight="1">
      <c r="A206" s="316" t="s">
        <v>333</v>
      </c>
      <c r="B206" s="317">
        <v>38414</v>
      </c>
      <c r="C206" s="317">
        <v>43396</v>
      </c>
      <c r="D206" s="318">
        <v>13</v>
      </c>
      <c r="E206" s="251" t="s">
        <v>217</v>
      </c>
      <c r="F206" s="54" t="s">
        <v>218</v>
      </c>
      <c r="G206" s="324">
        <v>19.701506750802253</v>
      </c>
      <c r="H206" s="253" t="s">
        <v>219</v>
      </c>
      <c r="I206" s="254">
        <v>95.24</v>
      </c>
      <c r="J206" s="255">
        <v>260.39999999999998</v>
      </c>
      <c r="K206" s="255"/>
      <c r="L206" s="256"/>
      <c r="M206" s="257"/>
      <c r="N206" s="255"/>
      <c r="O206" s="255">
        <v>39.29</v>
      </c>
      <c r="P206" s="256">
        <v>330</v>
      </c>
      <c r="Q206" s="257">
        <v>67.27</v>
      </c>
      <c r="R206" s="255">
        <v>295.2</v>
      </c>
      <c r="S206" s="255"/>
      <c r="T206" s="259"/>
      <c r="U206" s="254">
        <v>100.9</v>
      </c>
      <c r="V206" s="259">
        <v>442.8</v>
      </c>
      <c r="W206" s="319" t="s">
        <v>333</v>
      </c>
      <c r="X206" s="257">
        <v>23.707000000000001</v>
      </c>
      <c r="Y206" s="255">
        <v>45.465000000000003</v>
      </c>
      <c r="Z206" s="255"/>
      <c r="AA206" s="259"/>
      <c r="AB206" s="257"/>
      <c r="AC206" s="255"/>
      <c r="AD206" s="255">
        <v>1.889</v>
      </c>
      <c r="AE206" s="256">
        <v>2.0830000000000002</v>
      </c>
      <c r="AF206" s="291">
        <v>1.7250000000000001</v>
      </c>
      <c r="AG206" s="292">
        <v>2.9470000000000001</v>
      </c>
      <c r="AH206" s="292"/>
      <c r="AI206" s="293"/>
      <c r="AJ206" s="254">
        <v>4.1500000000000004</v>
      </c>
      <c r="AK206" s="259">
        <v>5.6310000000000002</v>
      </c>
      <c r="AL206" s="320" t="s">
        <v>333</v>
      </c>
    </row>
    <row r="207" spans="1:38" s="247" customFormat="1" ht="24" customHeight="1">
      <c r="A207" s="313" t="s">
        <v>334</v>
      </c>
      <c r="B207" s="309">
        <v>37293</v>
      </c>
      <c r="C207" s="309">
        <v>43375</v>
      </c>
      <c r="D207" s="310">
        <v>16</v>
      </c>
      <c r="E207" s="265" t="s">
        <v>221</v>
      </c>
      <c r="F207" s="54" t="s">
        <v>218</v>
      </c>
      <c r="G207" s="327">
        <v>41.466773796771427</v>
      </c>
      <c r="H207" s="253" t="s">
        <v>219</v>
      </c>
      <c r="I207" s="254">
        <v>12.95</v>
      </c>
      <c r="J207" s="255">
        <v>426.5</v>
      </c>
      <c r="K207" s="255"/>
      <c r="L207" s="256"/>
      <c r="M207" s="257"/>
      <c r="N207" s="255"/>
      <c r="O207" s="255">
        <v>12.29</v>
      </c>
      <c r="P207" s="256">
        <v>175.8</v>
      </c>
      <c r="Q207" s="257">
        <v>21.68</v>
      </c>
      <c r="R207" s="255">
        <v>161.1</v>
      </c>
      <c r="S207" s="255"/>
      <c r="T207" s="259"/>
      <c r="U207" s="254">
        <v>45.08</v>
      </c>
      <c r="V207" s="259">
        <v>236.9</v>
      </c>
      <c r="W207" s="314" t="s">
        <v>334</v>
      </c>
      <c r="X207" s="257">
        <v>3.609</v>
      </c>
      <c r="Y207" s="255">
        <v>160.33699999999999</v>
      </c>
      <c r="Z207" s="255"/>
      <c r="AA207" s="259"/>
      <c r="AB207" s="257"/>
      <c r="AC207" s="255"/>
      <c r="AD207" s="255">
        <v>2.7650000000000001</v>
      </c>
      <c r="AE207" s="256">
        <v>5.48</v>
      </c>
      <c r="AF207" s="291">
        <v>1.36</v>
      </c>
      <c r="AG207" s="292">
        <v>2.6949999999999998</v>
      </c>
      <c r="AH207" s="292"/>
      <c r="AI207" s="293"/>
      <c r="AJ207" s="254">
        <v>2.9780000000000002</v>
      </c>
      <c r="AK207" s="259">
        <v>5.9210000000000003</v>
      </c>
      <c r="AL207" s="315" t="s">
        <v>334</v>
      </c>
    </row>
    <row r="208" spans="1:38" s="247" customFormat="1" ht="24" customHeight="1">
      <c r="A208" s="316" t="s">
        <v>335</v>
      </c>
      <c r="B208" s="317">
        <v>38323</v>
      </c>
      <c r="C208" s="317">
        <v>43388</v>
      </c>
      <c r="D208" s="318">
        <v>13</v>
      </c>
      <c r="E208" s="251" t="s">
        <v>217</v>
      </c>
      <c r="F208" s="54" t="s">
        <v>218</v>
      </c>
      <c r="G208" s="324">
        <v>18.749249782002767</v>
      </c>
      <c r="H208" s="253" t="s">
        <v>219</v>
      </c>
      <c r="I208" s="254">
        <v>262.89999999999998</v>
      </c>
      <c r="J208" s="255">
        <v>237.7</v>
      </c>
      <c r="K208" s="255"/>
      <c r="L208" s="256"/>
      <c r="M208" s="257"/>
      <c r="N208" s="255"/>
      <c r="O208" s="255">
        <v>37.65</v>
      </c>
      <c r="P208" s="256">
        <v>42.24</v>
      </c>
      <c r="Q208" s="257">
        <v>110.6</v>
      </c>
      <c r="R208" s="255">
        <v>194.8</v>
      </c>
      <c r="S208" s="255"/>
      <c r="T208" s="259"/>
      <c r="U208" s="254">
        <v>37.54</v>
      </c>
      <c r="V208" s="259">
        <v>60</v>
      </c>
      <c r="W208" s="319" t="s">
        <v>335</v>
      </c>
      <c r="X208" s="257">
        <v>4.3029999999999999</v>
      </c>
      <c r="Y208" s="255">
        <v>4.4729999999999999</v>
      </c>
      <c r="Z208" s="255"/>
      <c r="AA208" s="259"/>
      <c r="AB208" s="257"/>
      <c r="AC208" s="255"/>
      <c r="AD208" s="255">
        <v>0.98870000000000002</v>
      </c>
      <c r="AE208" s="256">
        <v>0.96489999999999998</v>
      </c>
      <c r="AF208" s="291">
        <v>1.5449999999999999</v>
      </c>
      <c r="AG208" s="292">
        <v>1.7270000000000001</v>
      </c>
      <c r="AH208" s="292"/>
      <c r="AI208" s="293"/>
      <c r="AJ208" s="254">
        <v>1.637</v>
      </c>
      <c r="AK208" s="259">
        <v>1.641</v>
      </c>
      <c r="AL208" s="320" t="s">
        <v>335</v>
      </c>
    </row>
    <row r="209" spans="1:38" s="247" customFormat="1" ht="24" customHeight="1">
      <c r="A209" s="313" t="s">
        <v>336</v>
      </c>
      <c r="B209" s="309">
        <v>37385</v>
      </c>
      <c r="C209" s="309">
        <v>43393</v>
      </c>
      <c r="D209" s="310">
        <v>16</v>
      </c>
      <c r="E209" s="265" t="s">
        <v>221</v>
      </c>
      <c r="F209" s="54" t="s">
        <v>218</v>
      </c>
      <c r="G209" s="324">
        <v>19.057624646055412</v>
      </c>
      <c r="H209" s="253" t="s">
        <v>219</v>
      </c>
      <c r="I209" s="254">
        <v>59.66</v>
      </c>
      <c r="J209" s="255">
        <v>114.6</v>
      </c>
      <c r="K209" s="255"/>
      <c r="L209" s="256"/>
      <c r="M209" s="257"/>
      <c r="N209" s="255"/>
      <c r="O209" s="255">
        <v>20.83</v>
      </c>
      <c r="P209" s="256">
        <v>47.77</v>
      </c>
      <c r="Q209" s="257">
        <v>116.5</v>
      </c>
      <c r="R209" s="255">
        <v>289.7</v>
      </c>
      <c r="S209" s="255"/>
      <c r="T209" s="259"/>
      <c r="U209" s="254">
        <v>54.43</v>
      </c>
      <c r="V209" s="259">
        <v>147.69999999999999</v>
      </c>
      <c r="W209" s="314" t="s">
        <v>336</v>
      </c>
      <c r="X209" s="257">
        <v>0.36570000000000003</v>
      </c>
      <c r="Y209" s="255">
        <v>0.51349999999999996</v>
      </c>
      <c r="Z209" s="255"/>
      <c r="AA209" s="259"/>
      <c r="AB209" s="257"/>
      <c r="AC209" s="255"/>
      <c r="AD209" s="255">
        <v>3.8860000000000001</v>
      </c>
      <c r="AE209" s="256">
        <v>6.7119999999999997</v>
      </c>
      <c r="AF209" s="291">
        <v>3.7240000000000002</v>
      </c>
      <c r="AG209" s="292">
        <v>4.7169999999999996</v>
      </c>
      <c r="AH209" s="292"/>
      <c r="AI209" s="293"/>
      <c r="AJ209" s="254">
        <v>2.891</v>
      </c>
      <c r="AK209" s="259">
        <v>4.1390000000000002</v>
      </c>
      <c r="AL209" s="315" t="s">
        <v>336</v>
      </c>
    </row>
    <row r="210" spans="1:38" s="247" customFormat="1" ht="24" customHeight="1">
      <c r="A210" s="316" t="s">
        <v>337</v>
      </c>
      <c r="B210" s="317">
        <v>38474</v>
      </c>
      <c r="C210" s="317">
        <v>43399</v>
      </c>
      <c r="D210" s="318">
        <v>13</v>
      </c>
      <c r="E210" s="251" t="s">
        <v>217</v>
      </c>
      <c r="F210" s="54" t="s">
        <v>218</v>
      </c>
      <c r="G210" s="326">
        <v>16.790940354848537</v>
      </c>
      <c r="H210" s="253" t="s">
        <v>219</v>
      </c>
      <c r="I210" s="254">
        <v>55.47</v>
      </c>
      <c r="J210" s="255">
        <v>666.4</v>
      </c>
      <c r="K210" s="255"/>
      <c r="L210" s="256"/>
      <c r="M210" s="257"/>
      <c r="N210" s="255"/>
      <c r="O210" s="255">
        <v>7.6219999999999999</v>
      </c>
      <c r="P210" s="256">
        <v>328.8</v>
      </c>
      <c r="Q210" s="257">
        <v>141.1</v>
      </c>
      <c r="R210" s="255">
        <v>557.6</v>
      </c>
      <c r="S210" s="255"/>
      <c r="T210" s="259"/>
      <c r="U210" s="254">
        <v>19.649999999999999</v>
      </c>
      <c r="V210" s="259">
        <v>128.69999999999999</v>
      </c>
      <c r="W210" s="319" t="s">
        <v>337</v>
      </c>
      <c r="X210" s="257">
        <v>5.4080000000000004</v>
      </c>
      <c r="Y210" s="255">
        <v>21.114000000000001</v>
      </c>
      <c r="Z210" s="255"/>
      <c r="AA210" s="259"/>
      <c r="AB210" s="257"/>
      <c r="AC210" s="255"/>
      <c r="AD210" s="255">
        <v>2.2280000000000002</v>
      </c>
      <c r="AE210" s="256">
        <v>17.795999999999999</v>
      </c>
      <c r="AF210" s="291">
        <v>6.4320000000000004</v>
      </c>
      <c r="AG210" s="292">
        <v>7.5529999999999999</v>
      </c>
      <c r="AH210" s="292"/>
      <c r="AI210" s="293"/>
      <c r="AJ210" s="254">
        <v>4.4969999999999999</v>
      </c>
      <c r="AK210" s="259">
        <v>7.1740000000000004</v>
      </c>
      <c r="AL210" s="320" t="s">
        <v>337</v>
      </c>
    </row>
    <row r="211" spans="1:38" s="247" customFormat="1" ht="24" customHeight="1">
      <c r="A211" s="316" t="s">
        <v>338</v>
      </c>
      <c r="B211" s="317">
        <v>38474</v>
      </c>
      <c r="C211" s="317">
        <v>43399</v>
      </c>
      <c r="D211" s="318">
        <v>13</v>
      </c>
      <c r="E211" s="251" t="s">
        <v>217</v>
      </c>
      <c r="F211" s="54" t="s">
        <v>218</v>
      </c>
      <c r="G211" s="326">
        <v>16.000500609722046</v>
      </c>
      <c r="H211" s="253" t="s">
        <v>219</v>
      </c>
      <c r="I211" s="254">
        <v>50.41</v>
      </c>
      <c r="J211" s="255">
        <v>491.4</v>
      </c>
      <c r="K211" s="255"/>
      <c r="L211" s="256"/>
      <c r="M211" s="257"/>
      <c r="N211" s="255"/>
      <c r="O211" s="255">
        <v>20.28</v>
      </c>
      <c r="P211" s="256">
        <v>163.69999999999999</v>
      </c>
      <c r="Q211" s="257">
        <v>35.89</v>
      </c>
      <c r="R211" s="255">
        <v>430.4</v>
      </c>
      <c r="S211" s="255"/>
      <c r="T211" s="259"/>
      <c r="U211" s="254">
        <v>9.5030000000000001</v>
      </c>
      <c r="V211" s="259">
        <v>91.06</v>
      </c>
      <c r="W211" s="319" t="s">
        <v>338</v>
      </c>
      <c r="X211" s="257">
        <v>13.679</v>
      </c>
      <c r="Y211" s="255">
        <v>17.001000000000001</v>
      </c>
      <c r="Z211" s="255"/>
      <c r="AA211" s="259"/>
      <c r="AB211" s="257"/>
      <c r="AC211" s="255"/>
      <c r="AD211" s="255">
        <v>4.0940000000000003</v>
      </c>
      <c r="AE211" s="256">
        <v>17.375</v>
      </c>
      <c r="AF211" s="291">
        <v>1.798</v>
      </c>
      <c r="AG211" s="292">
        <v>8.2940000000000005</v>
      </c>
      <c r="AH211" s="292"/>
      <c r="AI211" s="293"/>
      <c r="AJ211" s="254">
        <v>0.36880000000000002</v>
      </c>
      <c r="AK211" s="259">
        <v>4.5430000000000001</v>
      </c>
      <c r="AL211" s="320" t="s">
        <v>338</v>
      </c>
    </row>
    <row r="212" spans="1:38" s="247" customFormat="1" ht="24" customHeight="1">
      <c r="A212" s="313" t="s">
        <v>339</v>
      </c>
      <c r="B212" s="309">
        <v>37726</v>
      </c>
      <c r="C212" s="309">
        <v>43414</v>
      </c>
      <c r="D212" s="310">
        <v>15</v>
      </c>
      <c r="E212" s="251" t="s">
        <v>217</v>
      </c>
      <c r="F212" s="54" t="s">
        <v>218</v>
      </c>
      <c r="G212" s="324">
        <v>22.066771413927096</v>
      </c>
      <c r="H212" s="253" t="s">
        <v>219</v>
      </c>
      <c r="I212" s="254">
        <v>45.72</v>
      </c>
      <c r="J212" s="255">
        <v>78.23</v>
      </c>
      <c r="K212" s="255"/>
      <c r="L212" s="256"/>
      <c r="M212" s="257"/>
      <c r="N212" s="255"/>
      <c r="O212" s="255">
        <v>154.69999999999999</v>
      </c>
      <c r="P212" s="256">
        <v>178.6</v>
      </c>
      <c r="Q212" s="257">
        <v>332.6</v>
      </c>
      <c r="R212" s="255">
        <v>461.7</v>
      </c>
      <c r="S212" s="255"/>
      <c r="T212" s="259"/>
      <c r="U212" s="254">
        <v>74.040000000000006</v>
      </c>
      <c r="V212" s="259">
        <v>133.9</v>
      </c>
      <c r="W212" s="314" t="s">
        <v>339</v>
      </c>
      <c r="X212" s="257">
        <v>0.33360000000000001</v>
      </c>
      <c r="Y212" s="255">
        <v>0.61519999999999997</v>
      </c>
      <c r="Z212" s="255"/>
      <c r="AA212" s="259"/>
      <c r="AB212" s="257"/>
      <c r="AC212" s="255"/>
      <c r="AD212" s="255">
        <v>5.4820000000000002</v>
      </c>
      <c r="AE212" s="256">
        <v>5.2220000000000004</v>
      </c>
      <c r="AF212" s="291">
        <v>2.7309999999999999</v>
      </c>
      <c r="AG212" s="292">
        <v>2.8610000000000002</v>
      </c>
      <c r="AH212" s="292"/>
      <c r="AI212" s="293"/>
      <c r="AJ212" s="254">
        <v>1.5</v>
      </c>
      <c r="AK212" s="259">
        <v>1.302</v>
      </c>
      <c r="AL212" s="315" t="s">
        <v>339</v>
      </c>
    </row>
    <row r="213" spans="1:38" s="247" customFormat="1" ht="24" customHeight="1">
      <c r="A213" s="316" t="s">
        <v>340</v>
      </c>
      <c r="B213" s="317">
        <v>38989</v>
      </c>
      <c r="C213" s="317">
        <v>43384</v>
      </c>
      <c r="D213" s="318">
        <v>12</v>
      </c>
      <c r="E213" s="265" t="s">
        <v>221</v>
      </c>
      <c r="F213" s="54" t="s">
        <v>218</v>
      </c>
      <c r="G213" s="326">
        <v>15.798565452416048</v>
      </c>
      <c r="H213" s="253" t="s">
        <v>219</v>
      </c>
      <c r="I213" s="254">
        <v>41.4</v>
      </c>
      <c r="J213" s="255">
        <v>139.1</v>
      </c>
      <c r="K213" s="255"/>
      <c r="L213" s="256"/>
      <c r="M213" s="257"/>
      <c r="N213" s="255"/>
      <c r="O213" s="255">
        <v>53.67</v>
      </c>
      <c r="P213" s="256">
        <v>110.5</v>
      </c>
      <c r="Q213" s="257">
        <v>72.66</v>
      </c>
      <c r="R213" s="255">
        <v>404.7</v>
      </c>
      <c r="S213" s="255"/>
      <c r="T213" s="259"/>
      <c r="U213" s="254">
        <v>30.09</v>
      </c>
      <c r="V213" s="259">
        <v>129.69999999999999</v>
      </c>
      <c r="W213" s="319" t="s">
        <v>340</v>
      </c>
      <c r="X213" s="257">
        <v>20.966999999999999</v>
      </c>
      <c r="Y213" s="255">
        <v>24.277000000000001</v>
      </c>
      <c r="Z213" s="255"/>
      <c r="AA213" s="259"/>
      <c r="AB213" s="257"/>
      <c r="AC213" s="255"/>
      <c r="AD213" s="255">
        <v>4.6449999999999996</v>
      </c>
      <c r="AE213" s="256">
        <v>6.4720000000000004</v>
      </c>
      <c r="AF213" s="291">
        <v>1.9219999999999999</v>
      </c>
      <c r="AG213" s="292">
        <v>1.8919999999999999</v>
      </c>
      <c r="AH213" s="292"/>
      <c r="AI213" s="293"/>
      <c r="AJ213" s="254">
        <v>2.218</v>
      </c>
      <c r="AK213" s="259">
        <v>2.3250000000000002</v>
      </c>
      <c r="AL213" s="320" t="s">
        <v>340</v>
      </c>
    </row>
    <row r="214" spans="1:38" s="247" customFormat="1" ht="24" customHeight="1">
      <c r="A214" s="316" t="s">
        <v>341</v>
      </c>
      <c r="B214" s="317">
        <v>38506</v>
      </c>
      <c r="C214" s="317">
        <v>43413</v>
      </c>
      <c r="D214" s="318">
        <v>13</v>
      </c>
      <c r="E214" s="251" t="s">
        <v>217</v>
      </c>
      <c r="F214" s="54" t="s">
        <v>218</v>
      </c>
      <c r="G214" s="324">
        <v>22.553096126148883</v>
      </c>
      <c r="H214" s="253" t="s">
        <v>219</v>
      </c>
      <c r="I214" s="254">
        <v>26.25</v>
      </c>
      <c r="J214" s="255">
        <v>62.64</v>
      </c>
      <c r="K214" s="255"/>
      <c r="L214" s="256"/>
      <c r="M214" s="257"/>
      <c r="N214" s="255"/>
      <c r="O214" s="255">
        <v>18.079999999999998</v>
      </c>
      <c r="P214" s="256">
        <v>57.56</v>
      </c>
      <c r="Q214" s="257">
        <v>75.459999999999994</v>
      </c>
      <c r="R214" s="255">
        <v>174.5</v>
      </c>
      <c r="S214" s="255"/>
      <c r="T214" s="259"/>
      <c r="U214" s="254">
        <v>23.52</v>
      </c>
      <c r="V214" s="259">
        <v>63.29</v>
      </c>
      <c r="W214" s="319" t="s">
        <v>341</v>
      </c>
      <c r="X214" s="257">
        <v>1.732</v>
      </c>
      <c r="Y214" s="255">
        <v>3.0070000000000001</v>
      </c>
      <c r="Z214" s="255"/>
      <c r="AA214" s="259"/>
      <c r="AB214" s="257"/>
      <c r="AC214" s="255"/>
      <c r="AD214" s="255">
        <v>1.123</v>
      </c>
      <c r="AE214" s="256">
        <v>1.988</v>
      </c>
      <c r="AF214" s="291">
        <v>2.3069999999999999</v>
      </c>
      <c r="AG214" s="292">
        <v>3.468</v>
      </c>
      <c r="AH214" s="292"/>
      <c r="AI214" s="293"/>
      <c r="AJ214" s="254">
        <v>1.8540000000000001</v>
      </c>
      <c r="AK214" s="259">
        <v>3.0070000000000001</v>
      </c>
      <c r="AL214" s="320" t="s">
        <v>341</v>
      </c>
    </row>
    <row r="215" spans="1:38" s="247" customFormat="1" ht="24" customHeight="1">
      <c r="A215" s="313" t="s">
        <v>342</v>
      </c>
      <c r="B215" s="309">
        <v>37726</v>
      </c>
      <c r="C215" s="309">
        <v>43375</v>
      </c>
      <c r="D215" s="310">
        <v>15</v>
      </c>
      <c r="E215" s="265" t="s">
        <v>221</v>
      </c>
      <c r="F215" s="54" t="s">
        <v>218</v>
      </c>
      <c r="G215" s="324">
        <v>18.709303431163562</v>
      </c>
      <c r="H215" s="253" t="s">
        <v>219</v>
      </c>
      <c r="I215" s="254">
        <v>40.65</v>
      </c>
      <c r="J215" s="255">
        <v>62.68</v>
      </c>
      <c r="K215" s="255"/>
      <c r="L215" s="256"/>
      <c r="M215" s="257"/>
      <c r="N215" s="255"/>
      <c r="O215" s="255">
        <v>9.15</v>
      </c>
      <c r="P215" s="256">
        <v>21.81</v>
      </c>
      <c r="Q215" s="257">
        <v>150.6</v>
      </c>
      <c r="R215" s="255">
        <v>263.3</v>
      </c>
      <c r="S215" s="255"/>
      <c r="T215" s="259"/>
      <c r="U215" s="254">
        <v>38.840000000000003</v>
      </c>
      <c r="V215" s="259">
        <v>68.69</v>
      </c>
      <c r="W215" s="314" t="s">
        <v>342</v>
      </c>
      <c r="X215" s="257">
        <v>0.65990000000000004</v>
      </c>
      <c r="Y215" s="255">
        <v>0.88949999999999996</v>
      </c>
      <c r="Z215" s="255"/>
      <c r="AA215" s="259"/>
      <c r="AB215" s="257"/>
      <c r="AC215" s="255"/>
      <c r="AD215" s="255">
        <v>0.43209999999999998</v>
      </c>
      <c r="AE215" s="256">
        <v>0.5837</v>
      </c>
      <c r="AF215" s="291">
        <v>0.94920000000000004</v>
      </c>
      <c r="AG215" s="292">
        <v>0.96589999999999998</v>
      </c>
      <c r="AH215" s="292"/>
      <c r="AI215" s="293"/>
      <c r="AJ215" s="254">
        <v>1.5960000000000001</v>
      </c>
      <c r="AK215" s="259">
        <v>1.6180000000000001</v>
      </c>
      <c r="AL215" s="315" t="s">
        <v>342</v>
      </c>
    </row>
    <row r="216" spans="1:38" s="247" customFormat="1" ht="24" customHeight="1">
      <c r="A216" s="313" t="s">
        <v>343</v>
      </c>
      <c r="B216" s="309">
        <v>36994</v>
      </c>
      <c r="C216" s="309">
        <v>43397</v>
      </c>
      <c r="D216" s="310">
        <v>17</v>
      </c>
      <c r="E216" s="251" t="s">
        <v>217</v>
      </c>
      <c r="F216" s="54" t="s">
        <v>218</v>
      </c>
      <c r="G216" s="324">
        <v>20.546402189391245</v>
      </c>
      <c r="H216" s="253" t="s">
        <v>219</v>
      </c>
      <c r="I216" s="254">
        <v>427.3</v>
      </c>
      <c r="J216" s="255">
        <v>446.1</v>
      </c>
      <c r="K216" s="255"/>
      <c r="L216" s="256"/>
      <c r="M216" s="257"/>
      <c r="N216" s="255"/>
      <c r="O216" s="255">
        <v>36.590000000000003</v>
      </c>
      <c r="P216" s="256">
        <v>77.87</v>
      </c>
      <c r="Q216" s="257">
        <v>273.7</v>
      </c>
      <c r="R216" s="255">
        <v>767.6</v>
      </c>
      <c r="S216" s="255"/>
      <c r="T216" s="259"/>
      <c r="U216" s="254">
        <v>61.37</v>
      </c>
      <c r="V216" s="259">
        <v>197.8</v>
      </c>
      <c r="W216" s="314" t="s">
        <v>343</v>
      </c>
      <c r="X216" s="257">
        <v>4.9329999999999998</v>
      </c>
      <c r="Y216" s="255">
        <v>6.0410000000000004</v>
      </c>
      <c r="Z216" s="255"/>
      <c r="AA216" s="259"/>
      <c r="AB216" s="257"/>
      <c r="AC216" s="255"/>
      <c r="AD216" s="255">
        <v>4.2350000000000003</v>
      </c>
      <c r="AE216" s="256">
        <v>5.7510000000000003</v>
      </c>
      <c r="AF216" s="291">
        <v>0.98280000000000001</v>
      </c>
      <c r="AG216" s="292">
        <v>1.1759999999999999</v>
      </c>
      <c r="AH216" s="292"/>
      <c r="AI216" s="293"/>
      <c r="AJ216" s="254">
        <v>0.53669999999999995</v>
      </c>
      <c r="AK216" s="259">
        <v>1.677</v>
      </c>
      <c r="AL216" s="315" t="s">
        <v>343</v>
      </c>
    </row>
    <row r="217" spans="1:38" s="247" customFormat="1" ht="24" customHeight="1">
      <c r="A217" s="313" t="s">
        <v>344</v>
      </c>
      <c r="B217" s="309">
        <v>37753</v>
      </c>
      <c r="C217" s="309">
        <v>43423</v>
      </c>
      <c r="D217" s="310">
        <v>15</v>
      </c>
      <c r="E217" s="251" t="s">
        <v>217</v>
      </c>
      <c r="F217" s="54" t="s">
        <v>218</v>
      </c>
      <c r="G217" s="324">
        <v>23.740603981303199</v>
      </c>
      <c r="H217" s="253" t="s">
        <v>219</v>
      </c>
      <c r="I217" s="254">
        <v>59.22</v>
      </c>
      <c r="J217" s="255">
        <v>533.20000000000005</v>
      </c>
      <c r="K217" s="255"/>
      <c r="L217" s="256"/>
      <c r="M217" s="257"/>
      <c r="N217" s="255"/>
      <c r="O217" s="255">
        <v>83.45</v>
      </c>
      <c r="P217" s="256">
        <v>91.87</v>
      </c>
      <c r="Q217" s="257">
        <v>172.4</v>
      </c>
      <c r="R217" s="255">
        <v>414.4</v>
      </c>
      <c r="S217" s="255"/>
      <c r="T217" s="259"/>
      <c r="U217" s="254">
        <v>114.5</v>
      </c>
      <c r="V217" s="259">
        <v>307.8</v>
      </c>
      <c r="W217" s="314" t="s">
        <v>344</v>
      </c>
      <c r="X217" s="257">
        <v>1.4159999999999999</v>
      </c>
      <c r="Y217" s="255">
        <v>3.6989999999999998</v>
      </c>
      <c r="Z217" s="255"/>
      <c r="AA217" s="259"/>
      <c r="AB217" s="257"/>
      <c r="AC217" s="255"/>
      <c r="AD217" s="255">
        <v>1.3720000000000001</v>
      </c>
      <c r="AE217" s="256">
        <v>1.764</v>
      </c>
      <c r="AF217" s="291">
        <v>1.8680000000000001</v>
      </c>
      <c r="AG217" s="292">
        <v>2.0990000000000002</v>
      </c>
      <c r="AH217" s="292"/>
      <c r="AI217" s="293"/>
      <c r="AJ217" s="254">
        <v>3.5049999999999999</v>
      </c>
      <c r="AK217" s="259">
        <v>4.274</v>
      </c>
      <c r="AL217" s="315" t="s">
        <v>344</v>
      </c>
    </row>
    <row r="218" spans="1:38" s="247" customFormat="1" ht="24" customHeight="1">
      <c r="A218" s="316" t="s">
        <v>345</v>
      </c>
      <c r="B218" s="317">
        <v>38922</v>
      </c>
      <c r="C218" s="317">
        <v>43423</v>
      </c>
      <c r="D218" s="318">
        <v>12</v>
      </c>
      <c r="E218" s="251" t="s">
        <v>217</v>
      </c>
      <c r="F218" s="54" t="s">
        <v>218</v>
      </c>
      <c r="G218" s="324">
        <v>19.600591715976332</v>
      </c>
      <c r="H218" s="253" t="s">
        <v>219</v>
      </c>
      <c r="I218" s="254">
        <v>32.700000000000003</v>
      </c>
      <c r="J218" s="255">
        <v>592.9</v>
      </c>
      <c r="K218" s="255"/>
      <c r="L218" s="256"/>
      <c r="M218" s="257"/>
      <c r="N218" s="255"/>
      <c r="O218" s="255">
        <v>33.130000000000003</v>
      </c>
      <c r="P218" s="256">
        <v>248.8</v>
      </c>
      <c r="Q218" s="257">
        <v>56.32</v>
      </c>
      <c r="R218" s="255">
        <v>599.29999999999995</v>
      </c>
      <c r="S218" s="255"/>
      <c r="T218" s="259"/>
      <c r="U218" s="254">
        <v>5.2830000000000004</v>
      </c>
      <c r="V218" s="259">
        <v>102.2</v>
      </c>
      <c r="W218" s="319" t="s">
        <v>345</v>
      </c>
      <c r="X218" s="257">
        <v>8.0739999999999998</v>
      </c>
      <c r="Y218" s="255">
        <v>14.118</v>
      </c>
      <c r="Z218" s="255"/>
      <c r="AA218" s="259"/>
      <c r="AB218" s="257"/>
      <c r="AC218" s="255"/>
      <c r="AD218" s="255">
        <v>6.6719999999999997</v>
      </c>
      <c r="AE218" s="256">
        <v>6.1639999999999997</v>
      </c>
      <c r="AF218" s="291">
        <v>1.1080000000000001</v>
      </c>
      <c r="AG218" s="292">
        <v>2.1440000000000001</v>
      </c>
      <c r="AH218" s="292"/>
      <c r="AI218" s="293"/>
      <c r="AJ218" s="254">
        <v>0.73360000000000003</v>
      </c>
      <c r="AK218" s="259">
        <v>1.5409999999999999</v>
      </c>
      <c r="AL218" s="320" t="s">
        <v>345</v>
      </c>
    </row>
    <row r="219" spans="1:38" s="247" customFormat="1" ht="24" customHeight="1">
      <c r="A219" s="313" t="s">
        <v>346</v>
      </c>
      <c r="B219" s="309">
        <v>37900</v>
      </c>
      <c r="C219" s="309">
        <v>43442</v>
      </c>
      <c r="D219" s="328">
        <v>15</v>
      </c>
      <c r="E219" s="251" t="s">
        <v>217</v>
      </c>
      <c r="F219" s="54" t="s">
        <v>218</v>
      </c>
      <c r="G219" s="324">
        <v>24.86</v>
      </c>
      <c r="H219" s="253" t="s">
        <v>219</v>
      </c>
      <c r="I219" s="254">
        <v>10.53</v>
      </c>
      <c r="J219" s="255">
        <v>51.94</v>
      </c>
      <c r="K219" s="255"/>
      <c r="L219" s="256"/>
      <c r="M219" s="257"/>
      <c r="N219" s="255"/>
      <c r="O219" s="255">
        <v>70.680000000000007</v>
      </c>
      <c r="P219" s="256">
        <v>136.1</v>
      </c>
      <c r="Q219" s="257">
        <v>128.80000000000001</v>
      </c>
      <c r="R219" s="255">
        <v>622.5</v>
      </c>
      <c r="S219" s="255"/>
      <c r="T219" s="259"/>
      <c r="U219" s="254">
        <v>32.979999999999997</v>
      </c>
      <c r="V219" s="259">
        <v>322.2</v>
      </c>
      <c r="W219" s="314" t="s">
        <v>346</v>
      </c>
      <c r="X219" s="257">
        <v>0.1915</v>
      </c>
      <c r="Y219" s="255">
        <v>0.28179999999999999</v>
      </c>
      <c r="Z219" s="255"/>
      <c r="AA219" s="259"/>
      <c r="AB219" s="257"/>
      <c r="AC219" s="255"/>
      <c r="AD219" s="255">
        <v>3.5449999999999999</v>
      </c>
      <c r="AE219" s="256">
        <v>4.9660000000000002</v>
      </c>
      <c r="AF219" s="291">
        <v>3.6669999999999998</v>
      </c>
      <c r="AG219" s="292">
        <v>9.1349999999999998</v>
      </c>
      <c r="AH219" s="292"/>
      <c r="AI219" s="293"/>
      <c r="AJ219" s="254">
        <v>3.2919999999999998</v>
      </c>
      <c r="AK219" s="259">
        <v>7.8559999999999999</v>
      </c>
      <c r="AL219" s="315" t="s">
        <v>346</v>
      </c>
    </row>
    <row r="220" spans="1:38" s="247" customFormat="1" ht="24" customHeight="1">
      <c r="A220" s="316" t="s">
        <v>347</v>
      </c>
      <c r="B220" s="317">
        <v>38982</v>
      </c>
      <c r="C220" s="317">
        <v>43442</v>
      </c>
      <c r="D220" s="329">
        <v>12</v>
      </c>
      <c r="E220" s="251" t="s">
        <v>217</v>
      </c>
      <c r="F220" s="54" t="s">
        <v>218</v>
      </c>
      <c r="G220" s="325">
        <v>26.69</v>
      </c>
      <c r="H220" s="253" t="s">
        <v>219</v>
      </c>
      <c r="I220" s="254">
        <v>38.17</v>
      </c>
      <c r="J220" s="255">
        <v>574.70000000000005</v>
      </c>
      <c r="K220" s="255"/>
      <c r="L220" s="256"/>
      <c r="M220" s="257"/>
      <c r="N220" s="255"/>
      <c r="O220" s="255">
        <v>40.11</v>
      </c>
      <c r="P220" s="256">
        <v>95.97</v>
      </c>
      <c r="Q220" s="257">
        <v>55.78</v>
      </c>
      <c r="R220" s="255">
        <v>196.3</v>
      </c>
      <c r="S220" s="255"/>
      <c r="T220" s="259"/>
      <c r="U220" s="254">
        <v>71.650000000000006</v>
      </c>
      <c r="V220" s="259">
        <v>293.5</v>
      </c>
      <c r="W220" s="319" t="s">
        <v>347</v>
      </c>
      <c r="X220" s="257">
        <v>3.6829999999999998</v>
      </c>
      <c r="Y220" s="255">
        <v>17.443000000000001</v>
      </c>
      <c r="Z220" s="255"/>
      <c r="AA220" s="259"/>
      <c r="AB220" s="257"/>
      <c r="AC220" s="255"/>
      <c r="AD220" s="255">
        <v>10.494</v>
      </c>
      <c r="AE220" s="256">
        <v>14.204000000000001</v>
      </c>
      <c r="AF220" s="291">
        <v>2.74</v>
      </c>
      <c r="AG220" s="292">
        <v>2.7080000000000002</v>
      </c>
      <c r="AH220" s="292"/>
      <c r="AI220" s="293"/>
      <c r="AJ220" s="254">
        <v>4.24</v>
      </c>
      <c r="AK220" s="259">
        <v>4.5970000000000004</v>
      </c>
      <c r="AL220" s="320" t="s">
        <v>347</v>
      </c>
    </row>
    <row r="221" spans="1:38" s="247" customFormat="1" ht="24" customHeight="1">
      <c r="A221" s="313" t="s">
        <v>348</v>
      </c>
      <c r="B221" s="309">
        <v>37504</v>
      </c>
      <c r="C221" s="309">
        <v>43407</v>
      </c>
      <c r="D221" s="310">
        <v>16</v>
      </c>
      <c r="E221" s="265" t="s">
        <v>221</v>
      </c>
      <c r="F221" s="54" t="s">
        <v>218</v>
      </c>
      <c r="G221" s="325">
        <v>25.550617103515233</v>
      </c>
      <c r="H221" s="253" t="s">
        <v>219</v>
      </c>
      <c r="I221" s="254">
        <v>212.4</v>
      </c>
      <c r="J221" s="255">
        <v>548.79999999999995</v>
      </c>
      <c r="K221" s="255"/>
      <c r="L221" s="256"/>
      <c r="M221" s="257"/>
      <c r="N221" s="255"/>
      <c r="O221" s="255">
        <v>50.43</v>
      </c>
      <c r="P221" s="256">
        <v>125.2</v>
      </c>
      <c r="Q221" s="257">
        <v>307.60000000000002</v>
      </c>
      <c r="R221" s="255">
        <v>619</v>
      </c>
      <c r="S221" s="255"/>
      <c r="T221" s="259"/>
      <c r="U221" s="254">
        <v>110.5</v>
      </c>
      <c r="V221" s="259">
        <v>376.5</v>
      </c>
      <c r="W221" s="314" t="s">
        <v>348</v>
      </c>
      <c r="X221" s="257">
        <v>6.6559999999999997</v>
      </c>
      <c r="Y221" s="255">
        <v>11.401</v>
      </c>
      <c r="Z221" s="255"/>
      <c r="AA221" s="259"/>
      <c r="AB221" s="257"/>
      <c r="AC221" s="255"/>
      <c r="AD221" s="255">
        <v>4.1619999999999999</v>
      </c>
      <c r="AE221" s="256">
        <v>5.8639999999999999</v>
      </c>
      <c r="AF221" s="291">
        <v>6.6859999999999999</v>
      </c>
      <c r="AG221" s="292">
        <v>6.4059999999999997</v>
      </c>
      <c r="AH221" s="292"/>
      <c r="AI221" s="293"/>
      <c r="AJ221" s="254">
        <v>1.5289999999999999</v>
      </c>
      <c r="AK221" s="259">
        <v>3.2650000000000001</v>
      </c>
      <c r="AL221" s="315" t="s">
        <v>348</v>
      </c>
    </row>
    <row r="222" spans="1:38" s="247" customFormat="1" ht="24" customHeight="1">
      <c r="A222" s="313" t="s">
        <v>349</v>
      </c>
      <c r="B222" s="309">
        <v>37019</v>
      </c>
      <c r="C222" s="309">
        <v>43407</v>
      </c>
      <c r="D222" s="310">
        <v>17</v>
      </c>
      <c r="E222" s="251" t="s">
        <v>217</v>
      </c>
      <c r="F222" s="27" t="s">
        <v>218</v>
      </c>
      <c r="G222" s="327">
        <v>40.683381685291529</v>
      </c>
      <c r="H222" s="253" t="s">
        <v>219</v>
      </c>
      <c r="I222" s="254">
        <v>15.71</v>
      </c>
      <c r="J222" s="255">
        <v>129.30000000000001</v>
      </c>
      <c r="K222" s="255"/>
      <c r="L222" s="256"/>
      <c r="M222" s="257"/>
      <c r="N222" s="255"/>
      <c r="O222" s="255">
        <v>24.43</v>
      </c>
      <c r="P222" s="256">
        <v>78.599999999999994</v>
      </c>
      <c r="Q222" s="257">
        <v>66.84</v>
      </c>
      <c r="R222" s="255">
        <v>384.8</v>
      </c>
      <c r="S222" s="255"/>
      <c r="T222" s="259"/>
      <c r="U222" s="254">
        <v>30.03</v>
      </c>
      <c r="V222" s="259">
        <v>327.10000000000002</v>
      </c>
      <c r="W222" s="314" t="s">
        <v>349</v>
      </c>
      <c r="X222" s="257">
        <v>1.974</v>
      </c>
      <c r="Y222" s="255">
        <v>33.920999999999999</v>
      </c>
      <c r="Z222" s="255"/>
      <c r="AA222" s="259"/>
      <c r="AB222" s="257"/>
      <c r="AC222" s="255"/>
      <c r="AD222" s="255">
        <v>3.7570000000000001</v>
      </c>
      <c r="AE222" s="256">
        <v>5.27</v>
      </c>
      <c r="AF222" s="291">
        <v>1.9510000000000001</v>
      </c>
      <c r="AG222" s="292">
        <v>4.2969999999999997</v>
      </c>
      <c r="AH222" s="292"/>
      <c r="AI222" s="293"/>
      <c r="AJ222" s="254">
        <v>2.081</v>
      </c>
      <c r="AK222" s="259">
        <v>5.5979999999999999</v>
      </c>
      <c r="AL222" s="315" t="s">
        <v>349</v>
      </c>
    </row>
    <row r="223" spans="1:38" s="247" customFormat="1" ht="24" customHeight="1">
      <c r="A223" s="316" t="s">
        <v>350</v>
      </c>
      <c r="B223" s="317">
        <v>38304</v>
      </c>
      <c r="C223" s="317">
        <v>43389</v>
      </c>
      <c r="D223" s="318">
        <v>13</v>
      </c>
      <c r="E223" s="251" t="s">
        <v>217</v>
      </c>
      <c r="F223" s="13" t="s">
        <v>224</v>
      </c>
      <c r="G223" s="324">
        <v>22.029751759481488</v>
      </c>
      <c r="H223" s="253" t="s">
        <v>219</v>
      </c>
      <c r="I223" s="254">
        <v>50.68</v>
      </c>
      <c r="J223" s="255">
        <v>793.2</v>
      </c>
      <c r="K223" s="255"/>
      <c r="L223" s="256"/>
      <c r="M223" s="257"/>
      <c r="N223" s="255"/>
      <c r="O223" s="255">
        <v>55</v>
      </c>
      <c r="P223" s="256">
        <v>161.19999999999999</v>
      </c>
      <c r="Q223" s="257">
        <v>62.39</v>
      </c>
      <c r="R223" s="255">
        <v>696.9</v>
      </c>
      <c r="S223" s="255"/>
      <c r="T223" s="259"/>
      <c r="U223" s="254">
        <v>22.82</v>
      </c>
      <c r="V223" s="259">
        <v>442.6</v>
      </c>
      <c r="W223" s="319" t="s">
        <v>350</v>
      </c>
      <c r="X223" s="257">
        <v>1.244</v>
      </c>
      <c r="Y223" s="255">
        <v>8.6929999999999996</v>
      </c>
      <c r="Z223" s="255"/>
      <c r="AA223" s="259"/>
      <c r="AB223" s="257"/>
      <c r="AC223" s="255"/>
      <c r="AD223" s="255">
        <v>3.669</v>
      </c>
      <c r="AE223" s="256">
        <v>5.8540000000000001</v>
      </c>
      <c r="AF223" s="291">
        <v>1.8129999999999999</v>
      </c>
      <c r="AG223" s="292">
        <v>10.234</v>
      </c>
      <c r="AH223" s="292"/>
      <c r="AI223" s="293"/>
      <c r="AJ223" s="254">
        <v>1.133</v>
      </c>
      <c r="AK223" s="259">
        <v>5.2629999999999999</v>
      </c>
      <c r="AL223" s="320" t="s">
        <v>350</v>
      </c>
    </row>
    <row r="224" spans="1:38" s="247" customFormat="1" ht="24" customHeight="1">
      <c r="A224" s="316" t="s">
        <v>351</v>
      </c>
      <c r="B224" s="317">
        <v>38680</v>
      </c>
      <c r="C224" s="317">
        <v>43395</v>
      </c>
      <c r="D224" s="318">
        <v>12</v>
      </c>
      <c r="E224" s="251" t="s">
        <v>217</v>
      </c>
      <c r="F224" s="54" t="s">
        <v>218</v>
      </c>
      <c r="G224" s="324">
        <v>19.040274766940065</v>
      </c>
      <c r="H224" s="253" t="s">
        <v>219</v>
      </c>
      <c r="I224" s="254">
        <v>10.4</v>
      </c>
      <c r="J224" s="255">
        <v>64.22</v>
      </c>
      <c r="K224" s="255"/>
      <c r="L224" s="256"/>
      <c r="M224" s="257"/>
      <c r="N224" s="255"/>
      <c r="O224" s="255">
        <v>144.80000000000001</v>
      </c>
      <c r="P224" s="256">
        <v>253.6</v>
      </c>
      <c r="Q224" s="257">
        <v>44.13</v>
      </c>
      <c r="R224" s="255">
        <v>287</v>
      </c>
      <c r="S224" s="255"/>
      <c r="T224" s="259"/>
      <c r="U224" s="254">
        <v>14.92</v>
      </c>
      <c r="V224" s="259">
        <v>71.19</v>
      </c>
      <c r="W224" s="319" t="s">
        <v>351</v>
      </c>
      <c r="X224" s="257">
        <v>0.37609999999999999</v>
      </c>
      <c r="Y224" s="255">
        <v>1.4219999999999999</v>
      </c>
      <c r="Z224" s="255"/>
      <c r="AA224" s="259"/>
      <c r="AB224" s="257"/>
      <c r="AC224" s="255"/>
      <c r="AD224" s="255">
        <v>10.005000000000001</v>
      </c>
      <c r="AE224" s="256">
        <v>12.61</v>
      </c>
      <c r="AF224" s="291">
        <v>2.58</v>
      </c>
      <c r="AG224" s="292">
        <v>7.03</v>
      </c>
      <c r="AH224" s="292"/>
      <c r="AI224" s="293"/>
      <c r="AJ224" s="254">
        <v>0.36480000000000001</v>
      </c>
      <c r="AK224" s="259">
        <v>0.92779999999999996</v>
      </c>
      <c r="AL224" s="320" t="s">
        <v>351</v>
      </c>
    </row>
    <row r="225" spans="1:38" s="247" customFormat="1" ht="24" customHeight="1">
      <c r="A225" s="316" t="s">
        <v>352</v>
      </c>
      <c r="B225" s="317">
        <v>38570</v>
      </c>
      <c r="C225" s="317">
        <v>43405</v>
      </c>
      <c r="D225" s="318">
        <v>13</v>
      </c>
      <c r="E225" s="265" t="s">
        <v>221</v>
      </c>
      <c r="F225" s="27" t="s">
        <v>218</v>
      </c>
      <c r="G225" s="326">
        <v>17.91810996200272</v>
      </c>
      <c r="H225" s="253" t="s">
        <v>219</v>
      </c>
      <c r="I225" s="254">
        <v>122.2</v>
      </c>
      <c r="J225" s="255">
        <v>181.9</v>
      </c>
      <c r="K225" s="255"/>
      <c r="L225" s="256"/>
      <c r="M225" s="257"/>
      <c r="N225" s="255"/>
      <c r="O225" s="255">
        <v>38.4</v>
      </c>
      <c r="P225" s="256">
        <v>253.7</v>
      </c>
      <c r="Q225" s="257">
        <v>103.9</v>
      </c>
      <c r="R225" s="255">
        <v>351.3</v>
      </c>
      <c r="S225" s="255"/>
      <c r="T225" s="259"/>
      <c r="U225" s="254">
        <v>16.27</v>
      </c>
      <c r="V225" s="259">
        <v>114</v>
      </c>
      <c r="W225" s="319" t="s">
        <v>352</v>
      </c>
      <c r="X225" s="257">
        <v>1.94</v>
      </c>
      <c r="Y225" s="255">
        <v>5.4669999999999996</v>
      </c>
      <c r="Z225" s="255"/>
      <c r="AA225" s="259"/>
      <c r="AB225" s="257"/>
      <c r="AC225" s="255"/>
      <c r="AD225" s="255">
        <v>1.861</v>
      </c>
      <c r="AE225" s="256">
        <v>3.51</v>
      </c>
      <c r="AF225" s="291">
        <v>4.9800000000000004</v>
      </c>
      <c r="AG225" s="292">
        <v>6.5449999999999999</v>
      </c>
      <c r="AH225" s="292"/>
      <c r="AI225" s="293"/>
      <c r="AJ225" s="254">
        <v>1.0529999999999999</v>
      </c>
      <c r="AK225" s="259">
        <v>2.032</v>
      </c>
      <c r="AL225" s="320" t="s">
        <v>352</v>
      </c>
    </row>
    <row r="226" spans="1:38" s="247" customFormat="1" ht="24" customHeight="1">
      <c r="A226" s="316" t="s">
        <v>353</v>
      </c>
      <c r="B226" s="317">
        <v>38489</v>
      </c>
      <c r="C226" s="317">
        <v>43385</v>
      </c>
      <c r="D226" s="318">
        <v>13</v>
      </c>
      <c r="E226" s="251" t="s">
        <v>217</v>
      </c>
      <c r="F226" s="13" t="s">
        <v>258</v>
      </c>
      <c r="G226" s="325">
        <v>29.850746268656717</v>
      </c>
      <c r="H226" s="253" t="s">
        <v>219</v>
      </c>
      <c r="I226" s="254">
        <v>59.49</v>
      </c>
      <c r="J226" s="255">
        <v>256.7</v>
      </c>
      <c r="K226" s="255"/>
      <c r="L226" s="256"/>
      <c r="M226" s="257"/>
      <c r="N226" s="255"/>
      <c r="O226" s="255">
        <v>30.26</v>
      </c>
      <c r="P226" s="256">
        <v>83.06</v>
      </c>
      <c r="Q226" s="257">
        <v>31.92</v>
      </c>
      <c r="R226" s="255">
        <v>707.9</v>
      </c>
      <c r="S226" s="255"/>
      <c r="T226" s="259"/>
      <c r="U226" s="254">
        <v>89.44</v>
      </c>
      <c r="V226" s="259">
        <v>224</v>
      </c>
      <c r="W226" s="319" t="s">
        <v>353</v>
      </c>
      <c r="X226" s="257">
        <v>0.30580000000000002</v>
      </c>
      <c r="Y226" s="255">
        <v>0.58030000000000004</v>
      </c>
      <c r="Z226" s="255"/>
      <c r="AA226" s="259"/>
      <c r="AB226" s="257"/>
      <c r="AC226" s="255"/>
      <c r="AD226" s="255">
        <v>1.6990000000000001</v>
      </c>
      <c r="AE226" s="256">
        <v>2.347</v>
      </c>
      <c r="AF226" s="291">
        <v>1.2989999999999999</v>
      </c>
      <c r="AG226" s="292">
        <v>2.161</v>
      </c>
      <c r="AH226" s="292"/>
      <c r="AI226" s="293"/>
      <c r="AJ226" s="254">
        <v>2.1240000000000001</v>
      </c>
      <c r="AK226" s="259">
        <v>3.07</v>
      </c>
      <c r="AL226" s="320" t="s">
        <v>353</v>
      </c>
    </row>
    <row r="227" spans="1:38" s="247" customFormat="1" ht="24" customHeight="1">
      <c r="A227" s="313" t="s">
        <v>354</v>
      </c>
      <c r="B227" s="309">
        <v>37347</v>
      </c>
      <c r="C227" s="309">
        <v>43403</v>
      </c>
      <c r="D227" s="310">
        <v>16</v>
      </c>
      <c r="E227" s="251" t="s">
        <v>217</v>
      </c>
      <c r="F227" s="54" t="s">
        <v>218</v>
      </c>
      <c r="G227" s="324">
        <v>20.936017145115525</v>
      </c>
      <c r="H227" s="253" t="s">
        <v>219</v>
      </c>
      <c r="I227" s="254">
        <v>143.19999999999999</v>
      </c>
      <c r="J227" s="255">
        <v>184.3</v>
      </c>
      <c r="K227" s="255"/>
      <c r="L227" s="256"/>
      <c r="M227" s="257"/>
      <c r="N227" s="255"/>
      <c r="O227" s="255">
        <v>105.3</v>
      </c>
      <c r="P227" s="256">
        <v>154.80000000000001</v>
      </c>
      <c r="Q227" s="257">
        <v>178.5</v>
      </c>
      <c r="R227" s="255">
        <v>243</v>
      </c>
      <c r="S227" s="255"/>
      <c r="T227" s="259"/>
      <c r="U227" s="254">
        <v>24.04</v>
      </c>
      <c r="V227" s="259">
        <v>29.9</v>
      </c>
      <c r="W227" s="314" t="s">
        <v>354</v>
      </c>
      <c r="X227" s="257">
        <v>2.94</v>
      </c>
      <c r="Y227" s="255">
        <v>3.621</v>
      </c>
      <c r="Z227" s="255"/>
      <c r="AA227" s="259"/>
      <c r="AB227" s="257"/>
      <c r="AC227" s="255"/>
      <c r="AD227" s="255">
        <v>2.218</v>
      </c>
      <c r="AE227" s="256">
        <v>2.6030000000000002</v>
      </c>
      <c r="AF227" s="291">
        <v>0.31759999999999999</v>
      </c>
      <c r="AG227" s="292">
        <v>0.49630000000000002</v>
      </c>
      <c r="AH227" s="292"/>
      <c r="AI227" s="293"/>
      <c r="AJ227" s="254">
        <v>0.54559999999999997</v>
      </c>
      <c r="AK227" s="259">
        <v>0.79879999999999995</v>
      </c>
      <c r="AL227" s="315" t="s">
        <v>354</v>
      </c>
    </row>
    <row r="228" spans="1:38" s="247" customFormat="1" ht="24" customHeight="1">
      <c r="A228" s="313" t="s">
        <v>355</v>
      </c>
      <c r="B228" s="309">
        <v>37347</v>
      </c>
      <c r="C228" s="309">
        <v>43403</v>
      </c>
      <c r="D228" s="310">
        <v>16</v>
      </c>
      <c r="E228" s="265" t="s">
        <v>221</v>
      </c>
      <c r="F228" s="54" t="s">
        <v>218</v>
      </c>
      <c r="G228" s="324">
        <v>22.941354457567176</v>
      </c>
      <c r="H228" s="253" t="s">
        <v>219</v>
      </c>
      <c r="I228" s="254">
        <v>92.43</v>
      </c>
      <c r="J228" s="255">
        <v>128.1</v>
      </c>
      <c r="K228" s="255"/>
      <c r="L228" s="256"/>
      <c r="M228" s="257"/>
      <c r="N228" s="255"/>
      <c r="O228" s="255">
        <v>153.4</v>
      </c>
      <c r="P228" s="256">
        <v>230.2</v>
      </c>
      <c r="Q228" s="257">
        <v>294.89999999999998</v>
      </c>
      <c r="R228" s="255">
        <v>358.4</v>
      </c>
      <c r="S228" s="255"/>
      <c r="T228" s="259"/>
      <c r="U228" s="254">
        <v>44.46</v>
      </c>
      <c r="V228" s="259">
        <v>60.64</v>
      </c>
      <c r="W228" s="314" t="s">
        <v>355</v>
      </c>
      <c r="X228" s="257">
        <v>3.823</v>
      </c>
      <c r="Y228" s="255">
        <v>3.347</v>
      </c>
      <c r="Z228" s="255"/>
      <c r="AA228" s="259"/>
      <c r="AB228" s="257"/>
      <c r="AC228" s="255"/>
      <c r="AD228" s="255">
        <v>9.6050000000000004</v>
      </c>
      <c r="AE228" s="256">
        <v>9.1639999999999997</v>
      </c>
      <c r="AF228" s="291">
        <v>1.762</v>
      </c>
      <c r="AG228" s="292">
        <v>2.1280000000000001</v>
      </c>
      <c r="AH228" s="292"/>
      <c r="AI228" s="293"/>
      <c r="AJ228" s="254">
        <v>2.0699999999999998</v>
      </c>
      <c r="AK228" s="259">
        <v>0.39500000000000002</v>
      </c>
      <c r="AL228" s="315" t="s">
        <v>355</v>
      </c>
    </row>
    <row r="229" spans="1:38" s="247" customFormat="1" ht="24" customHeight="1">
      <c r="A229" s="313" t="s">
        <v>356</v>
      </c>
      <c r="B229" s="309">
        <v>37813</v>
      </c>
      <c r="C229" s="309">
        <v>43409</v>
      </c>
      <c r="D229" s="310">
        <v>15</v>
      </c>
      <c r="E229" s="251" t="s">
        <v>217</v>
      </c>
      <c r="F229" s="54" t="s">
        <v>218</v>
      </c>
      <c r="G229" s="324">
        <v>20.72363907102087</v>
      </c>
      <c r="H229" s="253" t="s">
        <v>219</v>
      </c>
      <c r="I229" s="254">
        <v>104.6</v>
      </c>
      <c r="J229" s="255">
        <v>189.2</v>
      </c>
      <c r="K229" s="255"/>
      <c r="L229" s="256"/>
      <c r="M229" s="257"/>
      <c r="N229" s="255"/>
      <c r="O229" s="255">
        <v>350.9</v>
      </c>
      <c r="P229" s="256">
        <v>819.6</v>
      </c>
      <c r="Q229" s="257">
        <v>51.12</v>
      </c>
      <c r="R229" s="255">
        <v>140.80000000000001</v>
      </c>
      <c r="S229" s="255"/>
      <c r="T229" s="259"/>
      <c r="U229" s="254">
        <v>16.11</v>
      </c>
      <c r="V229" s="259">
        <v>35.479999999999997</v>
      </c>
      <c r="W229" s="314" t="s">
        <v>356</v>
      </c>
      <c r="X229" s="257">
        <v>7.9880000000000004</v>
      </c>
      <c r="Y229" s="255">
        <v>9.9789999999999992</v>
      </c>
      <c r="Z229" s="255"/>
      <c r="AA229" s="259"/>
      <c r="AB229" s="257"/>
      <c r="AC229" s="255"/>
      <c r="AD229" s="255">
        <v>3.24</v>
      </c>
      <c r="AE229" s="256">
        <v>3.77</v>
      </c>
      <c r="AF229" s="291">
        <v>1.2270000000000001</v>
      </c>
      <c r="AG229" s="292">
        <v>1.992</v>
      </c>
      <c r="AH229" s="292"/>
      <c r="AI229" s="293"/>
      <c r="AJ229" s="254">
        <v>1.3380000000000001</v>
      </c>
      <c r="AK229" s="259">
        <v>0.29620000000000002</v>
      </c>
      <c r="AL229" s="315" t="s">
        <v>356</v>
      </c>
    </row>
    <row r="230" spans="1:38" s="247" customFormat="1" ht="24" customHeight="1">
      <c r="A230" s="313" t="s">
        <v>357</v>
      </c>
      <c r="B230" s="309">
        <v>37133</v>
      </c>
      <c r="C230" s="309">
        <v>43404</v>
      </c>
      <c r="D230" s="310">
        <v>17</v>
      </c>
      <c r="E230" s="265" t="s">
        <v>221</v>
      </c>
      <c r="F230" s="54" t="s">
        <v>218</v>
      </c>
      <c r="G230" s="324">
        <v>24.185466946880332</v>
      </c>
      <c r="H230" s="253" t="s">
        <v>219</v>
      </c>
      <c r="I230" s="254">
        <v>30.8</v>
      </c>
      <c r="J230" s="255">
        <v>203.4</v>
      </c>
      <c r="K230" s="255"/>
      <c r="L230" s="256"/>
      <c r="M230" s="257"/>
      <c r="N230" s="255"/>
      <c r="O230" s="255">
        <v>138.5</v>
      </c>
      <c r="P230" s="256">
        <v>324.8</v>
      </c>
      <c r="Q230" s="257">
        <v>157.9</v>
      </c>
      <c r="R230" s="255">
        <v>436.2</v>
      </c>
      <c r="S230" s="255"/>
      <c r="T230" s="259"/>
      <c r="U230" s="254">
        <v>109.5</v>
      </c>
      <c r="V230" s="259">
        <v>184</v>
      </c>
      <c r="W230" s="314" t="s">
        <v>357</v>
      </c>
      <c r="X230" s="257">
        <v>4.0659999999999998</v>
      </c>
      <c r="Y230" s="255">
        <v>111.971</v>
      </c>
      <c r="Z230" s="255"/>
      <c r="AA230" s="259"/>
      <c r="AB230" s="257"/>
      <c r="AC230" s="255"/>
      <c r="AD230" s="255">
        <v>36.372</v>
      </c>
      <c r="AE230" s="256">
        <v>131.15299999999999</v>
      </c>
      <c r="AF230" s="291">
        <v>28.204000000000001</v>
      </c>
      <c r="AG230" s="292">
        <v>43.515000000000001</v>
      </c>
      <c r="AH230" s="292"/>
      <c r="AI230" s="293"/>
      <c r="AJ230" s="254">
        <v>9.3960000000000008</v>
      </c>
      <c r="AK230" s="259">
        <v>3.8210000000000002</v>
      </c>
      <c r="AL230" s="315" t="s">
        <v>357</v>
      </c>
    </row>
    <row r="231" spans="1:38" s="247" customFormat="1" ht="24" customHeight="1">
      <c r="A231" s="313" t="s">
        <v>358</v>
      </c>
      <c r="B231" s="309">
        <v>37538</v>
      </c>
      <c r="C231" s="309">
        <v>43395</v>
      </c>
      <c r="D231" s="310">
        <v>16</v>
      </c>
      <c r="E231" s="251" t="s">
        <v>217</v>
      </c>
      <c r="F231" s="54" t="s">
        <v>218</v>
      </c>
      <c r="G231" s="324">
        <v>20.940155616909891</v>
      </c>
      <c r="H231" s="253" t="s">
        <v>219</v>
      </c>
      <c r="I231" s="254">
        <v>113.3</v>
      </c>
      <c r="J231" s="255">
        <v>143</v>
      </c>
      <c r="K231" s="255"/>
      <c r="L231" s="256"/>
      <c r="M231" s="257"/>
      <c r="N231" s="255"/>
      <c r="O231" s="255">
        <v>169.6</v>
      </c>
      <c r="P231" s="256">
        <v>263.10000000000002</v>
      </c>
      <c r="Q231" s="257">
        <v>138.4</v>
      </c>
      <c r="R231" s="255">
        <v>255.3</v>
      </c>
      <c r="S231" s="255"/>
      <c r="T231" s="259"/>
      <c r="U231" s="254">
        <v>44.78</v>
      </c>
      <c r="V231" s="259">
        <v>68.459999999999994</v>
      </c>
      <c r="W231" s="314" t="s">
        <v>358</v>
      </c>
      <c r="X231" s="257">
        <v>4.9720000000000004</v>
      </c>
      <c r="Y231" s="255">
        <v>5.9870000000000001</v>
      </c>
      <c r="Z231" s="255"/>
      <c r="AA231" s="259"/>
      <c r="AB231" s="257"/>
      <c r="AC231" s="255"/>
      <c r="AD231" s="255">
        <v>4.133</v>
      </c>
      <c r="AE231" s="256">
        <v>5.625</v>
      </c>
      <c r="AF231" s="291">
        <v>1.115</v>
      </c>
      <c r="AG231" s="292">
        <v>2.0539999999999998</v>
      </c>
      <c r="AH231" s="292"/>
      <c r="AI231" s="293"/>
      <c r="AJ231" s="254">
        <v>4.5990000000000002</v>
      </c>
      <c r="AK231" s="259">
        <v>0.98560000000000003</v>
      </c>
      <c r="AL231" s="315" t="s">
        <v>358</v>
      </c>
    </row>
    <row r="232" spans="1:38" s="247" customFormat="1" ht="24" customHeight="1">
      <c r="A232" s="316" t="s">
        <v>359</v>
      </c>
      <c r="B232" s="317">
        <v>38071</v>
      </c>
      <c r="C232" s="317">
        <v>43409</v>
      </c>
      <c r="D232" s="318">
        <v>14</v>
      </c>
      <c r="E232" s="265" t="s">
        <v>221</v>
      </c>
      <c r="F232" s="54" t="s">
        <v>218</v>
      </c>
      <c r="G232" s="324">
        <v>20.40179452941932</v>
      </c>
      <c r="H232" s="253" t="s">
        <v>219</v>
      </c>
      <c r="I232" s="254">
        <v>53.09</v>
      </c>
      <c r="J232" s="255">
        <v>540.20000000000005</v>
      </c>
      <c r="K232" s="255"/>
      <c r="L232" s="256"/>
      <c r="M232" s="257"/>
      <c r="N232" s="255"/>
      <c r="O232" s="255">
        <v>136.80000000000001</v>
      </c>
      <c r="P232" s="256">
        <v>620.9</v>
      </c>
      <c r="Q232" s="257">
        <v>93.8</v>
      </c>
      <c r="R232" s="255">
        <v>231.9</v>
      </c>
      <c r="S232" s="255"/>
      <c r="T232" s="259"/>
      <c r="U232" s="254">
        <v>33.39</v>
      </c>
      <c r="V232" s="259">
        <v>114.7</v>
      </c>
      <c r="W232" s="319" t="s">
        <v>359</v>
      </c>
      <c r="X232" s="257">
        <v>1.1719999999999999</v>
      </c>
      <c r="Y232" s="255">
        <v>3.8260000000000001</v>
      </c>
      <c r="Z232" s="255"/>
      <c r="AA232" s="259"/>
      <c r="AB232" s="257"/>
      <c r="AC232" s="255"/>
      <c r="AD232" s="255">
        <v>6.5910000000000002</v>
      </c>
      <c r="AE232" s="256">
        <v>18.905999999999999</v>
      </c>
      <c r="AF232" s="291">
        <v>4.3319999999999999</v>
      </c>
      <c r="AG232" s="292">
        <v>5.6349999999999998</v>
      </c>
      <c r="AH232" s="292"/>
      <c r="AI232" s="293"/>
      <c r="AJ232" s="254">
        <v>2.1179999999999999</v>
      </c>
      <c r="AK232" s="259">
        <v>0.60650000000000004</v>
      </c>
      <c r="AL232" s="320" t="s">
        <v>359</v>
      </c>
    </row>
    <row r="233" spans="1:38" s="247" customFormat="1" ht="24" customHeight="1">
      <c r="A233" s="316" t="s">
        <v>360</v>
      </c>
      <c r="B233" s="317">
        <v>39013</v>
      </c>
      <c r="C233" s="317">
        <v>43430</v>
      </c>
      <c r="D233" s="318">
        <v>12</v>
      </c>
      <c r="E233" s="251" t="s">
        <v>217</v>
      </c>
      <c r="F233" s="27" t="s">
        <v>218</v>
      </c>
      <c r="G233" s="326">
        <v>17.567207456426978</v>
      </c>
      <c r="H233" s="253" t="s">
        <v>219</v>
      </c>
      <c r="I233" s="254">
        <v>97.57</v>
      </c>
      <c r="J233" s="255">
        <v>632.70000000000005</v>
      </c>
      <c r="K233" s="255"/>
      <c r="L233" s="256"/>
      <c r="M233" s="257"/>
      <c r="N233" s="255"/>
      <c r="O233" s="255">
        <v>64.86</v>
      </c>
      <c r="P233" s="256">
        <v>624.1</v>
      </c>
      <c r="Q233" s="257">
        <v>33.21</v>
      </c>
      <c r="R233" s="255">
        <v>346.7</v>
      </c>
      <c r="S233" s="255"/>
      <c r="T233" s="259"/>
      <c r="U233" s="254">
        <v>187.5</v>
      </c>
      <c r="V233" s="259">
        <v>450.1</v>
      </c>
      <c r="W233" s="319" t="s">
        <v>360</v>
      </c>
      <c r="X233" s="257">
        <v>1.1479999999999999</v>
      </c>
      <c r="Y233" s="255">
        <v>3.3290000000000002</v>
      </c>
      <c r="Z233" s="255"/>
      <c r="AA233" s="259"/>
      <c r="AB233" s="257"/>
      <c r="AC233" s="255"/>
      <c r="AD233" s="255">
        <v>3.052</v>
      </c>
      <c r="AE233" s="256">
        <v>12.695</v>
      </c>
      <c r="AF233" s="291">
        <v>0.7823</v>
      </c>
      <c r="AG233" s="292">
        <v>3.1539999999999999</v>
      </c>
      <c r="AH233" s="292"/>
      <c r="AI233" s="293"/>
      <c r="AJ233" s="254">
        <v>10.117000000000001</v>
      </c>
      <c r="AK233" s="259">
        <v>4.3410000000000002</v>
      </c>
      <c r="AL233" s="320" t="s">
        <v>360</v>
      </c>
    </row>
    <row r="234" spans="1:38" s="247" customFormat="1" ht="24" customHeight="1">
      <c r="A234" s="316" t="s">
        <v>361</v>
      </c>
      <c r="B234" s="317">
        <v>38379</v>
      </c>
      <c r="C234" s="317">
        <v>43406</v>
      </c>
      <c r="D234" s="318">
        <v>13</v>
      </c>
      <c r="E234" s="265" t="s">
        <v>221</v>
      </c>
      <c r="F234" s="76" t="s">
        <v>218</v>
      </c>
      <c r="G234" s="327">
        <v>30.633444350778269</v>
      </c>
      <c r="H234" s="253" t="s">
        <v>219</v>
      </c>
      <c r="I234" s="254">
        <v>42.88</v>
      </c>
      <c r="J234" s="255">
        <v>738.3</v>
      </c>
      <c r="K234" s="255"/>
      <c r="L234" s="256"/>
      <c r="M234" s="257"/>
      <c r="N234" s="255"/>
      <c r="O234" s="255">
        <v>85.12</v>
      </c>
      <c r="P234" s="256">
        <v>955.2</v>
      </c>
      <c r="Q234" s="257">
        <v>31.67</v>
      </c>
      <c r="R234" s="255">
        <v>572.29999999999995</v>
      </c>
      <c r="S234" s="255"/>
      <c r="T234" s="259"/>
      <c r="U234" s="254">
        <v>28.41</v>
      </c>
      <c r="V234" s="259">
        <v>538.6</v>
      </c>
      <c r="W234" s="319" t="s">
        <v>361</v>
      </c>
      <c r="X234" s="257">
        <v>0.75629999999999997</v>
      </c>
      <c r="Y234" s="255">
        <v>0.72770000000000001</v>
      </c>
      <c r="Z234" s="255"/>
      <c r="AA234" s="259"/>
      <c r="AB234" s="257"/>
      <c r="AC234" s="255"/>
      <c r="AD234" s="255">
        <v>1.71</v>
      </c>
      <c r="AE234" s="256">
        <v>2.952</v>
      </c>
      <c r="AF234" s="291">
        <v>1.1930000000000001</v>
      </c>
      <c r="AG234" s="292">
        <v>19.216999999999999</v>
      </c>
      <c r="AH234" s="292"/>
      <c r="AI234" s="293"/>
      <c r="AJ234" s="254">
        <v>1.5920000000000001</v>
      </c>
      <c r="AK234" s="259">
        <v>1.022</v>
      </c>
      <c r="AL234" s="320" t="s">
        <v>361</v>
      </c>
    </row>
    <row r="235" spans="1:38" s="247" customFormat="1" ht="24" customHeight="1">
      <c r="A235" s="330" t="s">
        <v>362</v>
      </c>
      <c r="B235" s="309">
        <v>37701</v>
      </c>
      <c r="C235" s="309">
        <v>43449</v>
      </c>
      <c r="D235" s="328">
        <v>15</v>
      </c>
      <c r="E235" s="251" t="s">
        <v>217</v>
      </c>
      <c r="F235" s="12" t="s">
        <v>222</v>
      </c>
      <c r="G235" s="252">
        <v>27.21</v>
      </c>
      <c r="H235" s="253" t="s">
        <v>219</v>
      </c>
      <c r="I235" s="254"/>
      <c r="J235" s="255"/>
      <c r="K235" s="255"/>
      <c r="L235" s="256"/>
      <c r="M235" s="257"/>
      <c r="N235" s="255"/>
      <c r="O235" s="255"/>
      <c r="P235" s="256"/>
      <c r="Q235" s="257"/>
      <c r="R235" s="255"/>
      <c r="S235" s="255"/>
      <c r="T235" s="259"/>
      <c r="U235" s="254"/>
      <c r="V235" s="259"/>
      <c r="W235" s="331" t="s">
        <v>362</v>
      </c>
      <c r="X235" s="257"/>
      <c r="Y235" s="255"/>
      <c r="Z235" s="255"/>
      <c r="AA235" s="259"/>
      <c r="AB235" s="257"/>
      <c r="AC235" s="255"/>
      <c r="AD235" s="255"/>
      <c r="AE235" s="256"/>
      <c r="AF235" s="291"/>
      <c r="AG235" s="292"/>
      <c r="AH235" s="292"/>
      <c r="AI235" s="293"/>
      <c r="AJ235" s="254"/>
      <c r="AK235" s="259"/>
      <c r="AL235" s="332" t="s">
        <v>362</v>
      </c>
    </row>
    <row r="236" spans="1:38" s="247" customFormat="1" ht="24" customHeight="1">
      <c r="A236" s="316" t="s">
        <v>363</v>
      </c>
      <c r="B236" s="317">
        <v>38832</v>
      </c>
      <c r="C236" s="317">
        <v>43406</v>
      </c>
      <c r="D236" s="318">
        <v>12</v>
      </c>
      <c r="E236" s="265" t="s">
        <v>221</v>
      </c>
      <c r="F236" s="76" t="s">
        <v>218</v>
      </c>
      <c r="G236" s="324">
        <v>18.171399147904225</v>
      </c>
      <c r="H236" s="253" t="s">
        <v>219</v>
      </c>
      <c r="I236" s="254">
        <v>24.28</v>
      </c>
      <c r="J236" s="255">
        <v>67.47</v>
      </c>
      <c r="K236" s="255"/>
      <c r="L236" s="256"/>
      <c r="M236" s="257"/>
      <c r="N236" s="255"/>
      <c r="O236" s="255">
        <v>11.06</v>
      </c>
      <c r="P236" s="256">
        <v>42.03</v>
      </c>
      <c r="Q236" s="257">
        <v>102.4</v>
      </c>
      <c r="R236" s="255">
        <v>169.5</v>
      </c>
      <c r="S236" s="255"/>
      <c r="T236" s="259"/>
      <c r="U236" s="254">
        <v>45.47</v>
      </c>
      <c r="V236" s="259">
        <v>85.86</v>
      </c>
      <c r="W236" s="319" t="s">
        <v>363</v>
      </c>
      <c r="X236" s="257">
        <v>0.74870000000000003</v>
      </c>
      <c r="Y236" s="255">
        <v>0.54920000000000002</v>
      </c>
      <c r="Z236" s="255"/>
      <c r="AA236" s="259"/>
      <c r="AB236" s="257"/>
      <c r="AC236" s="255"/>
      <c r="AD236" s="255">
        <v>1.522</v>
      </c>
      <c r="AE236" s="256">
        <v>1.6439999999999999</v>
      </c>
      <c r="AF236" s="291">
        <v>1.909</v>
      </c>
      <c r="AG236" s="292">
        <v>2.6739999999999999</v>
      </c>
      <c r="AH236" s="292"/>
      <c r="AI236" s="293"/>
      <c r="AJ236" s="254">
        <v>3.177</v>
      </c>
      <c r="AK236" s="259">
        <v>1.601</v>
      </c>
      <c r="AL236" s="320" t="s">
        <v>363</v>
      </c>
    </row>
    <row r="237" spans="1:38" s="247" customFormat="1" ht="24" customHeight="1">
      <c r="A237" s="316" t="s">
        <v>364</v>
      </c>
      <c r="B237" s="317">
        <v>38664</v>
      </c>
      <c r="C237" s="317">
        <v>43402</v>
      </c>
      <c r="D237" s="318">
        <v>12</v>
      </c>
      <c r="E237" s="265" t="s">
        <v>221</v>
      </c>
      <c r="F237" s="24" t="s">
        <v>218</v>
      </c>
      <c r="G237" s="324">
        <v>19.699988243555399</v>
      </c>
      <c r="H237" s="253" t="s">
        <v>219</v>
      </c>
      <c r="I237" s="254"/>
      <c r="J237" s="255"/>
      <c r="K237" s="255"/>
      <c r="L237" s="256"/>
      <c r="M237" s="257"/>
      <c r="N237" s="255"/>
      <c r="O237" s="255"/>
      <c r="P237" s="256"/>
      <c r="Q237" s="257"/>
      <c r="R237" s="255"/>
      <c r="S237" s="255"/>
      <c r="T237" s="259"/>
      <c r="U237" s="254"/>
      <c r="V237" s="259"/>
      <c r="W237" s="319" t="s">
        <v>364</v>
      </c>
      <c r="X237" s="257">
        <v>14.707000000000001</v>
      </c>
      <c r="Y237" s="255">
        <v>23.297999999999998</v>
      </c>
      <c r="Z237" s="255"/>
      <c r="AA237" s="259"/>
      <c r="AB237" s="257"/>
      <c r="AC237" s="255"/>
      <c r="AD237" s="255">
        <v>3.8809999999999998</v>
      </c>
      <c r="AE237" s="256">
        <v>18.146999999999998</v>
      </c>
      <c r="AF237" s="291">
        <v>0.77170000000000005</v>
      </c>
      <c r="AG237" s="292">
        <v>8.6850000000000005</v>
      </c>
      <c r="AH237" s="292"/>
      <c r="AI237" s="293"/>
      <c r="AJ237" s="254">
        <v>4.9669999999999996</v>
      </c>
      <c r="AK237" s="259">
        <v>1.4259999999999999</v>
      </c>
      <c r="AL237" s="320" t="s">
        <v>364</v>
      </c>
    </row>
    <row r="238" spans="1:38" s="247" customFormat="1" ht="24" customHeight="1">
      <c r="A238" s="316" t="s">
        <v>365</v>
      </c>
      <c r="B238" s="317">
        <v>38011</v>
      </c>
      <c r="C238" s="317">
        <v>43402</v>
      </c>
      <c r="D238" s="318">
        <v>14</v>
      </c>
      <c r="E238" s="265" t="s">
        <v>221</v>
      </c>
      <c r="F238" s="24" t="s">
        <v>218</v>
      </c>
      <c r="G238" s="324">
        <v>21.240187740062147</v>
      </c>
      <c r="H238" s="253" t="s">
        <v>219</v>
      </c>
      <c r="I238" s="254"/>
      <c r="J238" s="255"/>
      <c r="K238" s="255"/>
      <c r="L238" s="256"/>
      <c r="M238" s="257"/>
      <c r="N238" s="255"/>
      <c r="O238" s="255"/>
      <c r="P238" s="256"/>
      <c r="Q238" s="257"/>
      <c r="R238" s="255"/>
      <c r="S238" s="255"/>
      <c r="T238" s="259"/>
      <c r="U238" s="254"/>
      <c r="V238" s="259"/>
      <c r="W238" s="319" t="s">
        <v>365</v>
      </c>
      <c r="X238" s="257">
        <v>3.9729999999999999</v>
      </c>
      <c r="Y238" s="255">
        <v>26.068000000000001</v>
      </c>
      <c r="Z238" s="255"/>
      <c r="AA238" s="259"/>
      <c r="AB238" s="257"/>
      <c r="AC238" s="255"/>
      <c r="AD238" s="255">
        <v>6.02</v>
      </c>
      <c r="AE238" s="256">
        <v>20.216999999999999</v>
      </c>
      <c r="AF238" s="291">
        <v>0.19009999999999999</v>
      </c>
      <c r="AG238" s="292">
        <v>0.3221</v>
      </c>
      <c r="AH238" s="292"/>
      <c r="AI238" s="293"/>
      <c r="AJ238" s="254">
        <v>3.2839999999999998</v>
      </c>
      <c r="AK238" s="259">
        <v>1.0860000000000001</v>
      </c>
      <c r="AL238" s="320" t="s">
        <v>365</v>
      </c>
    </row>
    <row r="239" spans="1:38" s="247" customFormat="1" ht="24" customHeight="1">
      <c r="A239" s="313" t="s">
        <v>366</v>
      </c>
      <c r="B239" s="309">
        <v>37566</v>
      </c>
      <c r="C239" s="309">
        <v>43402</v>
      </c>
      <c r="D239" s="310">
        <v>15</v>
      </c>
      <c r="E239" s="251" t="s">
        <v>217</v>
      </c>
      <c r="F239" s="54" t="s">
        <v>218</v>
      </c>
      <c r="G239" s="324">
        <v>18.686109563667664</v>
      </c>
      <c r="H239" s="253" t="s">
        <v>219</v>
      </c>
      <c r="I239" s="254"/>
      <c r="J239" s="255"/>
      <c r="K239" s="255"/>
      <c r="L239" s="256"/>
      <c r="M239" s="257"/>
      <c r="N239" s="255"/>
      <c r="O239" s="255"/>
      <c r="P239" s="256"/>
      <c r="Q239" s="257"/>
      <c r="R239" s="255"/>
      <c r="S239" s="255"/>
      <c r="T239" s="259"/>
      <c r="U239" s="254"/>
      <c r="V239" s="259"/>
      <c r="W239" s="314" t="s">
        <v>366</v>
      </c>
      <c r="X239" s="257">
        <v>9.34</v>
      </c>
      <c r="Y239" s="255">
        <v>12.304</v>
      </c>
      <c r="Z239" s="255"/>
      <c r="AA239" s="259"/>
      <c r="AB239" s="257"/>
      <c r="AC239" s="255"/>
      <c r="AD239" s="255">
        <v>2.609</v>
      </c>
      <c r="AE239" s="256">
        <v>6.7320000000000002</v>
      </c>
      <c r="AF239" s="291">
        <v>9.8989999999999991</v>
      </c>
      <c r="AG239" s="292">
        <v>11.452</v>
      </c>
      <c r="AH239" s="292"/>
      <c r="AI239" s="293"/>
      <c r="AJ239" s="254">
        <v>2.8319999999999999</v>
      </c>
      <c r="AK239" s="259">
        <v>0.45029999999999998</v>
      </c>
      <c r="AL239" s="315" t="s">
        <v>366</v>
      </c>
    </row>
    <row r="240" spans="1:38" s="247" customFormat="1" ht="24" customHeight="1">
      <c r="A240" s="313" t="s">
        <v>367</v>
      </c>
      <c r="B240" s="309">
        <v>37595</v>
      </c>
      <c r="C240" s="309">
        <v>43399</v>
      </c>
      <c r="D240" s="310">
        <v>15</v>
      </c>
      <c r="E240" s="265" t="s">
        <v>221</v>
      </c>
      <c r="F240" s="54" t="s">
        <v>218</v>
      </c>
      <c r="G240" s="324">
        <v>20.818313409229361</v>
      </c>
      <c r="H240" s="253" t="s">
        <v>219</v>
      </c>
      <c r="I240" s="254"/>
      <c r="J240" s="255"/>
      <c r="K240" s="255"/>
      <c r="L240" s="256"/>
      <c r="M240" s="257"/>
      <c r="N240" s="255"/>
      <c r="O240" s="255"/>
      <c r="P240" s="256"/>
      <c r="Q240" s="257"/>
      <c r="R240" s="255"/>
      <c r="S240" s="255"/>
      <c r="T240" s="259"/>
      <c r="U240" s="254"/>
      <c r="V240" s="259"/>
      <c r="W240" s="314" t="s">
        <v>367</v>
      </c>
      <c r="X240" s="257">
        <v>5.9509999999999996</v>
      </c>
      <c r="Y240" s="255">
        <v>5.7939999999999996</v>
      </c>
      <c r="Z240" s="255"/>
      <c r="AA240" s="259"/>
      <c r="AB240" s="257"/>
      <c r="AC240" s="255"/>
      <c r="AD240" s="255">
        <v>2.1150000000000002</v>
      </c>
      <c r="AE240" s="256">
        <v>1.738</v>
      </c>
      <c r="AF240" s="291">
        <v>3.4470000000000001</v>
      </c>
      <c r="AG240" s="292">
        <v>4.8179999999999996</v>
      </c>
      <c r="AH240" s="292"/>
      <c r="AI240" s="293"/>
      <c r="AJ240" s="254">
        <v>5.1239999999999997</v>
      </c>
      <c r="AK240" s="259">
        <v>1.391</v>
      </c>
      <c r="AL240" s="315" t="s">
        <v>367</v>
      </c>
    </row>
    <row r="241" spans="1:38" s="247" customFormat="1" ht="24" customHeight="1">
      <c r="A241" s="316" t="s">
        <v>368</v>
      </c>
      <c r="B241" s="317">
        <v>38729</v>
      </c>
      <c r="C241" s="317">
        <v>43418</v>
      </c>
      <c r="D241" s="318">
        <v>12</v>
      </c>
      <c r="E241" s="265" t="s">
        <v>221</v>
      </c>
      <c r="F241" s="54" t="s">
        <v>218</v>
      </c>
      <c r="G241" s="324">
        <v>21.423574021444544</v>
      </c>
      <c r="H241" s="253" t="s">
        <v>219</v>
      </c>
      <c r="I241" s="254"/>
      <c r="J241" s="255"/>
      <c r="K241" s="255"/>
      <c r="L241" s="256"/>
      <c r="M241" s="257"/>
      <c r="N241" s="255"/>
      <c r="O241" s="255"/>
      <c r="P241" s="256"/>
      <c r="Q241" s="257"/>
      <c r="R241" s="255"/>
      <c r="S241" s="255"/>
      <c r="T241" s="259"/>
      <c r="U241" s="254"/>
      <c r="V241" s="259"/>
      <c r="W241" s="319" t="s">
        <v>368</v>
      </c>
      <c r="X241" s="257">
        <v>0.38</v>
      </c>
      <c r="Y241" s="255">
        <v>0.73260000000000003</v>
      </c>
      <c r="Z241" s="255"/>
      <c r="AA241" s="259"/>
      <c r="AB241" s="257"/>
      <c r="AC241" s="255"/>
      <c r="AD241" s="255">
        <v>5.6840000000000002</v>
      </c>
      <c r="AE241" s="256">
        <v>5.68</v>
      </c>
      <c r="AF241" s="291">
        <v>1.9610000000000001</v>
      </c>
      <c r="AG241" s="292">
        <v>1.484</v>
      </c>
      <c r="AH241" s="292"/>
      <c r="AI241" s="293"/>
      <c r="AJ241" s="254">
        <v>0.33860000000000001</v>
      </c>
      <c r="AK241" s="259">
        <v>5.8259999999999999E-2</v>
      </c>
      <c r="AL241" s="320" t="s">
        <v>368</v>
      </c>
    </row>
    <row r="242" spans="1:38" s="247" customFormat="1" ht="24" customHeight="1">
      <c r="A242" s="316" t="s">
        <v>369</v>
      </c>
      <c r="B242" s="317">
        <v>38091</v>
      </c>
      <c r="C242" s="317">
        <v>43418</v>
      </c>
      <c r="D242" s="318">
        <v>14</v>
      </c>
      <c r="E242" s="265" t="s">
        <v>221</v>
      </c>
      <c r="F242" s="54" t="s">
        <v>218</v>
      </c>
      <c r="G242" s="327">
        <v>59.629629629629619</v>
      </c>
      <c r="H242" s="253" t="s">
        <v>219</v>
      </c>
      <c r="I242" s="254"/>
      <c r="J242" s="255"/>
      <c r="K242" s="255"/>
      <c r="L242" s="256"/>
      <c r="M242" s="257"/>
      <c r="N242" s="255"/>
      <c r="O242" s="255"/>
      <c r="P242" s="256"/>
      <c r="Q242" s="257"/>
      <c r="R242" s="255"/>
      <c r="S242" s="255"/>
      <c r="T242" s="259"/>
      <c r="U242" s="254"/>
      <c r="V242" s="259"/>
      <c r="W242" s="319" t="s">
        <v>369</v>
      </c>
      <c r="X242" s="257">
        <v>0.44740000000000002</v>
      </c>
      <c r="Y242" s="255">
        <v>2.016</v>
      </c>
      <c r="Z242" s="255"/>
      <c r="AA242" s="259"/>
      <c r="AB242" s="257"/>
      <c r="AC242" s="255"/>
      <c r="AD242" s="255">
        <v>1.8680000000000001</v>
      </c>
      <c r="AE242" s="256">
        <v>1.927</v>
      </c>
      <c r="AF242" s="291">
        <v>3.81</v>
      </c>
      <c r="AG242" s="292">
        <v>3.899</v>
      </c>
      <c r="AH242" s="292"/>
      <c r="AI242" s="293"/>
      <c r="AJ242" s="254">
        <v>0.32950000000000002</v>
      </c>
      <c r="AK242" s="259">
        <v>1.602E-2</v>
      </c>
      <c r="AL242" s="320" t="s">
        <v>369</v>
      </c>
    </row>
    <row r="243" spans="1:38" s="247" customFormat="1" ht="24" customHeight="1">
      <c r="A243" s="316" t="s">
        <v>370</v>
      </c>
      <c r="B243" s="317">
        <v>38861</v>
      </c>
      <c r="C243" s="317">
        <v>43423</v>
      </c>
      <c r="D243" s="318">
        <v>12</v>
      </c>
      <c r="E243" s="265" t="s">
        <v>221</v>
      </c>
      <c r="F243" s="54" t="s">
        <v>218</v>
      </c>
      <c r="G243" s="326">
        <v>17.363174004943694</v>
      </c>
      <c r="H243" s="253" t="s">
        <v>219</v>
      </c>
      <c r="I243" s="254"/>
      <c r="J243" s="255"/>
      <c r="K243" s="255"/>
      <c r="L243" s="256"/>
      <c r="M243" s="257"/>
      <c r="N243" s="255"/>
      <c r="O243" s="255"/>
      <c r="P243" s="256"/>
      <c r="Q243" s="257"/>
      <c r="R243" s="255"/>
      <c r="S243" s="255"/>
      <c r="T243" s="259"/>
      <c r="U243" s="254"/>
      <c r="V243" s="259"/>
      <c r="W243" s="319" t="s">
        <v>370</v>
      </c>
      <c r="X243" s="257">
        <v>2.7290000000000001</v>
      </c>
      <c r="Y243" s="255">
        <v>3.4980000000000002</v>
      </c>
      <c r="Z243" s="255"/>
      <c r="AA243" s="259"/>
      <c r="AB243" s="257"/>
      <c r="AC243" s="255"/>
      <c r="AD243" s="255">
        <v>5.133</v>
      </c>
      <c r="AE243" s="256">
        <v>5.1289999999999996</v>
      </c>
      <c r="AF243" s="291">
        <v>0.47660000000000002</v>
      </c>
      <c r="AG243" s="292">
        <v>0.45860000000000001</v>
      </c>
      <c r="AH243" s="292"/>
      <c r="AI243" s="293"/>
      <c r="AJ243" s="254">
        <v>0.55269999999999997</v>
      </c>
      <c r="AK243" s="259">
        <v>7.0029999999999995E-2</v>
      </c>
      <c r="AL243" s="320" t="s">
        <v>370</v>
      </c>
    </row>
    <row r="244" spans="1:38" s="247" customFormat="1" ht="24" customHeight="1">
      <c r="A244" s="316" t="s">
        <v>371</v>
      </c>
      <c r="B244" s="317">
        <v>37951</v>
      </c>
      <c r="C244" s="317">
        <v>43414</v>
      </c>
      <c r="D244" s="318">
        <v>14</v>
      </c>
      <c r="E244" s="265" t="s">
        <v>221</v>
      </c>
      <c r="F244" s="54" t="s">
        <v>218</v>
      </c>
      <c r="G244" s="324">
        <v>24.686622688756952</v>
      </c>
      <c r="H244" s="253" t="s">
        <v>219</v>
      </c>
      <c r="I244" s="254"/>
      <c r="J244" s="255"/>
      <c r="K244" s="255"/>
      <c r="L244" s="256"/>
      <c r="M244" s="257"/>
      <c r="N244" s="255"/>
      <c r="O244" s="255"/>
      <c r="P244" s="256"/>
      <c r="Q244" s="257"/>
      <c r="R244" s="255"/>
      <c r="S244" s="255"/>
      <c r="T244" s="259"/>
      <c r="U244" s="254"/>
      <c r="V244" s="259"/>
      <c r="W244" s="319" t="s">
        <v>371</v>
      </c>
      <c r="X244" s="257">
        <v>2.1509999999999998</v>
      </c>
      <c r="Y244" s="255">
        <v>4.5739999999999998</v>
      </c>
      <c r="Z244" s="255"/>
      <c r="AA244" s="259"/>
      <c r="AB244" s="257"/>
      <c r="AC244" s="255"/>
      <c r="AD244" s="255">
        <v>1.841</v>
      </c>
      <c r="AE244" s="256">
        <v>2.085</v>
      </c>
      <c r="AF244" s="291">
        <v>0.53049999999999997</v>
      </c>
      <c r="AG244" s="292">
        <v>0.56489999999999996</v>
      </c>
      <c r="AH244" s="292"/>
      <c r="AI244" s="293"/>
      <c r="AJ244" s="254">
        <v>15.435</v>
      </c>
      <c r="AK244" s="259">
        <v>4.71</v>
      </c>
      <c r="AL244" s="320" t="s">
        <v>371</v>
      </c>
    </row>
    <row r="245" spans="1:38" s="247" customFormat="1" ht="24" customHeight="1">
      <c r="A245" s="316" t="s">
        <v>372</v>
      </c>
      <c r="B245" s="317">
        <v>39056</v>
      </c>
      <c r="C245" s="317">
        <v>43440</v>
      </c>
      <c r="D245" s="329">
        <v>12</v>
      </c>
      <c r="E245" s="251" t="s">
        <v>217</v>
      </c>
      <c r="F245" s="54" t="s">
        <v>218</v>
      </c>
      <c r="G245" s="324">
        <v>19.809999999999999</v>
      </c>
      <c r="H245" s="253" t="s">
        <v>219</v>
      </c>
      <c r="I245" s="254"/>
      <c r="J245" s="255"/>
      <c r="K245" s="255"/>
      <c r="L245" s="256"/>
      <c r="M245" s="257"/>
      <c r="N245" s="255"/>
      <c r="O245" s="255"/>
      <c r="P245" s="256"/>
      <c r="Q245" s="257"/>
      <c r="R245" s="255"/>
      <c r="S245" s="255"/>
      <c r="T245" s="259"/>
      <c r="U245" s="254"/>
      <c r="V245" s="259"/>
      <c r="W245" s="319" t="s">
        <v>372</v>
      </c>
      <c r="X245" s="257">
        <v>5.3150000000000004</v>
      </c>
      <c r="Y245" s="255">
        <v>4.6589999999999998</v>
      </c>
      <c r="Z245" s="255"/>
      <c r="AA245" s="259"/>
      <c r="AB245" s="257"/>
      <c r="AC245" s="255"/>
      <c r="AD245" s="255">
        <v>3.5939999999999999</v>
      </c>
      <c r="AE245" s="256">
        <v>3.3460000000000001</v>
      </c>
      <c r="AF245" s="291">
        <v>0.55220000000000002</v>
      </c>
      <c r="AG245" s="292">
        <v>0.47299999999999998</v>
      </c>
      <c r="AH245" s="292"/>
      <c r="AI245" s="293"/>
      <c r="AJ245" s="254">
        <v>0.1963</v>
      </c>
      <c r="AK245" s="259">
        <v>2.291E-2</v>
      </c>
      <c r="AL245" s="320" t="s">
        <v>372</v>
      </c>
    </row>
    <row r="246" spans="1:38" s="247" customFormat="1" ht="24" customHeight="1">
      <c r="A246" s="313" t="s">
        <v>373</v>
      </c>
      <c r="B246" s="309">
        <v>36979</v>
      </c>
      <c r="C246" s="309">
        <v>43431</v>
      </c>
      <c r="D246" s="310">
        <v>17</v>
      </c>
      <c r="E246" s="265" t="s">
        <v>221</v>
      </c>
      <c r="F246" s="54" t="s">
        <v>218</v>
      </c>
      <c r="G246" s="272">
        <v>24.725605892956626</v>
      </c>
      <c r="H246" s="253" t="s">
        <v>219</v>
      </c>
      <c r="I246" s="254"/>
      <c r="J246" s="255"/>
      <c r="K246" s="255"/>
      <c r="L246" s="256"/>
      <c r="M246" s="257"/>
      <c r="N246" s="255"/>
      <c r="O246" s="255"/>
      <c r="P246" s="256"/>
      <c r="Q246" s="257"/>
      <c r="R246" s="255"/>
      <c r="S246" s="255"/>
      <c r="T246" s="259"/>
      <c r="U246" s="254"/>
      <c r="V246" s="259"/>
      <c r="W246" s="314" t="s">
        <v>373</v>
      </c>
      <c r="X246" s="257">
        <v>5.8540000000000001</v>
      </c>
      <c r="Y246" s="255">
        <v>9.327</v>
      </c>
      <c r="Z246" s="255"/>
      <c r="AA246" s="259"/>
      <c r="AB246" s="257"/>
      <c r="AC246" s="255"/>
      <c r="AD246" s="255">
        <v>1.6479999999999999</v>
      </c>
      <c r="AE246" s="256">
        <v>2.093</v>
      </c>
      <c r="AF246" s="291">
        <v>3.9289999999999998</v>
      </c>
      <c r="AG246" s="292">
        <v>4.431</v>
      </c>
      <c r="AH246" s="292"/>
      <c r="AI246" s="293"/>
      <c r="AJ246" s="254">
        <v>2.9630000000000001</v>
      </c>
      <c r="AK246" s="259">
        <v>0.57930000000000004</v>
      </c>
      <c r="AL246" s="315" t="s">
        <v>373</v>
      </c>
    </row>
    <row r="247" spans="1:38" s="247" customFormat="1" ht="24" customHeight="1">
      <c r="A247" s="313" t="s">
        <v>374</v>
      </c>
      <c r="B247" s="309">
        <v>37850</v>
      </c>
      <c r="C247" s="309">
        <v>43423</v>
      </c>
      <c r="D247" s="310">
        <v>15</v>
      </c>
      <c r="E247" s="251" t="s">
        <v>217</v>
      </c>
      <c r="F247" s="27" t="s">
        <v>218</v>
      </c>
      <c r="G247" s="272">
        <v>24.766863905325447</v>
      </c>
      <c r="H247" s="253" t="s">
        <v>219</v>
      </c>
      <c r="I247" s="254"/>
      <c r="J247" s="255"/>
      <c r="K247" s="255"/>
      <c r="L247" s="256"/>
      <c r="M247" s="257"/>
      <c r="N247" s="255"/>
      <c r="O247" s="255"/>
      <c r="P247" s="256"/>
      <c r="Q247" s="257"/>
      <c r="R247" s="255"/>
      <c r="S247" s="255"/>
      <c r="T247" s="259"/>
      <c r="U247" s="254"/>
      <c r="V247" s="259"/>
      <c r="W247" s="314" t="s">
        <v>374</v>
      </c>
      <c r="X247" s="257">
        <v>12.273</v>
      </c>
      <c r="Y247" s="255">
        <v>297.06099999999998</v>
      </c>
      <c r="Z247" s="255"/>
      <c r="AA247" s="259"/>
      <c r="AB247" s="257"/>
      <c r="AC247" s="255"/>
      <c r="AD247" s="255">
        <v>27.135999999999999</v>
      </c>
      <c r="AE247" s="256">
        <v>31.978000000000002</v>
      </c>
      <c r="AF247" s="291">
        <v>6.4589999999999996</v>
      </c>
      <c r="AG247" s="292">
        <v>16.536000000000001</v>
      </c>
      <c r="AH247" s="292"/>
      <c r="AI247" s="293"/>
      <c r="AJ247" s="254">
        <v>6.02</v>
      </c>
      <c r="AK247" s="259">
        <v>1.873</v>
      </c>
      <c r="AL247" s="315" t="s">
        <v>374</v>
      </c>
    </row>
    <row r="248" spans="1:38" s="247" customFormat="1" ht="24" customHeight="1">
      <c r="A248" s="333" t="s">
        <v>375</v>
      </c>
      <c r="B248" s="317">
        <v>38718</v>
      </c>
      <c r="C248" s="317">
        <v>43447</v>
      </c>
      <c r="D248" s="329">
        <v>12</v>
      </c>
      <c r="E248" s="265" t="s">
        <v>221</v>
      </c>
      <c r="F248" s="27" t="s">
        <v>218</v>
      </c>
      <c r="G248" s="272">
        <v>18.3</v>
      </c>
      <c r="H248" s="253" t="s">
        <v>219</v>
      </c>
      <c r="I248" s="254"/>
      <c r="J248" s="255"/>
      <c r="K248" s="255"/>
      <c r="L248" s="256"/>
      <c r="M248" s="257"/>
      <c r="N248" s="255"/>
      <c r="O248" s="255"/>
      <c r="P248" s="256"/>
      <c r="Q248" s="257"/>
      <c r="R248" s="255"/>
      <c r="S248" s="255"/>
      <c r="T248" s="259"/>
      <c r="U248" s="254"/>
      <c r="V248" s="259"/>
      <c r="W248" s="334" t="s">
        <v>375</v>
      </c>
      <c r="X248" s="257" t="s">
        <v>871</v>
      </c>
      <c r="Y248" s="255" t="s">
        <v>871</v>
      </c>
      <c r="Z248" s="255"/>
      <c r="AA248" s="259"/>
      <c r="AB248" s="257"/>
      <c r="AC248" s="255"/>
      <c r="AD248" s="255" t="s">
        <v>871</v>
      </c>
      <c r="AE248" s="256" t="s">
        <v>871</v>
      </c>
      <c r="AF248" s="257" t="s">
        <v>871</v>
      </c>
      <c r="AG248" s="255" t="s">
        <v>871</v>
      </c>
      <c r="AH248" s="255"/>
      <c r="AI248" s="259"/>
      <c r="AJ248" s="254" t="s">
        <v>871</v>
      </c>
      <c r="AK248" s="259" t="s">
        <v>871</v>
      </c>
      <c r="AL248" s="335" t="s">
        <v>375</v>
      </c>
    </row>
    <row r="249" spans="1:38" s="247" customFormat="1" ht="24" customHeight="1">
      <c r="A249" s="336" t="s">
        <v>376</v>
      </c>
      <c r="B249" s="317">
        <v>38452</v>
      </c>
      <c r="C249" s="317">
        <v>43439</v>
      </c>
      <c r="D249" s="329">
        <v>13</v>
      </c>
      <c r="E249" s="251" t="s">
        <v>217</v>
      </c>
      <c r="F249" s="27" t="s">
        <v>218</v>
      </c>
      <c r="G249" s="272">
        <v>18.22</v>
      </c>
      <c r="H249" s="253" t="s">
        <v>219</v>
      </c>
      <c r="I249" s="254"/>
      <c r="J249" s="255"/>
      <c r="K249" s="255"/>
      <c r="L249" s="256"/>
      <c r="M249" s="257"/>
      <c r="N249" s="255"/>
      <c r="O249" s="255"/>
      <c r="P249" s="256"/>
      <c r="Q249" s="257"/>
      <c r="R249" s="255"/>
      <c r="S249" s="255"/>
      <c r="T249" s="259"/>
      <c r="U249" s="254"/>
      <c r="V249" s="259"/>
      <c r="W249" s="337" t="s">
        <v>376</v>
      </c>
      <c r="X249" s="257">
        <v>3.242</v>
      </c>
      <c r="Y249" s="255">
        <v>6.8520000000000003</v>
      </c>
      <c r="Z249" s="255"/>
      <c r="AA249" s="259"/>
      <c r="AB249" s="257"/>
      <c r="AC249" s="255"/>
      <c r="AD249" s="255">
        <v>11.766</v>
      </c>
      <c r="AE249" s="256">
        <v>68.947000000000003</v>
      </c>
      <c r="AF249" s="291">
        <v>15.48</v>
      </c>
      <c r="AG249" s="292">
        <v>17.364999999999998</v>
      </c>
      <c r="AH249" s="292"/>
      <c r="AI249" s="293"/>
      <c r="AJ249" s="254">
        <v>14.143000000000001</v>
      </c>
      <c r="AK249" s="259">
        <v>5.2670000000000003</v>
      </c>
      <c r="AL249" s="338" t="s">
        <v>376</v>
      </c>
    </row>
    <row r="250" spans="1:38" s="247" customFormat="1" ht="24" customHeight="1">
      <c r="A250" s="339" t="s">
        <v>377</v>
      </c>
      <c r="B250" s="340">
        <v>37694</v>
      </c>
      <c r="C250" s="340">
        <v>43438</v>
      </c>
      <c r="D250" s="341">
        <v>15</v>
      </c>
      <c r="E250" s="342" t="s">
        <v>221</v>
      </c>
      <c r="F250" s="343" t="s">
        <v>378</v>
      </c>
      <c r="G250" s="344">
        <v>29.38</v>
      </c>
      <c r="H250" s="345" t="s">
        <v>219</v>
      </c>
      <c r="I250" s="254"/>
      <c r="J250" s="255"/>
      <c r="K250" s="255"/>
      <c r="L250" s="256"/>
      <c r="M250" s="257"/>
      <c r="N250" s="255"/>
      <c r="O250" s="255"/>
      <c r="P250" s="256"/>
      <c r="Q250" s="257"/>
      <c r="R250" s="255"/>
      <c r="S250" s="255"/>
      <c r="T250" s="259"/>
      <c r="U250" s="254"/>
      <c r="V250" s="259"/>
      <c r="W250" s="346" t="s">
        <v>377</v>
      </c>
      <c r="X250" s="257">
        <v>13.207000000000001</v>
      </c>
      <c r="Y250" s="255">
        <v>15.29</v>
      </c>
      <c r="Z250" s="255"/>
      <c r="AA250" s="259"/>
      <c r="AB250" s="257"/>
      <c r="AC250" s="255"/>
      <c r="AD250" s="255">
        <v>2.6520000000000001</v>
      </c>
      <c r="AE250" s="256">
        <v>3.165</v>
      </c>
      <c r="AF250" s="291">
        <v>4.5460000000000003</v>
      </c>
      <c r="AG250" s="292">
        <v>5.0579999999999998</v>
      </c>
      <c r="AH250" s="292"/>
      <c r="AI250" s="293"/>
      <c r="AJ250" s="254">
        <v>9.1029999999999998</v>
      </c>
      <c r="AK250" s="259">
        <v>3.3809999999999998</v>
      </c>
      <c r="AL250" s="347" t="s">
        <v>377</v>
      </c>
    </row>
    <row r="251" spans="1:38" s="247" customFormat="1" ht="24" customHeight="1">
      <c r="A251" s="336" t="s">
        <v>379</v>
      </c>
      <c r="B251" s="317">
        <v>39050</v>
      </c>
      <c r="C251" s="317">
        <v>43442</v>
      </c>
      <c r="D251" s="329">
        <v>12</v>
      </c>
      <c r="E251" s="251" t="s">
        <v>217</v>
      </c>
      <c r="F251" s="12" t="s">
        <v>222</v>
      </c>
      <c r="G251" s="272">
        <v>23.16</v>
      </c>
      <c r="H251" s="253" t="s">
        <v>219</v>
      </c>
      <c r="I251" s="254"/>
      <c r="J251" s="255"/>
      <c r="K251" s="255"/>
      <c r="L251" s="256"/>
      <c r="M251" s="257"/>
      <c r="N251" s="255"/>
      <c r="O251" s="255"/>
      <c r="P251" s="256"/>
      <c r="Q251" s="257"/>
      <c r="R251" s="255"/>
      <c r="S251" s="255"/>
      <c r="T251" s="259"/>
      <c r="U251" s="254"/>
      <c r="V251" s="259"/>
      <c r="W251" s="337" t="s">
        <v>379</v>
      </c>
      <c r="X251" s="257">
        <v>6.899</v>
      </c>
      <c r="Y251" s="255">
        <v>239.494</v>
      </c>
      <c r="Z251" s="255"/>
      <c r="AA251" s="259"/>
      <c r="AB251" s="257"/>
      <c r="AC251" s="255"/>
      <c r="AD251" s="255">
        <v>22.372</v>
      </c>
      <c r="AE251" s="256">
        <v>85.991</v>
      </c>
      <c r="AF251" s="291">
        <v>9.1359999999999992</v>
      </c>
      <c r="AG251" s="292">
        <v>305.99599999999998</v>
      </c>
      <c r="AH251" s="292"/>
      <c r="AI251" s="293"/>
      <c r="AJ251" s="254">
        <v>4.3289999999999997</v>
      </c>
      <c r="AK251" s="259">
        <v>1.3129999999999999</v>
      </c>
      <c r="AL251" s="338" t="s">
        <v>379</v>
      </c>
    </row>
    <row r="252" spans="1:38" s="247" customFormat="1" ht="24" customHeight="1">
      <c r="A252" s="336" t="s">
        <v>380</v>
      </c>
      <c r="B252" s="317">
        <v>38840</v>
      </c>
      <c r="C252" s="317">
        <v>43442</v>
      </c>
      <c r="D252" s="329">
        <v>12</v>
      </c>
      <c r="E252" s="251" t="s">
        <v>217</v>
      </c>
      <c r="F252" s="12" t="s">
        <v>222</v>
      </c>
      <c r="G252" s="272">
        <v>21.64</v>
      </c>
      <c r="H252" s="253" t="s">
        <v>219</v>
      </c>
      <c r="I252" s="254"/>
      <c r="J252" s="255"/>
      <c r="K252" s="255"/>
      <c r="L252" s="256"/>
      <c r="M252" s="257"/>
      <c r="N252" s="255"/>
      <c r="O252" s="255"/>
      <c r="P252" s="256"/>
      <c r="Q252" s="257"/>
      <c r="R252" s="255"/>
      <c r="S252" s="255"/>
      <c r="T252" s="259"/>
      <c r="U252" s="254"/>
      <c r="V252" s="259"/>
      <c r="W252" s="337" t="s">
        <v>380</v>
      </c>
      <c r="X252" s="257">
        <v>12.083</v>
      </c>
      <c r="Y252" s="255">
        <v>19.706</v>
      </c>
      <c r="Z252" s="255"/>
      <c r="AA252" s="259"/>
      <c r="AB252" s="257"/>
      <c r="AC252" s="255"/>
      <c r="AD252" s="255">
        <v>13.196</v>
      </c>
      <c r="AE252" s="256">
        <v>18.042999999999999</v>
      </c>
      <c r="AF252" s="291">
        <v>14.824999999999999</v>
      </c>
      <c r="AG252" s="292">
        <v>12.013999999999999</v>
      </c>
      <c r="AH252" s="292"/>
      <c r="AI252" s="293"/>
      <c r="AJ252" s="254">
        <v>6.3120000000000003</v>
      </c>
      <c r="AK252" s="259">
        <v>2.0750000000000002</v>
      </c>
      <c r="AL252" s="338" t="s">
        <v>380</v>
      </c>
    </row>
    <row r="253" spans="1:38" s="247" customFormat="1" ht="24" customHeight="1">
      <c r="A253" s="336" t="s">
        <v>381</v>
      </c>
      <c r="B253" s="317">
        <v>37989</v>
      </c>
      <c r="C253" s="317">
        <v>43442</v>
      </c>
      <c r="D253" s="329">
        <v>14</v>
      </c>
      <c r="E253" s="265" t="s">
        <v>221</v>
      </c>
      <c r="F253" s="12" t="s">
        <v>222</v>
      </c>
      <c r="G253" s="272">
        <v>20.84</v>
      </c>
      <c r="H253" s="253" t="s">
        <v>219</v>
      </c>
      <c r="I253" s="254"/>
      <c r="J253" s="255"/>
      <c r="K253" s="255"/>
      <c r="L253" s="256"/>
      <c r="M253" s="257"/>
      <c r="N253" s="255"/>
      <c r="O253" s="255"/>
      <c r="P253" s="256"/>
      <c r="Q253" s="257"/>
      <c r="R253" s="255"/>
      <c r="S253" s="255"/>
      <c r="T253" s="259"/>
      <c r="U253" s="254"/>
      <c r="V253" s="259"/>
      <c r="W253" s="337" t="s">
        <v>381</v>
      </c>
      <c r="X253" s="257">
        <v>2.6589999999999998</v>
      </c>
      <c r="Y253" s="255">
        <v>20.850999999999999</v>
      </c>
      <c r="Z253" s="255"/>
      <c r="AA253" s="259"/>
      <c r="AB253" s="257"/>
      <c r="AC253" s="255"/>
      <c r="AD253" s="255">
        <v>14.178000000000001</v>
      </c>
      <c r="AE253" s="256">
        <v>28.748999999999999</v>
      </c>
      <c r="AF253" s="291">
        <v>8.1140000000000008</v>
      </c>
      <c r="AG253" s="292">
        <v>22.952000000000002</v>
      </c>
      <c r="AH253" s="292"/>
      <c r="AI253" s="293"/>
      <c r="AJ253" s="254">
        <v>12.071</v>
      </c>
      <c r="AK253" s="259">
        <v>4</v>
      </c>
      <c r="AL253" s="338" t="s">
        <v>381</v>
      </c>
    </row>
    <row r="254" spans="1:38" s="247" customFormat="1" ht="24" customHeight="1">
      <c r="A254" s="330" t="s">
        <v>382</v>
      </c>
      <c r="B254" s="309">
        <v>37892</v>
      </c>
      <c r="C254" s="309">
        <v>43500</v>
      </c>
      <c r="D254" s="328">
        <v>15</v>
      </c>
      <c r="E254" s="251" t="s">
        <v>217</v>
      </c>
      <c r="F254" s="12" t="s">
        <v>222</v>
      </c>
      <c r="G254" s="269">
        <v>32.80817174515235</v>
      </c>
      <c r="H254" s="253" t="s">
        <v>219</v>
      </c>
      <c r="I254" s="254"/>
      <c r="J254" s="255"/>
      <c r="K254" s="255"/>
      <c r="L254" s="256"/>
      <c r="M254" s="257"/>
      <c r="N254" s="255"/>
      <c r="O254" s="255"/>
      <c r="P254" s="256"/>
      <c r="Q254" s="257"/>
      <c r="R254" s="255"/>
      <c r="S254" s="255"/>
      <c r="T254" s="259"/>
      <c r="U254" s="254"/>
      <c r="V254" s="259"/>
      <c r="W254" s="331" t="s">
        <v>382</v>
      </c>
      <c r="X254" s="257">
        <v>4.1020000000000003</v>
      </c>
      <c r="Y254" s="255">
        <v>18.683</v>
      </c>
      <c r="Z254" s="255"/>
      <c r="AA254" s="259"/>
      <c r="AB254" s="257"/>
      <c r="AC254" s="255"/>
      <c r="AD254" s="255">
        <v>8.0960000000000001</v>
      </c>
      <c r="AE254" s="256">
        <v>33.073999999999998</v>
      </c>
      <c r="AF254" s="291">
        <v>14.683</v>
      </c>
      <c r="AG254" s="292">
        <v>77.863</v>
      </c>
      <c r="AH254" s="292"/>
      <c r="AI254" s="293"/>
      <c r="AJ254" s="254">
        <v>23.427</v>
      </c>
      <c r="AK254" s="259">
        <v>8.0399999999999991</v>
      </c>
      <c r="AL254" s="332" t="s">
        <v>382</v>
      </c>
    </row>
    <row r="255" spans="1:38" s="247" customFormat="1" ht="24" customHeight="1">
      <c r="A255" s="333" t="s">
        <v>383</v>
      </c>
      <c r="B255" s="317">
        <v>39031</v>
      </c>
      <c r="C255" s="317">
        <v>43488</v>
      </c>
      <c r="D255" s="329">
        <v>12</v>
      </c>
      <c r="E255" s="265" t="s">
        <v>221</v>
      </c>
      <c r="F255" s="27" t="s">
        <v>218</v>
      </c>
      <c r="G255" s="272">
        <v>19.466983365030853</v>
      </c>
      <c r="H255" s="253" t="s">
        <v>219</v>
      </c>
      <c r="I255" s="254"/>
      <c r="J255" s="255"/>
      <c r="K255" s="255"/>
      <c r="L255" s="256"/>
      <c r="M255" s="257"/>
      <c r="N255" s="255"/>
      <c r="O255" s="255"/>
      <c r="P255" s="256"/>
      <c r="Q255" s="257"/>
      <c r="R255" s="255"/>
      <c r="S255" s="255"/>
      <c r="T255" s="259"/>
      <c r="U255" s="254"/>
      <c r="V255" s="259"/>
      <c r="W255" s="334" t="s">
        <v>383</v>
      </c>
      <c r="X255" s="257">
        <v>12.741</v>
      </c>
      <c r="Y255" s="255">
        <v>58.417000000000002</v>
      </c>
      <c r="Z255" s="255"/>
      <c r="AA255" s="259"/>
      <c r="AB255" s="257"/>
      <c r="AC255" s="255"/>
      <c r="AD255" s="255">
        <v>3.694</v>
      </c>
      <c r="AE255" s="256">
        <v>29.564</v>
      </c>
      <c r="AF255" s="291">
        <v>3.1760000000000002</v>
      </c>
      <c r="AG255" s="292">
        <v>4.8360000000000003</v>
      </c>
      <c r="AH255" s="292"/>
      <c r="AI255" s="293"/>
      <c r="AJ255" s="254">
        <v>1.177</v>
      </c>
      <c r="AK255" s="259">
        <v>0.75029999999999997</v>
      </c>
      <c r="AL255" s="335" t="s">
        <v>383</v>
      </c>
    </row>
    <row r="256" spans="1:38" s="247" customFormat="1" ht="24" customHeight="1" thickBot="1">
      <c r="A256" s="348" t="s">
        <v>384</v>
      </c>
      <c r="B256" s="349">
        <v>37491</v>
      </c>
      <c r="C256" s="349">
        <v>43489</v>
      </c>
      <c r="D256" s="350">
        <v>16</v>
      </c>
      <c r="E256" s="351" t="s">
        <v>221</v>
      </c>
      <c r="F256" s="352" t="s">
        <v>218</v>
      </c>
      <c r="G256" s="353">
        <v>21.003962254990217</v>
      </c>
      <c r="H256" s="354" t="s">
        <v>219</v>
      </c>
      <c r="I256" s="254"/>
      <c r="J256" s="255"/>
      <c r="K256" s="255"/>
      <c r="L256" s="256"/>
      <c r="M256" s="355"/>
      <c r="N256" s="356"/>
      <c r="O256" s="356"/>
      <c r="P256" s="357"/>
      <c r="Q256" s="355"/>
      <c r="R256" s="356"/>
      <c r="S256" s="356"/>
      <c r="T256" s="358"/>
      <c r="U256" s="359"/>
      <c r="V256" s="358"/>
      <c r="W256" s="331" t="s">
        <v>384</v>
      </c>
      <c r="X256" s="355">
        <v>7.8940000000000001</v>
      </c>
      <c r="Y256" s="356">
        <v>12.396000000000001</v>
      </c>
      <c r="Z256" s="356"/>
      <c r="AA256" s="358"/>
      <c r="AB256" s="355"/>
      <c r="AC256" s="356"/>
      <c r="AD256" s="356">
        <v>12.032</v>
      </c>
      <c r="AE256" s="357">
        <v>17.584</v>
      </c>
      <c r="AF256" s="360">
        <v>56.311</v>
      </c>
      <c r="AG256" s="361">
        <v>62.837000000000003</v>
      </c>
      <c r="AH256" s="361"/>
      <c r="AI256" s="362"/>
      <c r="AJ256" s="359">
        <v>4.9809999999999999</v>
      </c>
      <c r="AK256" s="358">
        <v>1.395</v>
      </c>
      <c r="AL256" s="332" t="s">
        <v>384</v>
      </c>
    </row>
    <row r="257" s="247" customFormat="1" ht="24" customHeight="1"/>
    <row r="258" s="247" customFormat="1" ht="24" customHeight="1"/>
    <row r="259" s="247" customFormat="1" ht="24" customHeight="1"/>
    <row r="260" s="247" customFormat="1" ht="24" customHeight="1"/>
    <row r="261" s="247" customFormat="1" ht="24" customHeight="1"/>
    <row r="262" s="247" customFormat="1" ht="24" customHeight="1"/>
    <row r="263" s="247" customFormat="1" ht="24" customHeight="1"/>
    <row r="264" s="247" customFormat="1" ht="24" customHeight="1"/>
    <row r="265" s="247" customFormat="1" ht="24" customHeight="1"/>
  </sheetData>
  <mergeCells count="53">
    <mergeCell ref="AB1:AE2"/>
    <mergeCell ref="AF1:AI2"/>
    <mergeCell ref="AJ1:AK2"/>
    <mergeCell ref="I3:J3"/>
    <mergeCell ref="K3:L3"/>
    <mergeCell ref="M3:N3"/>
    <mergeCell ref="O3:P3"/>
    <mergeCell ref="Q3:R3"/>
    <mergeCell ref="S3:T3"/>
    <mergeCell ref="U3:V3"/>
    <mergeCell ref="I1:L2"/>
    <mergeCell ref="M1:P2"/>
    <mergeCell ref="Q1:T2"/>
    <mergeCell ref="U1:V2"/>
    <mergeCell ref="X1:AA2"/>
    <mergeCell ref="X3:Y3"/>
    <mergeCell ref="AJ3:AK3"/>
    <mergeCell ref="C4:F4"/>
    <mergeCell ref="G4:H4"/>
    <mergeCell ref="I4:J4"/>
    <mergeCell ref="K4:L4"/>
    <mergeCell ref="M4:N4"/>
    <mergeCell ref="A1:H3"/>
    <mergeCell ref="Z3:AA3"/>
    <mergeCell ref="Z4:AA4"/>
    <mergeCell ref="AB3:AC3"/>
    <mergeCell ref="AD3:AE3"/>
    <mergeCell ref="AF3:AG3"/>
    <mergeCell ref="AH3:AI3"/>
    <mergeCell ref="O4:P4"/>
    <mergeCell ref="Q4:R4"/>
    <mergeCell ref="S4:T4"/>
    <mergeCell ref="U4:V4"/>
    <mergeCell ref="X4:Y4"/>
    <mergeCell ref="I5:J5"/>
    <mergeCell ref="K5:L5"/>
    <mergeCell ref="M5:N5"/>
    <mergeCell ref="O5:P5"/>
    <mergeCell ref="Q5:R5"/>
    <mergeCell ref="AB4:AC4"/>
    <mergeCell ref="AD4:AE4"/>
    <mergeCell ref="AF4:AG4"/>
    <mergeCell ref="AH4:AI4"/>
    <mergeCell ref="AJ4:AK4"/>
    <mergeCell ref="AF5:AG5"/>
    <mergeCell ref="AH5:AI5"/>
    <mergeCell ref="AJ5:AK5"/>
    <mergeCell ref="S5:T5"/>
    <mergeCell ref="U5:V5"/>
    <mergeCell ref="X5:Y5"/>
    <mergeCell ref="Z5:AA5"/>
    <mergeCell ref="AB5:AC5"/>
    <mergeCell ref="AD5:AE5"/>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UGA3 2018-19 Cohort</vt:lpstr>
      <vt:lpstr>UGA3 (18-19) HAIs</vt:lpstr>
      <vt:lpstr>UGA3 (18-19 ELISAs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Carlock</dc:creator>
  <cp:keywords/>
  <dc:description/>
  <cp:lastModifiedBy>User</cp:lastModifiedBy>
  <cp:revision/>
  <dcterms:created xsi:type="dcterms:W3CDTF">2014-03-12T21:28:17Z</dcterms:created>
  <dcterms:modified xsi:type="dcterms:W3CDTF">2021-03-17T20:53:48Z</dcterms:modified>
  <cp:category/>
  <cp:contentStatus/>
</cp:coreProperties>
</file>