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haz43975\Downloads\"/>
    </mc:Choice>
  </mc:AlternateContent>
  <xr:revisionPtr revIDLastSave="0" documentId="13_ncr:1_{C29C2A8F-636C-4FCA-AD59-B65A351CB1BC}" xr6:coauthVersionLast="36" xr6:coauthVersionMax="47" xr10:uidLastSave="{00000000-0000-0000-0000-000000000000}"/>
  <bookViews>
    <workbookView xWindow="0" yWindow="0" windowWidth="14385" windowHeight="4200" tabRatio="733" activeTab="3" xr2:uid="{00000000-000D-0000-FFFF-FFFF00000000}"/>
  </bookViews>
  <sheets>
    <sheet name="Overall_Summary" sheetId="8" r:id="rId1"/>
    <sheet name="Input_for_PyPSA_main" sheetId="9" r:id="rId2"/>
    <sheet name="Input_for_PyPSA_transport_fuel" sheetId="10" r:id="rId3"/>
    <sheet name="Input_for_PyPSA_industry_fuel" sheetId="11" r:id="rId4"/>
    <sheet name="Input_for_PyPSA_industry_prod" sheetId="12" r:id="rId5"/>
  </sheets>
  <externalReferences>
    <externalReference r:id="rId6"/>
    <externalReference r:id="rId7"/>
  </externalReferences>
  <definedNames>
    <definedName name="Solar_PV_2020">[1]RE_Generation_Time_Series!#REF!</definedName>
    <definedName name="System_Load_Shape">#REF!</definedName>
    <definedName name="Wind_2020">[1]RE_Generation_Time_Series!#REF!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0" i="11" l="1"/>
  <c r="A160" i="11"/>
  <c r="A150" i="11"/>
  <c r="A140" i="11"/>
  <c r="A130" i="11"/>
  <c r="A120" i="11"/>
  <c r="A110" i="11"/>
  <c r="A100" i="11"/>
  <c r="A90" i="11"/>
  <c r="A89" i="11"/>
  <c r="A80" i="11"/>
  <c r="A70" i="11"/>
  <c r="A60" i="11"/>
  <c r="A50" i="11"/>
  <c r="A40" i="11"/>
  <c r="A30" i="11"/>
  <c r="A20" i="11"/>
  <c r="A10" i="11"/>
  <c r="S52" i="11"/>
  <c r="S53" i="11"/>
  <c r="S54" i="11"/>
  <c r="S55" i="11"/>
  <c r="S56" i="11"/>
  <c r="S57" i="11"/>
  <c r="S58" i="11"/>
  <c r="S59" i="11"/>
  <c r="P32" i="11"/>
  <c r="M32" i="11"/>
  <c r="R171" i="11"/>
  <c r="R161" i="11"/>
  <c r="R151" i="11"/>
  <c r="R141" i="11"/>
  <c r="R131" i="11"/>
  <c r="R121" i="11"/>
  <c r="R111" i="11"/>
  <c r="R101" i="11"/>
  <c r="R91" i="11"/>
  <c r="R81" i="11"/>
  <c r="R71" i="11"/>
  <c r="R61" i="11"/>
  <c r="R51" i="11"/>
  <c r="R41" i="11"/>
  <c r="R31" i="11"/>
  <c r="R21" i="11"/>
  <c r="R11" i="11"/>
  <c r="L171" i="11"/>
  <c r="L161" i="11"/>
  <c r="L151" i="11"/>
  <c r="L141" i="11"/>
  <c r="L131" i="11"/>
  <c r="L121" i="11"/>
  <c r="L111" i="11"/>
  <c r="L101" i="11"/>
  <c r="L91" i="11"/>
  <c r="L81" i="11"/>
  <c r="L71" i="11"/>
  <c r="L61" i="11"/>
  <c r="L51" i="11"/>
  <c r="L41" i="11"/>
  <c r="L31" i="11"/>
  <c r="L21" i="11"/>
  <c r="L1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E21" i="11"/>
  <c r="E11" i="11"/>
  <c r="D171" i="11"/>
  <c r="D161" i="11"/>
  <c r="D151" i="11"/>
  <c r="D141" i="11"/>
  <c r="D131" i="11"/>
  <c r="D121" i="11"/>
  <c r="D111" i="11"/>
  <c r="D101" i="11"/>
  <c r="D91" i="11"/>
  <c r="D81" i="11"/>
  <c r="D71" i="11"/>
  <c r="D61" i="11"/>
  <c r="D51" i="11"/>
  <c r="D41" i="11"/>
  <c r="D31" i="11"/>
  <c r="D21" i="11"/>
  <c r="D11" i="11"/>
  <c r="C171" i="11" l="1"/>
  <c r="C161" i="11"/>
  <c r="C151" i="11"/>
  <c r="C141" i="11"/>
  <c r="C131" i="11"/>
  <c r="C121" i="11"/>
  <c r="C81" i="11"/>
  <c r="C91" i="11"/>
  <c r="C101" i="11"/>
  <c r="C111" i="11"/>
  <c r="C71" i="11"/>
  <c r="C61" i="11"/>
  <c r="C51" i="11"/>
  <c r="C41" i="11"/>
  <c r="C31" i="11"/>
  <c r="C21" i="11"/>
  <c r="C11" i="11"/>
  <c r="I98" i="11" l="1"/>
  <c r="J6" i="11"/>
  <c r="J16" i="11"/>
  <c r="X18" i="12" l="1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X546" i="8"/>
  <c r="W546" i="8"/>
  <c r="V546" i="8"/>
  <c r="U546" i="8"/>
  <c r="T546" i="8"/>
  <c r="S546" i="8"/>
  <c r="R546" i="8"/>
  <c r="Q546" i="8"/>
  <c r="P546" i="8"/>
  <c r="O546" i="8"/>
  <c r="N546" i="8"/>
  <c r="M546" i="8"/>
  <c r="L546" i="8"/>
  <c r="K546" i="8"/>
  <c r="J546" i="8"/>
  <c r="I546" i="8"/>
  <c r="H546" i="8"/>
  <c r="G546" i="8"/>
  <c r="F546" i="8"/>
  <c r="X545" i="8"/>
  <c r="W545" i="8"/>
  <c r="V545" i="8"/>
  <c r="U545" i="8"/>
  <c r="T545" i="8"/>
  <c r="S545" i="8"/>
  <c r="R545" i="8"/>
  <c r="Q545" i="8"/>
  <c r="P545" i="8"/>
  <c r="O545" i="8"/>
  <c r="N545" i="8"/>
  <c r="M545" i="8"/>
  <c r="L545" i="8"/>
  <c r="K545" i="8"/>
  <c r="J545" i="8"/>
  <c r="I545" i="8"/>
  <c r="H545" i="8"/>
  <c r="G545" i="8"/>
  <c r="F545" i="8"/>
  <c r="X544" i="8"/>
  <c r="W544" i="8"/>
  <c r="V544" i="8"/>
  <c r="U544" i="8"/>
  <c r="T544" i="8"/>
  <c r="S544" i="8"/>
  <c r="R544" i="8"/>
  <c r="Q544" i="8"/>
  <c r="P544" i="8"/>
  <c r="O544" i="8"/>
  <c r="N544" i="8"/>
  <c r="M544" i="8"/>
  <c r="L544" i="8"/>
  <c r="K544" i="8"/>
  <c r="J544" i="8"/>
  <c r="I544" i="8"/>
  <c r="H544" i="8"/>
  <c r="G544" i="8"/>
  <c r="F544" i="8"/>
  <c r="X543" i="8"/>
  <c r="W543" i="8"/>
  <c r="V543" i="8"/>
  <c r="U543" i="8"/>
  <c r="T543" i="8"/>
  <c r="S543" i="8"/>
  <c r="R543" i="8"/>
  <c r="Q543" i="8"/>
  <c r="P543" i="8"/>
  <c r="O543" i="8"/>
  <c r="N543" i="8"/>
  <c r="M543" i="8"/>
  <c r="L543" i="8"/>
  <c r="K543" i="8"/>
  <c r="J543" i="8"/>
  <c r="I543" i="8"/>
  <c r="H543" i="8"/>
  <c r="G543" i="8"/>
  <c r="F543" i="8"/>
  <c r="X542" i="8"/>
  <c r="W542" i="8"/>
  <c r="V542" i="8"/>
  <c r="U542" i="8"/>
  <c r="T542" i="8"/>
  <c r="S542" i="8"/>
  <c r="R542" i="8"/>
  <c r="Q542" i="8"/>
  <c r="P542" i="8"/>
  <c r="O542" i="8"/>
  <c r="N542" i="8"/>
  <c r="M542" i="8"/>
  <c r="L542" i="8"/>
  <c r="K542" i="8"/>
  <c r="J542" i="8"/>
  <c r="I542" i="8"/>
  <c r="H542" i="8"/>
  <c r="G542" i="8"/>
  <c r="F542" i="8"/>
  <c r="X541" i="8"/>
  <c r="W541" i="8"/>
  <c r="V541" i="8"/>
  <c r="U541" i="8"/>
  <c r="T541" i="8"/>
  <c r="S541" i="8"/>
  <c r="R541" i="8"/>
  <c r="Q541" i="8"/>
  <c r="P541" i="8"/>
  <c r="O541" i="8"/>
  <c r="N541" i="8"/>
  <c r="M541" i="8"/>
  <c r="L541" i="8"/>
  <c r="K541" i="8"/>
  <c r="J541" i="8"/>
  <c r="I541" i="8"/>
  <c r="H541" i="8"/>
  <c r="G541" i="8"/>
  <c r="F541" i="8"/>
  <c r="X540" i="8"/>
  <c r="W540" i="8"/>
  <c r="V540" i="8"/>
  <c r="U540" i="8"/>
  <c r="T540" i="8"/>
  <c r="S540" i="8"/>
  <c r="R540" i="8"/>
  <c r="Q540" i="8"/>
  <c r="P540" i="8"/>
  <c r="O540" i="8"/>
  <c r="N540" i="8"/>
  <c r="M540" i="8"/>
  <c r="L540" i="8"/>
  <c r="K540" i="8"/>
  <c r="J540" i="8"/>
  <c r="I540" i="8"/>
  <c r="H540" i="8"/>
  <c r="G540" i="8"/>
  <c r="F540" i="8"/>
  <c r="X539" i="8"/>
  <c r="W539" i="8"/>
  <c r="V539" i="8"/>
  <c r="U539" i="8"/>
  <c r="T539" i="8"/>
  <c r="S539" i="8"/>
  <c r="R539" i="8"/>
  <c r="Q539" i="8"/>
  <c r="P539" i="8"/>
  <c r="O539" i="8"/>
  <c r="N539" i="8"/>
  <c r="M539" i="8"/>
  <c r="L539" i="8"/>
  <c r="K539" i="8"/>
  <c r="J539" i="8"/>
  <c r="I539" i="8"/>
  <c r="H539" i="8"/>
  <c r="G539" i="8"/>
  <c r="F539" i="8"/>
  <c r="X537" i="8"/>
  <c r="W537" i="8"/>
  <c r="V537" i="8"/>
  <c r="U537" i="8"/>
  <c r="T537" i="8"/>
  <c r="S537" i="8"/>
  <c r="R537" i="8"/>
  <c r="Q537" i="8"/>
  <c r="P537" i="8"/>
  <c r="O537" i="8"/>
  <c r="N537" i="8"/>
  <c r="M537" i="8"/>
  <c r="L537" i="8"/>
  <c r="K537" i="8"/>
  <c r="J537" i="8"/>
  <c r="I537" i="8"/>
  <c r="H537" i="8"/>
  <c r="G537" i="8"/>
  <c r="F537" i="8"/>
  <c r="X536" i="8"/>
  <c r="W536" i="8"/>
  <c r="V536" i="8"/>
  <c r="U536" i="8"/>
  <c r="T536" i="8"/>
  <c r="S536" i="8"/>
  <c r="R536" i="8"/>
  <c r="Q536" i="8"/>
  <c r="P536" i="8"/>
  <c r="O536" i="8"/>
  <c r="N536" i="8"/>
  <c r="M536" i="8"/>
  <c r="L536" i="8"/>
  <c r="K536" i="8"/>
  <c r="J536" i="8"/>
  <c r="I536" i="8"/>
  <c r="H536" i="8"/>
  <c r="G536" i="8"/>
  <c r="F536" i="8"/>
  <c r="X535" i="8"/>
  <c r="W535" i="8"/>
  <c r="V535" i="8"/>
  <c r="U535" i="8"/>
  <c r="T535" i="8"/>
  <c r="S535" i="8"/>
  <c r="R535" i="8"/>
  <c r="Q535" i="8"/>
  <c r="P535" i="8"/>
  <c r="O535" i="8"/>
  <c r="N535" i="8"/>
  <c r="M535" i="8"/>
  <c r="L535" i="8"/>
  <c r="K535" i="8"/>
  <c r="J535" i="8"/>
  <c r="I535" i="8"/>
  <c r="H535" i="8"/>
  <c r="G535" i="8"/>
  <c r="F535" i="8"/>
  <c r="X534" i="8"/>
  <c r="W534" i="8"/>
  <c r="V534" i="8"/>
  <c r="U534" i="8"/>
  <c r="T534" i="8"/>
  <c r="S534" i="8"/>
  <c r="R534" i="8"/>
  <c r="Q534" i="8"/>
  <c r="P534" i="8"/>
  <c r="O534" i="8"/>
  <c r="N534" i="8"/>
  <c r="M534" i="8"/>
  <c r="L534" i="8"/>
  <c r="K534" i="8"/>
  <c r="J534" i="8"/>
  <c r="I534" i="8"/>
  <c r="H534" i="8"/>
  <c r="G534" i="8"/>
  <c r="F534" i="8"/>
  <c r="X533" i="8"/>
  <c r="W533" i="8"/>
  <c r="V533" i="8"/>
  <c r="U533" i="8"/>
  <c r="T533" i="8"/>
  <c r="S533" i="8"/>
  <c r="R533" i="8"/>
  <c r="Q533" i="8"/>
  <c r="P533" i="8"/>
  <c r="O533" i="8"/>
  <c r="N533" i="8"/>
  <c r="M533" i="8"/>
  <c r="L533" i="8"/>
  <c r="K533" i="8"/>
  <c r="J533" i="8"/>
  <c r="I533" i="8"/>
  <c r="H533" i="8"/>
  <c r="G533" i="8"/>
  <c r="F533" i="8"/>
  <c r="X532" i="8"/>
  <c r="W532" i="8"/>
  <c r="V532" i="8"/>
  <c r="U532" i="8"/>
  <c r="T532" i="8"/>
  <c r="S532" i="8"/>
  <c r="R532" i="8"/>
  <c r="Q532" i="8"/>
  <c r="P532" i="8"/>
  <c r="O532" i="8"/>
  <c r="N532" i="8"/>
  <c r="M532" i="8"/>
  <c r="L532" i="8"/>
  <c r="K532" i="8"/>
  <c r="J532" i="8"/>
  <c r="I532" i="8"/>
  <c r="H532" i="8"/>
  <c r="G532" i="8"/>
  <c r="F532" i="8"/>
  <c r="X531" i="8"/>
  <c r="W531" i="8"/>
  <c r="V531" i="8"/>
  <c r="U531" i="8"/>
  <c r="T531" i="8"/>
  <c r="S531" i="8"/>
  <c r="R531" i="8"/>
  <c r="Q531" i="8"/>
  <c r="P531" i="8"/>
  <c r="O531" i="8"/>
  <c r="N531" i="8"/>
  <c r="M531" i="8"/>
  <c r="L531" i="8"/>
  <c r="K531" i="8"/>
  <c r="J531" i="8"/>
  <c r="I531" i="8"/>
  <c r="H531" i="8"/>
  <c r="G531" i="8"/>
  <c r="F531" i="8"/>
  <c r="X530" i="8"/>
  <c r="W530" i="8"/>
  <c r="V530" i="8"/>
  <c r="U530" i="8"/>
  <c r="T530" i="8"/>
  <c r="S530" i="8"/>
  <c r="R530" i="8"/>
  <c r="Q530" i="8"/>
  <c r="P530" i="8"/>
  <c r="O530" i="8"/>
  <c r="N530" i="8"/>
  <c r="M530" i="8"/>
  <c r="L530" i="8"/>
  <c r="K530" i="8"/>
  <c r="J530" i="8"/>
  <c r="I530" i="8"/>
  <c r="H530" i="8"/>
  <c r="G530" i="8"/>
  <c r="F530" i="8"/>
  <c r="X528" i="8"/>
  <c r="W528" i="8"/>
  <c r="V528" i="8"/>
  <c r="U528" i="8"/>
  <c r="T528" i="8"/>
  <c r="S528" i="8"/>
  <c r="R528" i="8"/>
  <c r="Q528" i="8"/>
  <c r="P528" i="8"/>
  <c r="O528" i="8"/>
  <c r="N528" i="8"/>
  <c r="M528" i="8"/>
  <c r="L528" i="8"/>
  <c r="K528" i="8"/>
  <c r="J528" i="8"/>
  <c r="I528" i="8"/>
  <c r="H528" i="8"/>
  <c r="G528" i="8"/>
  <c r="F528" i="8"/>
  <c r="X527" i="8"/>
  <c r="W527" i="8"/>
  <c r="V527" i="8"/>
  <c r="U527" i="8"/>
  <c r="T527" i="8"/>
  <c r="S527" i="8"/>
  <c r="R527" i="8"/>
  <c r="Q527" i="8"/>
  <c r="P527" i="8"/>
  <c r="O527" i="8"/>
  <c r="N527" i="8"/>
  <c r="M527" i="8"/>
  <c r="L527" i="8"/>
  <c r="K527" i="8"/>
  <c r="J527" i="8"/>
  <c r="I527" i="8"/>
  <c r="H527" i="8"/>
  <c r="G527" i="8"/>
  <c r="F527" i="8"/>
  <c r="X526" i="8"/>
  <c r="W526" i="8"/>
  <c r="V526" i="8"/>
  <c r="U526" i="8"/>
  <c r="T526" i="8"/>
  <c r="S526" i="8"/>
  <c r="R526" i="8"/>
  <c r="Q526" i="8"/>
  <c r="P526" i="8"/>
  <c r="O526" i="8"/>
  <c r="N526" i="8"/>
  <c r="M526" i="8"/>
  <c r="L526" i="8"/>
  <c r="K526" i="8"/>
  <c r="J526" i="8"/>
  <c r="I526" i="8"/>
  <c r="H526" i="8"/>
  <c r="G526" i="8"/>
  <c r="F526" i="8"/>
  <c r="X525" i="8"/>
  <c r="W525" i="8"/>
  <c r="V525" i="8"/>
  <c r="U525" i="8"/>
  <c r="T525" i="8"/>
  <c r="S525" i="8"/>
  <c r="R525" i="8"/>
  <c r="Q525" i="8"/>
  <c r="P525" i="8"/>
  <c r="O525" i="8"/>
  <c r="N525" i="8"/>
  <c r="M525" i="8"/>
  <c r="L525" i="8"/>
  <c r="K525" i="8"/>
  <c r="J525" i="8"/>
  <c r="I525" i="8"/>
  <c r="H525" i="8"/>
  <c r="G525" i="8"/>
  <c r="F525" i="8"/>
  <c r="X524" i="8"/>
  <c r="W524" i="8"/>
  <c r="V524" i="8"/>
  <c r="U524" i="8"/>
  <c r="T524" i="8"/>
  <c r="S524" i="8"/>
  <c r="R524" i="8"/>
  <c r="Q524" i="8"/>
  <c r="P524" i="8"/>
  <c r="O524" i="8"/>
  <c r="N524" i="8"/>
  <c r="M524" i="8"/>
  <c r="L524" i="8"/>
  <c r="K524" i="8"/>
  <c r="J524" i="8"/>
  <c r="I524" i="8"/>
  <c r="H524" i="8"/>
  <c r="G524" i="8"/>
  <c r="F524" i="8"/>
  <c r="X523" i="8"/>
  <c r="W523" i="8"/>
  <c r="V523" i="8"/>
  <c r="U523" i="8"/>
  <c r="T523" i="8"/>
  <c r="S523" i="8"/>
  <c r="R523" i="8"/>
  <c r="Q523" i="8"/>
  <c r="P523" i="8"/>
  <c r="O523" i="8"/>
  <c r="N523" i="8"/>
  <c r="M523" i="8"/>
  <c r="L523" i="8"/>
  <c r="K523" i="8"/>
  <c r="J523" i="8"/>
  <c r="I523" i="8"/>
  <c r="H523" i="8"/>
  <c r="G523" i="8"/>
  <c r="F523" i="8"/>
  <c r="X522" i="8"/>
  <c r="W522" i="8"/>
  <c r="V522" i="8"/>
  <c r="U522" i="8"/>
  <c r="T522" i="8"/>
  <c r="S522" i="8"/>
  <c r="R522" i="8"/>
  <c r="Q522" i="8"/>
  <c r="P522" i="8"/>
  <c r="O522" i="8"/>
  <c r="N522" i="8"/>
  <c r="M522" i="8"/>
  <c r="L522" i="8"/>
  <c r="K522" i="8"/>
  <c r="J522" i="8"/>
  <c r="I522" i="8"/>
  <c r="H522" i="8"/>
  <c r="G522" i="8"/>
  <c r="F522" i="8"/>
  <c r="X521" i="8"/>
  <c r="W521" i="8"/>
  <c r="V521" i="8"/>
  <c r="U521" i="8"/>
  <c r="T521" i="8"/>
  <c r="S521" i="8"/>
  <c r="R521" i="8"/>
  <c r="Q521" i="8"/>
  <c r="P521" i="8"/>
  <c r="O521" i="8"/>
  <c r="N521" i="8"/>
  <c r="M521" i="8"/>
  <c r="L521" i="8"/>
  <c r="K521" i="8"/>
  <c r="J521" i="8"/>
  <c r="I521" i="8"/>
  <c r="H521" i="8"/>
  <c r="G521" i="8"/>
  <c r="F521" i="8"/>
  <c r="X519" i="8"/>
  <c r="W519" i="8"/>
  <c r="V519" i="8"/>
  <c r="U519" i="8"/>
  <c r="T519" i="8"/>
  <c r="S519" i="8"/>
  <c r="R519" i="8"/>
  <c r="Q519" i="8"/>
  <c r="P519" i="8"/>
  <c r="O519" i="8"/>
  <c r="N519" i="8"/>
  <c r="M519" i="8"/>
  <c r="L519" i="8"/>
  <c r="K519" i="8"/>
  <c r="J519" i="8"/>
  <c r="I519" i="8"/>
  <c r="H519" i="8"/>
  <c r="G519" i="8"/>
  <c r="F519" i="8"/>
  <c r="X518" i="8"/>
  <c r="W518" i="8"/>
  <c r="V518" i="8"/>
  <c r="U518" i="8"/>
  <c r="T518" i="8"/>
  <c r="S518" i="8"/>
  <c r="R518" i="8"/>
  <c r="Q518" i="8"/>
  <c r="P518" i="8"/>
  <c r="O518" i="8"/>
  <c r="N518" i="8"/>
  <c r="M518" i="8"/>
  <c r="L518" i="8"/>
  <c r="K518" i="8"/>
  <c r="J518" i="8"/>
  <c r="I518" i="8"/>
  <c r="H518" i="8"/>
  <c r="G518" i="8"/>
  <c r="F518" i="8"/>
  <c r="X517" i="8"/>
  <c r="W517" i="8"/>
  <c r="V517" i="8"/>
  <c r="U517" i="8"/>
  <c r="T517" i="8"/>
  <c r="S517" i="8"/>
  <c r="R517" i="8"/>
  <c r="Q517" i="8"/>
  <c r="P517" i="8"/>
  <c r="O517" i="8"/>
  <c r="N517" i="8"/>
  <c r="M517" i="8"/>
  <c r="L517" i="8"/>
  <c r="K517" i="8"/>
  <c r="J517" i="8"/>
  <c r="I517" i="8"/>
  <c r="H517" i="8"/>
  <c r="G517" i="8"/>
  <c r="F517" i="8"/>
  <c r="X516" i="8"/>
  <c r="W516" i="8"/>
  <c r="V516" i="8"/>
  <c r="U516" i="8"/>
  <c r="T516" i="8"/>
  <c r="S516" i="8"/>
  <c r="R516" i="8"/>
  <c r="Q516" i="8"/>
  <c r="P516" i="8"/>
  <c r="O516" i="8"/>
  <c r="N516" i="8"/>
  <c r="M516" i="8"/>
  <c r="L516" i="8"/>
  <c r="K516" i="8"/>
  <c r="J516" i="8"/>
  <c r="I516" i="8"/>
  <c r="H516" i="8"/>
  <c r="G516" i="8"/>
  <c r="F516" i="8"/>
  <c r="X515" i="8"/>
  <c r="W515" i="8"/>
  <c r="V515" i="8"/>
  <c r="U515" i="8"/>
  <c r="T515" i="8"/>
  <c r="S515" i="8"/>
  <c r="R515" i="8"/>
  <c r="Q515" i="8"/>
  <c r="P515" i="8"/>
  <c r="O515" i="8"/>
  <c r="N515" i="8"/>
  <c r="M515" i="8"/>
  <c r="L515" i="8"/>
  <c r="K515" i="8"/>
  <c r="J515" i="8"/>
  <c r="I515" i="8"/>
  <c r="H515" i="8"/>
  <c r="G515" i="8"/>
  <c r="F515" i="8"/>
  <c r="X514" i="8"/>
  <c r="W514" i="8"/>
  <c r="V514" i="8"/>
  <c r="U514" i="8"/>
  <c r="T514" i="8"/>
  <c r="S514" i="8"/>
  <c r="R514" i="8"/>
  <c r="Q514" i="8"/>
  <c r="P514" i="8"/>
  <c r="O514" i="8"/>
  <c r="N514" i="8"/>
  <c r="M514" i="8"/>
  <c r="L514" i="8"/>
  <c r="K514" i="8"/>
  <c r="J514" i="8"/>
  <c r="I514" i="8"/>
  <c r="H514" i="8"/>
  <c r="G514" i="8"/>
  <c r="F514" i="8"/>
  <c r="X513" i="8"/>
  <c r="W513" i="8"/>
  <c r="V513" i="8"/>
  <c r="U513" i="8"/>
  <c r="T513" i="8"/>
  <c r="S513" i="8"/>
  <c r="R513" i="8"/>
  <c r="Q513" i="8"/>
  <c r="P513" i="8"/>
  <c r="O513" i="8"/>
  <c r="N513" i="8"/>
  <c r="M513" i="8"/>
  <c r="L513" i="8"/>
  <c r="K513" i="8"/>
  <c r="J513" i="8"/>
  <c r="I513" i="8"/>
  <c r="H513" i="8"/>
  <c r="G513" i="8"/>
  <c r="F513" i="8"/>
  <c r="X512" i="8"/>
  <c r="W512" i="8"/>
  <c r="V512" i="8"/>
  <c r="U512" i="8"/>
  <c r="T512" i="8"/>
  <c r="S512" i="8"/>
  <c r="R512" i="8"/>
  <c r="Q512" i="8"/>
  <c r="P512" i="8"/>
  <c r="O512" i="8"/>
  <c r="N512" i="8"/>
  <c r="M512" i="8"/>
  <c r="L512" i="8"/>
  <c r="K512" i="8"/>
  <c r="J512" i="8"/>
  <c r="I512" i="8"/>
  <c r="H512" i="8"/>
  <c r="G512" i="8"/>
  <c r="F512" i="8"/>
  <c r="X510" i="8"/>
  <c r="W510" i="8"/>
  <c r="V510" i="8"/>
  <c r="U510" i="8"/>
  <c r="T510" i="8"/>
  <c r="S510" i="8"/>
  <c r="R510" i="8"/>
  <c r="Q510" i="8"/>
  <c r="P510" i="8"/>
  <c r="O510" i="8"/>
  <c r="N510" i="8"/>
  <c r="M510" i="8"/>
  <c r="L510" i="8"/>
  <c r="K510" i="8"/>
  <c r="J510" i="8"/>
  <c r="I510" i="8"/>
  <c r="H510" i="8"/>
  <c r="G510" i="8"/>
  <c r="F510" i="8"/>
  <c r="X509" i="8"/>
  <c r="W509" i="8"/>
  <c r="V509" i="8"/>
  <c r="U509" i="8"/>
  <c r="T509" i="8"/>
  <c r="S509" i="8"/>
  <c r="R509" i="8"/>
  <c r="Q509" i="8"/>
  <c r="P509" i="8"/>
  <c r="O509" i="8"/>
  <c r="N509" i="8"/>
  <c r="M509" i="8"/>
  <c r="L509" i="8"/>
  <c r="K509" i="8"/>
  <c r="J509" i="8"/>
  <c r="I509" i="8"/>
  <c r="H509" i="8"/>
  <c r="G509" i="8"/>
  <c r="F509" i="8"/>
  <c r="X508" i="8"/>
  <c r="W508" i="8"/>
  <c r="V508" i="8"/>
  <c r="U508" i="8"/>
  <c r="T508" i="8"/>
  <c r="S508" i="8"/>
  <c r="R508" i="8"/>
  <c r="Q508" i="8"/>
  <c r="P508" i="8"/>
  <c r="O508" i="8"/>
  <c r="N508" i="8"/>
  <c r="M508" i="8"/>
  <c r="L508" i="8"/>
  <c r="K508" i="8"/>
  <c r="J508" i="8"/>
  <c r="I508" i="8"/>
  <c r="H508" i="8"/>
  <c r="G508" i="8"/>
  <c r="F508" i="8"/>
  <c r="X507" i="8"/>
  <c r="W507" i="8"/>
  <c r="V507" i="8"/>
  <c r="U507" i="8"/>
  <c r="T507" i="8"/>
  <c r="S507" i="8"/>
  <c r="R507" i="8"/>
  <c r="Q507" i="8"/>
  <c r="P507" i="8"/>
  <c r="O507" i="8"/>
  <c r="N507" i="8"/>
  <c r="M507" i="8"/>
  <c r="L507" i="8"/>
  <c r="K507" i="8"/>
  <c r="J507" i="8"/>
  <c r="I507" i="8"/>
  <c r="H507" i="8"/>
  <c r="G507" i="8"/>
  <c r="F507" i="8"/>
  <c r="X506" i="8"/>
  <c r="W506" i="8"/>
  <c r="V506" i="8"/>
  <c r="U506" i="8"/>
  <c r="T506" i="8"/>
  <c r="S506" i="8"/>
  <c r="R506" i="8"/>
  <c r="Q506" i="8"/>
  <c r="P506" i="8"/>
  <c r="O506" i="8"/>
  <c r="N506" i="8"/>
  <c r="M506" i="8"/>
  <c r="L506" i="8"/>
  <c r="K506" i="8"/>
  <c r="J506" i="8"/>
  <c r="I506" i="8"/>
  <c r="H506" i="8"/>
  <c r="G506" i="8"/>
  <c r="F506" i="8"/>
  <c r="X505" i="8"/>
  <c r="W505" i="8"/>
  <c r="V505" i="8"/>
  <c r="U505" i="8"/>
  <c r="T505" i="8"/>
  <c r="S505" i="8"/>
  <c r="R505" i="8"/>
  <c r="Q505" i="8"/>
  <c r="P505" i="8"/>
  <c r="O505" i="8"/>
  <c r="N505" i="8"/>
  <c r="M505" i="8"/>
  <c r="L505" i="8"/>
  <c r="K505" i="8"/>
  <c r="J505" i="8"/>
  <c r="I505" i="8"/>
  <c r="H505" i="8"/>
  <c r="G505" i="8"/>
  <c r="F505" i="8"/>
  <c r="X504" i="8"/>
  <c r="W504" i="8"/>
  <c r="V504" i="8"/>
  <c r="U504" i="8"/>
  <c r="T504" i="8"/>
  <c r="S504" i="8"/>
  <c r="R504" i="8"/>
  <c r="Q504" i="8"/>
  <c r="P504" i="8"/>
  <c r="O504" i="8"/>
  <c r="N504" i="8"/>
  <c r="M504" i="8"/>
  <c r="L504" i="8"/>
  <c r="K504" i="8"/>
  <c r="J504" i="8"/>
  <c r="I504" i="8"/>
  <c r="H504" i="8"/>
  <c r="G504" i="8"/>
  <c r="F504" i="8"/>
  <c r="X503" i="8"/>
  <c r="W503" i="8"/>
  <c r="V503" i="8"/>
  <c r="U503" i="8"/>
  <c r="T503" i="8"/>
  <c r="S503" i="8"/>
  <c r="R503" i="8"/>
  <c r="Q503" i="8"/>
  <c r="P503" i="8"/>
  <c r="O503" i="8"/>
  <c r="N503" i="8"/>
  <c r="M503" i="8"/>
  <c r="L503" i="8"/>
  <c r="K503" i="8"/>
  <c r="J503" i="8"/>
  <c r="I503" i="8"/>
  <c r="H503" i="8"/>
  <c r="G503" i="8"/>
  <c r="F503" i="8"/>
  <c r="X501" i="8"/>
  <c r="Y169" i="11" s="1"/>
  <c r="W501" i="8"/>
  <c r="Y159" i="11" s="1"/>
  <c r="V501" i="8"/>
  <c r="Y149" i="11" s="1"/>
  <c r="U501" i="8"/>
  <c r="Y139" i="11" s="1"/>
  <c r="T501" i="8"/>
  <c r="Y129" i="11" s="1"/>
  <c r="S501" i="8"/>
  <c r="Y119" i="11" s="1"/>
  <c r="R501" i="8"/>
  <c r="Y109" i="11" s="1"/>
  <c r="Q501" i="8"/>
  <c r="Y99" i="11" s="1"/>
  <c r="P501" i="8"/>
  <c r="Y89" i="11" s="1"/>
  <c r="O501" i="8"/>
  <c r="Y79" i="11" s="1"/>
  <c r="N501" i="8"/>
  <c r="Y69" i="11" s="1"/>
  <c r="M501" i="8"/>
  <c r="Y59" i="11" s="1"/>
  <c r="L501" i="8"/>
  <c r="Y49" i="11" s="1"/>
  <c r="K501" i="8"/>
  <c r="Y39" i="11" s="1"/>
  <c r="J501" i="8"/>
  <c r="Y29" i="11" s="1"/>
  <c r="I501" i="8"/>
  <c r="Y19" i="11" s="1"/>
  <c r="H501" i="8"/>
  <c r="Y9" i="11" s="1"/>
  <c r="G501" i="8"/>
  <c r="F501" i="8"/>
  <c r="X500" i="8"/>
  <c r="Y168" i="11" s="1"/>
  <c r="W500" i="8"/>
  <c r="Y158" i="11" s="1"/>
  <c r="V500" i="8"/>
  <c r="Y148" i="11" s="1"/>
  <c r="U500" i="8"/>
  <c r="Y138" i="11" s="1"/>
  <c r="T500" i="8"/>
  <c r="Y128" i="11" s="1"/>
  <c r="S500" i="8"/>
  <c r="Y118" i="11" s="1"/>
  <c r="R500" i="8"/>
  <c r="Y108" i="11" s="1"/>
  <c r="Q500" i="8"/>
  <c r="Y98" i="11" s="1"/>
  <c r="P500" i="8"/>
  <c r="Y88" i="11" s="1"/>
  <c r="O500" i="8"/>
  <c r="Y78" i="11" s="1"/>
  <c r="N500" i="8"/>
  <c r="Y68" i="11" s="1"/>
  <c r="M500" i="8"/>
  <c r="Y58" i="11" s="1"/>
  <c r="L500" i="8"/>
  <c r="Y48" i="11" s="1"/>
  <c r="K500" i="8"/>
  <c r="Y38" i="11" s="1"/>
  <c r="J500" i="8"/>
  <c r="Y28" i="11" s="1"/>
  <c r="I500" i="8"/>
  <c r="Y18" i="11" s="1"/>
  <c r="H500" i="8"/>
  <c r="Y8" i="11" s="1"/>
  <c r="G500" i="8"/>
  <c r="F500" i="8"/>
  <c r="X499" i="8"/>
  <c r="Y167" i="11" s="1"/>
  <c r="W499" i="8"/>
  <c r="Y157" i="11" s="1"/>
  <c r="V499" i="8"/>
  <c r="Y147" i="11" s="1"/>
  <c r="U499" i="8"/>
  <c r="Y137" i="11" s="1"/>
  <c r="T499" i="8"/>
  <c r="Y127" i="11" s="1"/>
  <c r="S499" i="8"/>
  <c r="Y117" i="11" s="1"/>
  <c r="R499" i="8"/>
  <c r="Y107" i="11" s="1"/>
  <c r="Q499" i="8"/>
  <c r="Y97" i="11" s="1"/>
  <c r="P499" i="8"/>
  <c r="Y87" i="11" s="1"/>
  <c r="O499" i="8"/>
  <c r="Y77" i="11" s="1"/>
  <c r="N499" i="8"/>
  <c r="Y67" i="11" s="1"/>
  <c r="M499" i="8"/>
  <c r="Y57" i="11" s="1"/>
  <c r="L499" i="8"/>
  <c r="Y47" i="11" s="1"/>
  <c r="K499" i="8"/>
  <c r="Y37" i="11" s="1"/>
  <c r="J499" i="8"/>
  <c r="Y27" i="11" s="1"/>
  <c r="I499" i="8"/>
  <c r="Y17" i="11" s="1"/>
  <c r="H499" i="8"/>
  <c r="Y7" i="11" s="1"/>
  <c r="G499" i="8"/>
  <c r="F499" i="8"/>
  <c r="X498" i="8"/>
  <c r="Y166" i="11" s="1"/>
  <c r="W498" i="8"/>
  <c r="Y156" i="11" s="1"/>
  <c r="V498" i="8"/>
  <c r="Y146" i="11" s="1"/>
  <c r="U498" i="8"/>
  <c r="Y136" i="11" s="1"/>
  <c r="T498" i="8"/>
  <c r="Y126" i="11" s="1"/>
  <c r="S498" i="8"/>
  <c r="Y116" i="11" s="1"/>
  <c r="R498" i="8"/>
  <c r="Y106" i="11" s="1"/>
  <c r="Q498" i="8"/>
  <c r="Y96" i="11" s="1"/>
  <c r="P498" i="8"/>
  <c r="Y86" i="11" s="1"/>
  <c r="O498" i="8"/>
  <c r="Y76" i="11" s="1"/>
  <c r="N498" i="8"/>
  <c r="Y66" i="11" s="1"/>
  <c r="M498" i="8"/>
  <c r="Y56" i="11" s="1"/>
  <c r="L498" i="8"/>
  <c r="Y46" i="11" s="1"/>
  <c r="K498" i="8"/>
  <c r="Y36" i="11" s="1"/>
  <c r="J498" i="8"/>
  <c r="Y26" i="11" s="1"/>
  <c r="I498" i="8"/>
  <c r="Y16" i="11" s="1"/>
  <c r="H498" i="8"/>
  <c r="Y6" i="11" s="1"/>
  <c r="G498" i="8"/>
  <c r="F498" i="8"/>
  <c r="X497" i="8"/>
  <c r="Y165" i="11" s="1"/>
  <c r="W497" i="8"/>
  <c r="Y155" i="11" s="1"/>
  <c r="V497" i="8"/>
  <c r="Y145" i="11" s="1"/>
  <c r="U497" i="8"/>
  <c r="Y135" i="11" s="1"/>
  <c r="T497" i="8"/>
  <c r="Y125" i="11" s="1"/>
  <c r="S497" i="8"/>
  <c r="Y115" i="11" s="1"/>
  <c r="R497" i="8"/>
  <c r="Y105" i="11" s="1"/>
  <c r="Q497" i="8"/>
  <c r="Y95" i="11" s="1"/>
  <c r="P497" i="8"/>
  <c r="Y85" i="11" s="1"/>
  <c r="O497" i="8"/>
  <c r="Y75" i="11" s="1"/>
  <c r="N497" i="8"/>
  <c r="Y65" i="11" s="1"/>
  <c r="M497" i="8"/>
  <c r="Y55" i="11" s="1"/>
  <c r="L497" i="8"/>
  <c r="Y45" i="11" s="1"/>
  <c r="K497" i="8"/>
  <c r="Y35" i="11" s="1"/>
  <c r="J497" i="8"/>
  <c r="Y25" i="11" s="1"/>
  <c r="I497" i="8"/>
  <c r="Y15" i="11" s="1"/>
  <c r="H497" i="8"/>
  <c r="Y5" i="11" s="1"/>
  <c r="G497" i="8"/>
  <c r="F497" i="8"/>
  <c r="X496" i="8"/>
  <c r="Y164" i="11" s="1"/>
  <c r="W496" i="8"/>
  <c r="Y154" i="11" s="1"/>
  <c r="V496" i="8"/>
  <c r="Y144" i="11" s="1"/>
  <c r="U496" i="8"/>
  <c r="Y134" i="11" s="1"/>
  <c r="T496" i="8"/>
  <c r="Y124" i="11" s="1"/>
  <c r="S496" i="8"/>
  <c r="Y114" i="11" s="1"/>
  <c r="R496" i="8"/>
  <c r="Y104" i="11" s="1"/>
  <c r="Q496" i="8"/>
  <c r="Y94" i="11" s="1"/>
  <c r="P496" i="8"/>
  <c r="Y84" i="11" s="1"/>
  <c r="O496" i="8"/>
  <c r="Y74" i="11" s="1"/>
  <c r="N496" i="8"/>
  <c r="Y64" i="11" s="1"/>
  <c r="M496" i="8"/>
  <c r="Y54" i="11" s="1"/>
  <c r="L496" i="8"/>
  <c r="Y44" i="11" s="1"/>
  <c r="K496" i="8"/>
  <c r="Y34" i="11" s="1"/>
  <c r="J496" i="8"/>
  <c r="Y24" i="11" s="1"/>
  <c r="I496" i="8"/>
  <c r="Y14" i="11" s="1"/>
  <c r="H496" i="8"/>
  <c r="Y4" i="11" s="1"/>
  <c r="G496" i="8"/>
  <c r="F496" i="8"/>
  <c r="X495" i="8"/>
  <c r="Y163" i="11" s="1"/>
  <c r="W495" i="8"/>
  <c r="Y153" i="11" s="1"/>
  <c r="V495" i="8"/>
  <c r="Y143" i="11" s="1"/>
  <c r="U495" i="8"/>
  <c r="Y133" i="11" s="1"/>
  <c r="T495" i="8"/>
  <c r="Y123" i="11" s="1"/>
  <c r="S495" i="8"/>
  <c r="Y113" i="11" s="1"/>
  <c r="R495" i="8"/>
  <c r="Y103" i="11" s="1"/>
  <c r="Q495" i="8"/>
  <c r="Y93" i="11" s="1"/>
  <c r="P495" i="8"/>
  <c r="Y83" i="11" s="1"/>
  <c r="O495" i="8"/>
  <c r="Y73" i="11" s="1"/>
  <c r="N495" i="8"/>
  <c r="Y63" i="11" s="1"/>
  <c r="M495" i="8"/>
  <c r="Y53" i="11" s="1"/>
  <c r="L495" i="8"/>
  <c r="Y43" i="11" s="1"/>
  <c r="K495" i="8"/>
  <c r="Y33" i="11" s="1"/>
  <c r="J495" i="8"/>
  <c r="Y23" i="11" s="1"/>
  <c r="I495" i="8"/>
  <c r="Y13" i="11" s="1"/>
  <c r="H495" i="8"/>
  <c r="Y3" i="11" s="1"/>
  <c r="G495" i="8"/>
  <c r="F495" i="8"/>
  <c r="X494" i="8"/>
  <c r="Y162" i="11" s="1"/>
  <c r="W494" i="8"/>
  <c r="Y152" i="11" s="1"/>
  <c r="V494" i="8"/>
  <c r="Y142" i="11" s="1"/>
  <c r="U494" i="8"/>
  <c r="Y132" i="11" s="1"/>
  <c r="T494" i="8"/>
  <c r="Y122" i="11" s="1"/>
  <c r="S494" i="8"/>
  <c r="Y112" i="11" s="1"/>
  <c r="R494" i="8"/>
  <c r="Y102" i="11" s="1"/>
  <c r="Q494" i="8"/>
  <c r="Y92" i="11" s="1"/>
  <c r="P494" i="8"/>
  <c r="Y82" i="11" s="1"/>
  <c r="O494" i="8"/>
  <c r="Y72" i="11" s="1"/>
  <c r="N494" i="8"/>
  <c r="Y62" i="11" s="1"/>
  <c r="M494" i="8"/>
  <c r="Y52" i="11" s="1"/>
  <c r="L494" i="8"/>
  <c r="Y42" i="11" s="1"/>
  <c r="K494" i="8"/>
  <c r="Y32" i="11" s="1"/>
  <c r="J494" i="8"/>
  <c r="Y22" i="11" s="1"/>
  <c r="I494" i="8"/>
  <c r="Y12" i="11" s="1"/>
  <c r="H494" i="8"/>
  <c r="Y2" i="11" s="1"/>
  <c r="G494" i="8"/>
  <c r="F494" i="8"/>
  <c r="X492" i="8"/>
  <c r="O169" i="11" s="1"/>
  <c r="W492" i="8"/>
  <c r="O159" i="11" s="1"/>
  <c r="V492" i="8"/>
  <c r="O149" i="11" s="1"/>
  <c r="U492" i="8"/>
  <c r="O139" i="11" s="1"/>
  <c r="T492" i="8"/>
  <c r="O129" i="11" s="1"/>
  <c r="S492" i="8"/>
  <c r="O119" i="11" s="1"/>
  <c r="R492" i="8"/>
  <c r="O109" i="11" s="1"/>
  <c r="Q492" i="8"/>
  <c r="O99" i="11" s="1"/>
  <c r="P492" i="8"/>
  <c r="O89" i="11" s="1"/>
  <c r="O492" i="8"/>
  <c r="O79" i="11" s="1"/>
  <c r="N492" i="8"/>
  <c r="O69" i="11" s="1"/>
  <c r="M492" i="8"/>
  <c r="O59" i="11" s="1"/>
  <c r="L492" i="8"/>
  <c r="O49" i="11" s="1"/>
  <c r="K492" i="8"/>
  <c r="O39" i="11" s="1"/>
  <c r="J492" i="8"/>
  <c r="O29" i="11" s="1"/>
  <c r="I492" i="8"/>
  <c r="O19" i="11" s="1"/>
  <c r="H492" i="8"/>
  <c r="O9" i="11" s="1"/>
  <c r="G492" i="8"/>
  <c r="F492" i="8"/>
  <c r="X491" i="8"/>
  <c r="O168" i="11" s="1"/>
  <c r="W491" i="8"/>
  <c r="O158" i="11" s="1"/>
  <c r="V491" i="8"/>
  <c r="O148" i="11" s="1"/>
  <c r="U491" i="8"/>
  <c r="O138" i="11" s="1"/>
  <c r="T491" i="8"/>
  <c r="O128" i="11" s="1"/>
  <c r="S491" i="8"/>
  <c r="O118" i="11" s="1"/>
  <c r="R491" i="8"/>
  <c r="O108" i="11" s="1"/>
  <c r="Q491" i="8"/>
  <c r="O98" i="11" s="1"/>
  <c r="P491" i="8"/>
  <c r="O88" i="11" s="1"/>
  <c r="O491" i="8"/>
  <c r="O78" i="11" s="1"/>
  <c r="N491" i="8"/>
  <c r="O68" i="11" s="1"/>
  <c r="M491" i="8"/>
  <c r="O58" i="11" s="1"/>
  <c r="L491" i="8"/>
  <c r="O48" i="11" s="1"/>
  <c r="K491" i="8"/>
  <c r="O38" i="11" s="1"/>
  <c r="J491" i="8"/>
  <c r="O28" i="11" s="1"/>
  <c r="I491" i="8"/>
  <c r="O18" i="11" s="1"/>
  <c r="H491" i="8"/>
  <c r="O8" i="11" s="1"/>
  <c r="G491" i="8"/>
  <c r="F491" i="8"/>
  <c r="X490" i="8"/>
  <c r="O167" i="11" s="1"/>
  <c r="W490" i="8"/>
  <c r="O157" i="11" s="1"/>
  <c r="V490" i="8"/>
  <c r="O147" i="11" s="1"/>
  <c r="U490" i="8"/>
  <c r="O137" i="11" s="1"/>
  <c r="T490" i="8"/>
  <c r="O127" i="11" s="1"/>
  <c r="S490" i="8"/>
  <c r="O117" i="11" s="1"/>
  <c r="R490" i="8"/>
  <c r="O107" i="11" s="1"/>
  <c r="Q490" i="8"/>
  <c r="O97" i="11" s="1"/>
  <c r="P490" i="8"/>
  <c r="O87" i="11" s="1"/>
  <c r="O490" i="8"/>
  <c r="O77" i="11" s="1"/>
  <c r="N490" i="8"/>
  <c r="O67" i="11" s="1"/>
  <c r="M490" i="8"/>
  <c r="O57" i="11" s="1"/>
  <c r="L490" i="8"/>
  <c r="O47" i="11" s="1"/>
  <c r="K490" i="8"/>
  <c r="O37" i="11" s="1"/>
  <c r="J490" i="8"/>
  <c r="O27" i="11" s="1"/>
  <c r="I490" i="8"/>
  <c r="O17" i="11" s="1"/>
  <c r="H490" i="8"/>
  <c r="O7" i="11" s="1"/>
  <c r="G490" i="8"/>
  <c r="F490" i="8"/>
  <c r="X489" i="8"/>
  <c r="O166" i="11" s="1"/>
  <c r="W489" i="8"/>
  <c r="O156" i="11" s="1"/>
  <c r="V489" i="8"/>
  <c r="O146" i="11" s="1"/>
  <c r="U489" i="8"/>
  <c r="O136" i="11" s="1"/>
  <c r="T489" i="8"/>
  <c r="O126" i="11" s="1"/>
  <c r="S489" i="8"/>
  <c r="O116" i="11" s="1"/>
  <c r="R489" i="8"/>
  <c r="O106" i="11" s="1"/>
  <c r="Q489" i="8"/>
  <c r="O96" i="11" s="1"/>
  <c r="P489" i="8"/>
  <c r="O86" i="11" s="1"/>
  <c r="O489" i="8"/>
  <c r="O76" i="11" s="1"/>
  <c r="N489" i="8"/>
  <c r="O66" i="11" s="1"/>
  <c r="M489" i="8"/>
  <c r="O56" i="11" s="1"/>
  <c r="L489" i="8"/>
  <c r="O46" i="11" s="1"/>
  <c r="K489" i="8"/>
  <c r="O36" i="11" s="1"/>
  <c r="J489" i="8"/>
  <c r="O26" i="11" s="1"/>
  <c r="I489" i="8"/>
  <c r="O16" i="11" s="1"/>
  <c r="H489" i="8"/>
  <c r="O6" i="11" s="1"/>
  <c r="G489" i="8"/>
  <c r="F489" i="8"/>
  <c r="X488" i="8"/>
  <c r="O165" i="11" s="1"/>
  <c r="W488" i="8"/>
  <c r="O155" i="11" s="1"/>
  <c r="V488" i="8"/>
  <c r="O145" i="11" s="1"/>
  <c r="U488" i="8"/>
  <c r="O135" i="11" s="1"/>
  <c r="T488" i="8"/>
  <c r="O125" i="11" s="1"/>
  <c r="S488" i="8"/>
  <c r="O115" i="11" s="1"/>
  <c r="R488" i="8"/>
  <c r="O105" i="11" s="1"/>
  <c r="Q488" i="8"/>
  <c r="O95" i="11" s="1"/>
  <c r="P488" i="8"/>
  <c r="O85" i="11" s="1"/>
  <c r="O488" i="8"/>
  <c r="O75" i="11" s="1"/>
  <c r="N488" i="8"/>
  <c r="O65" i="11" s="1"/>
  <c r="M488" i="8"/>
  <c r="O55" i="11" s="1"/>
  <c r="L488" i="8"/>
  <c r="O45" i="11" s="1"/>
  <c r="K488" i="8"/>
  <c r="O35" i="11" s="1"/>
  <c r="J488" i="8"/>
  <c r="O25" i="11" s="1"/>
  <c r="I488" i="8"/>
  <c r="O15" i="11" s="1"/>
  <c r="H488" i="8"/>
  <c r="O5" i="11" s="1"/>
  <c r="G488" i="8"/>
  <c r="F488" i="8"/>
  <c r="X487" i="8"/>
  <c r="O164" i="11" s="1"/>
  <c r="W487" i="8"/>
  <c r="O154" i="11" s="1"/>
  <c r="V487" i="8"/>
  <c r="O144" i="11" s="1"/>
  <c r="U487" i="8"/>
  <c r="O134" i="11" s="1"/>
  <c r="T487" i="8"/>
  <c r="O124" i="11" s="1"/>
  <c r="S487" i="8"/>
  <c r="O114" i="11" s="1"/>
  <c r="R487" i="8"/>
  <c r="O104" i="11" s="1"/>
  <c r="Q487" i="8"/>
  <c r="O94" i="11" s="1"/>
  <c r="P487" i="8"/>
  <c r="O84" i="11" s="1"/>
  <c r="O487" i="8"/>
  <c r="O74" i="11" s="1"/>
  <c r="N487" i="8"/>
  <c r="O64" i="11" s="1"/>
  <c r="M487" i="8"/>
  <c r="O54" i="11" s="1"/>
  <c r="L487" i="8"/>
  <c r="O44" i="11" s="1"/>
  <c r="K487" i="8"/>
  <c r="O34" i="11" s="1"/>
  <c r="J487" i="8"/>
  <c r="O24" i="11" s="1"/>
  <c r="I487" i="8"/>
  <c r="O14" i="11" s="1"/>
  <c r="H487" i="8"/>
  <c r="O4" i="11" s="1"/>
  <c r="G487" i="8"/>
  <c r="F487" i="8"/>
  <c r="X486" i="8"/>
  <c r="O163" i="11" s="1"/>
  <c r="W486" i="8"/>
  <c r="O153" i="11" s="1"/>
  <c r="V486" i="8"/>
  <c r="O143" i="11" s="1"/>
  <c r="U486" i="8"/>
  <c r="O133" i="11" s="1"/>
  <c r="T486" i="8"/>
  <c r="O123" i="11" s="1"/>
  <c r="S486" i="8"/>
  <c r="O113" i="11" s="1"/>
  <c r="R486" i="8"/>
  <c r="O103" i="11" s="1"/>
  <c r="Q486" i="8"/>
  <c r="O93" i="11" s="1"/>
  <c r="P486" i="8"/>
  <c r="O83" i="11" s="1"/>
  <c r="O486" i="8"/>
  <c r="O73" i="11" s="1"/>
  <c r="N486" i="8"/>
  <c r="O63" i="11" s="1"/>
  <c r="M486" i="8"/>
  <c r="O53" i="11" s="1"/>
  <c r="L486" i="8"/>
  <c r="O43" i="11" s="1"/>
  <c r="K486" i="8"/>
  <c r="O33" i="11" s="1"/>
  <c r="J486" i="8"/>
  <c r="O23" i="11" s="1"/>
  <c r="I486" i="8"/>
  <c r="O13" i="11" s="1"/>
  <c r="H486" i="8"/>
  <c r="O3" i="11" s="1"/>
  <c r="G486" i="8"/>
  <c r="F486" i="8"/>
  <c r="X485" i="8"/>
  <c r="O162" i="11" s="1"/>
  <c r="W485" i="8"/>
  <c r="O152" i="11" s="1"/>
  <c r="V485" i="8"/>
  <c r="O142" i="11" s="1"/>
  <c r="U485" i="8"/>
  <c r="O132" i="11" s="1"/>
  <c r="T485" i="8"/>
  <c r="O122" i="11" s="1"/>
  <c r="S485" i="8"/>
  <c r="O112" i="11" s="1"/>
  <c r="R485" i="8"/>
  <c r="O102" i="11" s="1"/>
  <c r="Q485" i="8"/>
  <c r="O92" i="11" s="1"/>
  <c r="P485" i="8"/>
  <c r="O82" i="11" s="1"/>
  <c r="O485" i="8"/>
  <c r="O72" i="11" s="1"/>
  <c r="N485" i="8"/>
  <c r="O62" i="11" s="1"/>
  <c r="M485" i="8"/>
  <c r="O52" i="11" s="1"/>
  <c r="L485" i="8"/>
  <c r="O42" i="11" s="1"/>
  <c r="K485" i="8"/>
  <c r="O32" i="11" s="1"/>
  <c r="J485" i="8"/>
  <c r="O22" i="11" s="1"/>
  <c r="I485" i="8"/>
  <c r="O12" i="11" s="1"/>
  <c r="H485" i="8"/>
  <c r="O2" i="11" s="1"/>
  <c r="G485" i="8"/>
  <c r="F485" i="8"/>
  <c r="X483" i="8"/>
  <c r="W169" i="11" s="1"/>
  <c r="W483" i="8"/>
  <c r="W159" i="11" s="1"/>
  <c r="V483" i="8"/>
  <c r="W149" i="11" s="1"/>
  <c r="U483" i="8"/>
  <c r="W139" i="11" s="1"/>
  <c r="T483" i="8"/>
  <c r="W129" i="11" s="1"/>
  <c r="S483" i="8"/>
  <c r="W119" i="11" s="1"/>
  <c r="R483" i="8"/>
  <c r="W109" i="11" s="1"/>
  <c r="Q483" i="8"/>
  <c r="W99" i="11" s="1"/>
  <c r="P483" i="8"/>
  <c r="W89" i="11" s="1"/>
  <c r="O483" i="8"/>
  <c r="W79" i="11" s="1"/>
  <c r="N483" i="8"/>
  <c r="W69" i="11" s="1"/>
  <c r="M483" i="8"/>
  <c r="W59" i="11" s="1"/>
  <c r="L483" i="8"/>
  <c r="W49" i="11" s="1"/>
  <c r="K483" i="8"/>
  <c r="W39" i="11" s="1"/>
  <c r="J483" i="8"/>
  <c r="W29" i="11" s="1"/>
  <c r="I483" i="8"/>
  <c r="W19" i="11" s="1"/>
  <c r="H483" i="8"/>
  <c r="W9" i="11" s="1"/>
  <c r="G483" i="8"/>
  <c r="F483" i="8"/>
  <c r="X482" i="8"/>
  <c r="W168" i="11" s="1"/>
  <c r="W482" i="8"/>
  <c r="W158" i="11" s="1"/>
  <c r="V482" i="8"/>
  <c r="W148" i="11" s="1"/>
  <c r="U482" i="8"/>
  <c r="W138" i="11" s="1"/>
  <c r="T482" i="8"/>
  <c r="W128" i="11" s="1"/>
  <c r="S482" i="8"/>
  <c r="W118" i="11" s="1"/>
  <c r="R482" i="8"/>
  <c r="W108" i="11" s="1"/>
  <c r="Q482" i="8"/>
  <c r="W98" i="11" s="1"/>
  <c r="P482" i="8"/>
  <c r="W88" i="11" s="1"/>
  <c r="O482" i="8"/>
  <c r="W78" i="11" s="1"/>
  <c r="N482" i="8"/>
  <c r="W68" i="11" s="1"/>
  <c r="M482" i="8"/>
  <c r="W58" i="11" s="1"/>
  <c r="L482" i="8"/>
  <c r="W48" i="11" s="1"/>
  <c r="K482" i="8"/>
  <c r="W38" i="11" s="1"/>
  <c r="J482" i="8"/>
  <c r="W28" i="11" s="1"/>
  <c r="I482" i="8"/>
  <c r="W18" i="11" s="1"/>
  <c r="H482" i="8"/>
  <c r="W8" i="11" s="1"/>
  <c r="G482" i="8"/>
  <c r="F482" i="8"/>
  <c r="X481" i="8"/>
  <c r="W167" i="11" s="1"/>
  <c r="W481" i="8"/>
  <c r="W157" i="11" s="1"/>
  <c r="V481" i="8"/>
  <c r="W147" i="11" s="1"/>
  <c r="U481" i="8"/>
  <c r="W137" i="11" s="1"/>
  <c r="T481" i="8"/>
  <c r="W127" i="11" s="1"/>
  <c r="S481" i="8"/>
  <c r="W117" i="11" s="1"/>
  <c r="R481" i="8"/>
  <c r="W107" i="11" s="1"/>
  <c r="Q481" i="8"/>
  <c r="W97" i="11" s="1"/>
  <c r="P481" i="8"/>
  <c r="W87" i="11" s="1"/>
  <c r="O481" i="8"/>
  <c r="W77" i="11" s="1"/>
  <c r="N481" i="8"/>
  <c r="W67" i="11" s="1"/>
  <c r="M481" i="8"/>
  <c r="W57" i="11" s="1"/>
  <c r="L481" i="8"/>
  <c r="W47" i="11" s="1"/>
  <c r="K481" i="8"/>
  <c r="W37" i="11" s="1"/>
  <c r="J481" i="8"/>
  <c r="W27" i="11" s="1"/>
  <c r="I481" i="8"/>
  <c r="W17" i="11" s="1"/>
  <c r="H481" i="8"/>
  <c r="W7" i="11" s="1"/>
  <c r="G481" i="8"/>
  <c r="F481" i="8"/>
  <c r="X480" i="8"/>
  <c r="W166" i="11" s="1"/>
  <c r="W480" i="8"/>
  <c r="W156" i="11" s="1"/>
  <c r="V480" i="8"/>
  <c r="W146" i="11" s="1"/>
  <c r="U480" i="8"/>
  <c r="W136" i="11" s="1"/>
  <c r="T480" i="8"/>
  <c r="W126" i="11" s="1"/>
  <c r="S480" i="8"/>
  <c r="W116" i="11" s="1"/>
  <c r="R480" i="8"/>
  <c r="W106" i="11" s="1"/>
  <c r="Q480" i="8"/>
  <c r="W96" i="11" s="1"/>
  <c r="P480" i="8"/>
  <c r="W86" i="11" s="1"/>
  <c r="O480" i="8"/>
  <c r="W76" i="11" s="1"/>
  <c r="N480" i="8"/>
  <c r="W66" i="11" s="1"/>
  <c r="M480" i="8"/>
  <c r="W56" i="11" s="1"/>
  <c r="L480" i="8"/>
  <c r="W46" i="11" s="1"/>
  <c r="K480" i="8"/>
  <c r="W36" i="11" s="1"/>
  <c r="J480" i="8"/>
  <c r="W26" i="11" s="1"/>
  <c r="I480" i="8"/>
  <c r="W16" i="11" s="1"/>
  <c r="H480" i="8"/>
  <c r="W6" i="11" s="1"/>
  <c r="G480" i="8"/>
  <c r="F480" i="8"/>
  <c r="X479" i="8"/>
  <c r="W165" i="11" s="1"/>
  <c r="W479" i="8"/>
  <c r="W155" i="11" s="1"/>
  <c r="V479" i="8"/>
  <c r="W145" i="11" s="1"/>
  <c r="U479" i="8"/>
  <c r="W135" i="11" s="1"/>
  <c r="T479" i="8"/>
  <c r="W125" i="11" s="1"/>
  <c r="S479" i="8"/>
  <c r="W115" i="11" s="1"/>
  <c r="R479" i="8"/>
  <c r="W105" i="11" s="1"/>
  <c r="Q479" i="8"/>
  <c r="W95" i="11" s="1"/>
  <c r="P479" i="8"/>
  <c r="W85" i="11" s="1"/>
  <c r="O479" i="8"/>
  <c r="W75" i="11" s="1"/>
  <c r="N479" i="8"/>
  <c r="W65" i="11" s="1"/>
  <c r="M479" i="8"/>
  <c r="W55" i="11" s="1"/>
  <c r="L479" i="8"/>
  <c r="W45" i="11" s="1"/>
  <c r="K479" i="8"/>
  <c r="W35" i="11" s="1"/>
  <c r="J479" i="8"/>
  <c r="W25" i="11" s="1"/>
  <c r="I479" i="8"/>
  <c r="W15" i="11" s="1"/>
  <c r="H479" i="8"/>
  <c r="W5" i="11" s="1"/>
  <c r="G479" i="8"/>
  <c r="F479" i="8"/>
  <c r="X478" i="8"/>
  <c r="W164" i="11" s="1"/>
  <c r="W478" i="8"/>
  <c r="W154" i="11" s="1"/>
  <c r="V478" i="8"/>
  <c r="W144" i="11" s="1"/>
  <c r="U478" i="8"/>
  <c r="W134" i="11" s="1"/>
  <c r="T478" i="8"/>
  <c r="W124" i="11" s="1"/>
  <c r="S478" i="8"/>
  <c r="W114" i="11" s="1"/>
  <c r="R478" i="8"/>
  <c r="W104" i="11" s="1"/>
  <c r="Q478" i="8"/>
  <c r="W94" i="11" s="1"/>
  <c r="P478" i="8"/>
  <c r="W84" i="11" s="1"/>
  <c r="O478" i="8"/>
  <c r="W74" i="11" s="1"/>
  <c r="N478" i="8"/>
  <c r="W64" i="11" s="1"/>
  <c r="M478" i="8"/>
  <c r="W54" i="11" s="1"/>
  <c r="L478" i="8"/>
  <c r="W44" i="11" s="1"/>
  <c r="K478" i="8"/>
  <c r="W34" i="11" s="1"/>
  <c r="J478" i="8"/>
  <c r="W24" i="11" s="1"/>
  <c r="I478" i="8"/>
  <c r="W14" i="11" s="1"/>
  <c r="H478" i="8"/>
  <c r="W4" i="11" s="1"/>
  <c r="G478" i="8"/>
  <c r="F478" i="8"/>
  <c r="X477" i="8"/>
  <c r="W163" i="11" s="1"/>
  <c r="W477" i="8"/>
  <c r="W153" i="11" s="1"/>
  <c r="V477" i="8"/>
  <c r="W143" i="11" s="1"/>
  <c r="U477" i="8"/>
  <c r="W133" i="11" s="1"/>
  <c r="T477" i="8"/>
  <c r="W123" i="11" s="1"/>
  <c r="S477" i="8"/>
  <c r="W113" i="11" s="1"/>
  <c r="R477" i="8"/>
  <c r="W103" i="11" s="1"/>
  <c r="Q477" i="8"/>
  <c r="W93" i="11" s="1"/>
  <c r="P477" i="8"/>
  <c r="W83" i="11" s="1"/>
  <c r="O477" i="8"/>
  <c r="W73" i="11" s="1"/>
  <c r="N477" i="8"/>
  <c r="W63" i="11" s="1"/>
  <c r="M477" i="8"/>
  <c r="W53" i="11" s="1"/>
  <c r="L477" i="8"/>
  <c r="W43" i="11" s="1"/>
  <c r="K477" i="8"/>
  <c r="W33" i="11" s="1"/>
  <c r="J477" i="8"/>
  <c r="W23" i="11" s="1"/>
  <c r="I477" i="8"/>
  <c r="W13" i="11" s="1"/>
  <c r="H477" i="8"/>
  <c r="W3" i="11" s="1"/>
  <c r="G477" i="8"/>
  <c r="F477" i="8"/>
  <c r="X476" i="8"/>
  <c r="W162" i="11" s="1"/>
  <c r="W476" i="8"/>
  <c r="W152" i="11" s="1"/>
  <c r="V476" i="8"/>
  <c r="W142" i="11" s="1"/>
  <c r="U476" i="8"/>
  <c r="W132" i="11" s="1"/>
  <c r="T476" i="8"/>
  <c r="W122" i="11" s="1"/>
  <c r="S476" i="8"/>
  <c r="W112" i="11" s="1"/>
  <c r="R476" i="8"/>
  <c r="W102" i="11" s="1"/>
  <c r="Q476" i="8"/>
  <c r="W92" i="11" s="1"/>
  <c r="P476" i="8"/>
  <c r="W82" i="11" s="1"/>
  <c r="O476" i="8"/>
  <c r="W72" i="11" s="1"/>
  <c r="N476" i="8"/>
  <c r="W62" i="11" s="1"/>
  <c r="M476" i="8"/>
  <c r="W52" i="11" s="1"/>
  <c r="L476" i="8"/>
  <c r="W42" i="11" s="1"/>
  <c r="K476" i="8"/>
  <c r="W32" i="11" s="1"/>
  <c r="J476" i="8"/>
  <c r="W22" i="11" s="1"/>
  <c r="I476" i="8"/>
  <c r="W12" i="11" s="1"/>
  <c r="H476" i="8"/>
  <c r="W2" i="11" s="1"/>
  <c r="G476" i="8"/>
  <c r="F476" i="8"/>
  <c r="X474" i="8"/>
  <c r="X169" i="11" s="1"/>
  <c r="W474" i="8"/>
  <c r="X159" i="11" s="1"/>
  <c r="V474" i="8"/>
  <c r="X149" i="11" s="1"/>
  <c r="U474" i="8"/>
  <c r="X139" i="11" s="1"/>
  <c r="T474" i="8"/>
  <c r="X129" i="11" s="1"/>
  <c r="S474" i="8"/>
  <c r="X119" i="11" s="1"/>
  <c r="R474" i="8"/>
  <c r="X109" i="11" s="1"/>
  <c r="Q474" i="8"/>
  <c r="X99" i="11" s="1"/>
  <c r="P474" i="8"/>
  <c r="X89" i="11" s="1"/>
  <c r="O474" i="8"/>
  <c r="X79" i="11" s="1"/>
  <c r="N474" i="8"/>
  <c r="X69" i="11" s="1"/>
  <c r="M474" i="8"/>
  <c r="X59" i="11" s="1"/>
  <c r="L474" i="8"/>
  <c r="X49" i="11" s="1"/>
  <c r="K474" i="8"/>
  <c r="X39" i="11" s="1"/>
  <c r="J474" i="8"/>
  <c r="X29" i="11" s="1"/>
  <c r="I474" i="8"/>
  <c r="X19" i="11" s="1"/>
  <c r="H474" i="8"/>
  <c r="X9" i="11" s="1"/>
  <c r="G474" i="8"/>
  <c r="F474" i="8"/>
  <c r="X473" i="8"/>
  <c r="X168" i="11" s="1"/>
  <c r="W473" i="8"/>
  <c r="X158" i="11" s="1"/>
  <c r="V473" i="8"/>
  <c r="X148" i="11" s="1"/>
  <c r="U473" i="8"/>
  <c r="X138" i="11" s="1"/>
  <c r="T473" i="8"/>
  <c r="X128" i="11" s="1"/>
  <c r="S473" i="8"/>
  <c r="X118" i="11" s="1"/>
  <c r="R473" i="8"/>
  <c r="X108" i="11" s="1"/>
  <c r="Q473" i="8"/>
  <c r="X98" i="11" s="1"/>
  <c r="P473" i="8"/>
  <c r="X88" i="11" s="1"/>
  <c r="O473" i="8"/>
  <c r="X78" i="11" s="1"/>
  <c r="N473" i="8"/>
  <c r="X68" i="11" s="1"/>
  <c r="M473" i="8"/>
  <c r="X58" i="11" s="1"/>
  <c r="L473" i="8"/>
  <c r="X48" i="11" s="1"/>
  <c r="K473" i="8"/>
  <c r="X38" i="11" s="1"/>
  <c r="J473" i="8"/>
  <c r="X28" i="11" s="1"/>
  <c r="I473" i="8"/>
  <c r="X18" i="11" s="1"/>
  <c r="H473" i="8"/>
  <c r="X8" i="11" s="1"/>
  <c r="G473" i="8"/>
  <c r="F473" i="8"/>
  <c r="X472" i="8"/>
  <c r="X167" i="11" s="1"/>
  <c r="W472" i="8"/>
  <c r="X157" i="11" s="1"/>
  <c r="V472" i="8"/>
  <c r="X147" i="11" s="1"/>
  <c r="U472" i="8"/>
  <c r="X137" i="11" s="1"/>
  <c r="T472" i="8"/>
  <c r="X127" i="11" s="1"/>
  <c r="S472" i="8"/>
  <c r="X117" i="11" s="1"/>
  <c r="R472" i="8"/>
  <c r="X107" i="11" s="1"/>
  <c r="Q472" i="8"/>
  <c r="X97" i="11" s="1"/>
  <c r="P472" i="8"/>
  <c r="X87" i="11" s="1"/>
  <c r="O472" i="8"/>
  <c r="X77" i="11" s="1"/>
  <c r="N472" i="8"/>
  <c r="X67" i="11" s="1"/>
  <c r="M472" i="8"/>
  <c r="X57" i="11" s="1"/>
  <c r="L472" i="8"/>
  <c r="X47" i="11" s="1"/>
  <c r="K472" i="8"/>
  <c r="X37" i="11" s="1"/>
  <c r="J472" i="8"/>
  <c r="X27" i="11" s="1"/>
  <c r="I472" i="8"/>
  <c r="X17" i="11" s="1"/>
  <c r="H472" i="8"/>
  <c r="X7" i="11" s="1"/>
  <c r="G472" i="8"/>
  <c r="F472" i="8"/>
  <c r="X471" i="8"/>
  <c r="X166" i="11" s="1"/>
  <c r="W471" i="8"/>
  <c r="X156" i="11" s="1"/>
  <c r="V471" i="8"/>
  <c r="X146" i="11" s="1"/>
  <c r="U471" i="8"/>
  <c r="X136" i="11" s="1"/>
  <c r="T471" i="8"/>
  <c r="X126" i="11" s="1"/>
  <c r="S471" i="8"/>
  <c r="X116" i="11" s="1"/>
  <c r="R471" i="8"/>
  <c r="X106" i="11" s="1"/>
  <c r="Q471" i="8"/>
  <c r="X96" i="11" s="1"/>
  <c r="P471" i="8"/>
  <c r="X86" i="11" s="1"/>
  <c r="O471" i="8"/>
  <c r="X76" i="11" s="1"/>
  <c r="N471" i="8"/>
  <c r="X66" i="11" s="1"/>
  <c r="M471" i="8"/>
  <c r="X56" i="11" s="1"/>
  <c r="L471" i="8"/>
  <c r="X46" i="11" s="1"/>
  <c r="K471" i="8"/>
  <c r="X36" i="11" s="1"/>
  <c r="J471" i="8"/>
  <c r="X26" i="11" s="1"/>
  <c r="I471" i="8"/>
  <c r="X16" i="11" s="1"/>
  <c r="H471" i="8"/>
  <c r="X6" i="11" s="1"/>
  <c r="G471" i="8"/>
  <c r="F471" i="8"/>
  <c r="X470" i="8"/>
  <c r="X165" i="11" s="1"/>
  <c r="W470" i="8"/>
  <c r="X155" i="11" s="1"/>
  <c r="V470" i="8"/>
  <c r="X145" i="11" s="1"/>
  <c r="U470" i="8"/>
  <c r="X135" i="11" s="1"/>
  <c r="T470" i="8"/>
  <c r="X125" i="11" s="1"/>
  <c r="S470" i="8"/>
  <c r="X115" i="11" s="1"/>
  <c r="R470" i="8"/>
  <c r="X105" i="11" s="1"/>
  <c r="Q470" i="8"/>
  <c r="X95" i="11" s="1"/>
  <c r="P470" i="8"/>
  <c r="X85" i="11" s="1"/>
  <c r="O470" i="8"/>
  <c r="X75" i="11" s="1"/>
  <c r="N470" i="8"/>
  <c r="X65" i="11" s="1"/>
  <c r="M470" i="8"/>
  <c r="X55" i="11" s="1"/>
  <c r="L470" i="8"/>
  <c r="X45" i="11" s="1"/>
  <c r="K470" i="8"/>
  <c r="X35" i="11" s="1"/>
  <c r="J470" i="8"/>
  <c r="X25" i="11" s="1"/>
  <c r="I470" i="8"/>
  <c r="X15" i="11" s="1"/>
  <c r="H470" i="8"/>
  <c r="X5" i="11" s="1"/>
  <c r="G470" i="8"/>
  <c r="F470" i="8"/>
  <c r="X469" i="8"/>
  <c r="X164" i="11" s="1"/>
  <c r="W469" i="8"/>
  <c r="X154" i="11" s="1"/>
  <c r="V469" i="8"/>
  <c r="X144" i="11" s="1"/>
  <c r="U469" i="8"/>
  <c r="X134" i="11" s="1"/>
  <c r="T469" i="8"/>
  <c r="X124" i="11" s="1"/>
  <c r="S469" i="8"/>
  <c r="X114" i="11" s="1"/>
  <c r="R469" i="8"/>
  <c r="X104" i="11" s="1"/>
  <c r="Q469" i="8"/>
  <c r="X94" i="11" s="1"/>
  <c r="P469" i="8"/>
  <c r="X84" i="11" s="1"/>
  <c r="O469" i="8"/>
  <c r="X74" i="11" s="1"/>
  <c r="N469" i="8"/>
  <c r="X64" i="11" s="1"/>
  <c r="M469" i="8"/>
  <c r="X54" i="11" s="1"/>
  <c r="L469" i="8"/>
  <c r="X44" i="11" s="1"/>
  <c r="K469" i="8"/>
  <c r="X34" i="11" s="1"/>
  <c r="J469" i="8"/>
  <c r="X24" i="11" s="1"/>
  <c r="I469" i="8"/>
  <c r="X14" i="11" s="1"/>
  <c r="H469" i="8"/>
  <c r="X4" i="11" s="1"/>
  <c r="G469" i="8"/>
  <c r="F469" i="8"/>
  <c r="X468" i="8"/>
  <c r="X163" i="11" s="1"/>
  <c r="W468" i="8"/>
  <c r="X153" i="11" s="1"/>
  <c r="V468" i="8"/>
  <c r="X143" i="11" s="1"/>
  <c r="U468" i="8"/>
  <c r="X133" i="11" s="1"/>
  <c r="T468" i="8"/>
  <c r="X123" i="11" s="1"/>
  <c r="S468" i="8"/>
  <c r="X113" i="11" s="1"/>
  <c r="R468" i="8"/>
  <c r="X103" i="11" s="1"/>
  <c r="Q468" i="8"/>
  <c r="X93" i="11" s="1"/>
  <c r="P468" i="8"/>
  <c r="X83" i="11" s="1"/>
  <c r="O468" i="8"/>
  <c r="X73" i="11" s="1"/>
  <c r="N468" i="8"/>
  <c r="X63" i="11" s="1"/>
  <c r="M468" i="8"/>
  <c r="X53" i="11" s="1"/>
  <c r="L468" i="8"/>
  <c r="X43" i="11" s="1"/>
  <c r="K468" i="8"/>
  <c r="X33" i="11" s="1"/>
  <c r="J468" i="8"/>
  <c r="X23" i="11" s="1"/>
  <c r="I468" i="8"/>
  <c r="X13" i="11" s="1"/>
  <c r="H468" i="8"/>
  <c r="X3" i="11" s="1"/>
  <c r="G468" i="8"/>
  <c r="F468" i="8"/>
  <c r="X467" i="8"/>
  <c r="X162" i="11" s="1"/>
  <c r="W467" i="8"/>
  <c r="X152" i="11" s="1"/>
  <c r="V467" i="8"/>
  <c r="X142" i="11" s="1"/>
  <c r="U467" i="8"/>
  <c r="X132" i="11" s="1"/>
  <c r="T467" i="8"/>
  <c r="X122" i="11" s="1"/>
  <c r="S467" i="8"/>
  <c r="X112" i="11" s="1"/>
  <c r="R467" i="8"/>
  <c r="X102" i="11" s="1"/>
  <c r="Q467" i="8"/>
  <c r="X92" i="11" s="1"/>
  <c r="P467" i="8"/>
  <c r="X82" i="11" s="1"/>
  <c r="O467" i="8"/>
  <c r="X72" i="11" s="1"/>
  <c r="N467" i="8"/>
  <c r="X62" i="11" s="1"/>
  <c r="M467" i="8"/>
  <c r="X52" i="11" s="1"/>
  <c r="L467" i="8"/>
  <c r="X42" i="11" s="1"/>
  <c r="K467" i="8"/>
  <c r="X32" i="11" s="1"/>
  <c r="J467" i="8"/>
  <c r="X22" i="11" s="1"/>
  <c r="I467" i="8"/>
  <c r="X12" i="11" s="1"/>
  <c r="H467" i="8"/>
  <c r="X2" i="11" s="1"/>
  <c r="G467" i="8"/>
  <c r="F467" i="8"/>
  <c r="X465" i="8"/>
  <c r="U169" i="11" s="1"/>
  <c r="W465" i="8"/>
  <c r="U159" i="11" s="1"/>
  <c r="V465" i="8"/>
  <c r="U149" i="11" s="1"/>
  <c r="U465" i="8"/>
  <c r="U139" i="11" s="1"/>
  <c r="T465" i="8"/>
  <c r="U129" i="11" s="1"/>
  <c r="S465" i="8"/>
  <c r="U119" i="11" s="1"/>
  <c r="R465" i="8"/>
  <c r="U109" i="11" s="1"/>
  <c r="Q465" i="8"/>
  <c r="U99" i="11" s="1"/>
  <c r="P465" i="8"/>
  <c r="U89" i="11" s="1"/>
  <c r="O465" i="8"/>
  <c r="U79" i="11" s="1"/>
  <c r="N465" i="8"/>
  <c r="U69" i="11" s="1"/>
  <c r="M465" i="8"/>
  <c r="U59" i="11" s="1"/>
  <c r="L465" i="8"/>
  <c r="U49" i="11" s="1"/>
  <c r="K465" i="8"/>
  <c r="U39" i="11" s="1"/>
  <c r="J465" i="8"/>
  <c r="U29" i="11" s="1"/>
  <c r="I465" i="8"/>
  <c r="U19" i="11" s="1"/>
  <c r="H465" i="8"/>
  <c r="U9" i="11" s="1"/>
  <c r="G465" i="8"/>
  <c r="F465" i="8"/>
  <c r="X464" i="8"/>
  <c r="U168" i="11" s="1"/>
  <c r="W464" i="8"/>
  <c r="U158" i="11" s="1"/>
  <c r="V464" i="8"/>
  <c r="U148" i="11" s="1"/>
  <c r="U464" i="8"/>
  <c r="U138" i="11" s="1"/>
  <c r="T464" i="8"/>
  <c r="U128" i="11" s="1"/>
  <c r="S464" i="8"/>
  <c r="U118" i="11" s="1"/>
  <c r="R464" i="8"/>
  <c r="U108" i="11" s="1"/>
  <c r="Q464" i="8"/>
  <c r="U98" i="11" s="1"/>
  <c r="P464" i="8"/>
  <c r="U88" i="11" s="1"/>
  <c r="O464" i="8"/>
  <c r="U78" i="11" s="1"/>
  <c r="N464" i="8"/>
  <c r="U68" i="11" s="1"/>
  <c r="M464" i="8"/>
  <c r="U58" i="11" s="1"/>
  <c r="L464" i="8"/>
  <c r="U48" i="11" s="1"/>
  <c r="K464" i="8"/>
  <c r="U38" i="11" s="1"/>
  <c r="J464" i="8"/>
  <c r="U28" i="11" s="1"/>
  <c r="I464" i="8"/>
  <c r="U18" i="11" s="1"/>
  <c r="H464" i="8"/>
  <c r="U8" i="11" s="1"/>
  <c r="G464" i="8"/>
  <c r="F464" i="8"/>
  <c r="X463" i="8"/>
  <c r="U167" i="11" s="1"/>
  <c r="W463" i="8"/>
  <c r="U157" i="11" s="1"/>
  <c r="V463" i="8"/>
  <c r="U147" i="11" s="1"/>
  <c r="U463" i="8"/>
  <c r="U137" i="11" s="1"/>
  <c r="T463" i="8"/>
  <c r="U127" i="11" s="1"/>
  <c r="S463" i="8"/>
  <c r="U117" i="11" s="1"/>
  <c r="R463" i="8"/>
  <c r="U107" i="11" s="1"/>
  <c r="Q463" i="8"/>
  <c r="U97" i="11" s="1"/>
  <c r="P463" i="8"/>
  <c r="U87" i="11" s="1"/>
  <c r="O463" i="8"/>
  <c r="U77" i="11" s="1"/>
  <c r="N463" i="8"/>
  <c r="U67" i="11" s="1"/>
  <c r="M463" i="8"/>
  <c r="U57" i="11" s="1"/>
  <c r="L463" i="8"/>
  <c r="U47" i="11" s="1"/>
  <c r="K463" i="8"/>
  <c r="U37" i="11" s="1"/>
  <c r="J463" i="8"/>
  <c r="U27" i="11" s="1"/>
  <c r="I463" i="8"/>
  <c r="U17" i="11" s="1"/>
  <c r="H463" i="8"/>
  <c r="U7" i="11" s="1"/>
  <c r="G463" i="8"/>
  <c r="F463" i="8"/>
  <c r="X462" i="8"/>
  <c r="U166" i="11" s="1"/>
  <c r="W462" i="8"/>
  <c r="U156" i="11" s="1"/>
  <c r="V462" i="8"/>
  <c r="U146" i="11" s="1"/>
  <c r="U462" i="8"/>
  <c r="U136" i="11" s="1"/>
  <c r="T462" i="8"/>
  <c r="U126" i="11" s="1"/>
  <c r="S462" i="8"/>
  <c r="U116" i="11" s="1"/>
  <c r="R462" i="8"/>
  <c r="U106" i="11" s="1"/>
  <c r="Q462" i="8"/>
  <c r="U96" i="11" s="1"/>
  <c r="P462" i="8"/>
  <c r="U86" i="11" s="1"/>
  <c r="O462" i="8"/>
  <c r="U76" i="11" s="1"/>
  <c r="N462" i="8"/>
  <c r="U66" i="11" s="1"/>
  <c r="M462" i="8"/>
  <c r="U56" i="11" s="1"/>
  <c r="L462" i="8"/>
  <c r="U46" i="11" s="1"/>
  <c r="K462" i="8"/>
  <c r="U36" i="11" s="1"/>
  <c r="J462" i="8"/>
  <c r="U26" i="11" s="1"/>
  <c r="I462" i="8"/>
  <c r="U16" i="11" s="1"/>
  <c r="H462" i="8"/>
  <c r="U6" i="11" s="1"/>
  <c r="G462" i="8"/>
  <c r="F462" i="8"/>
  <c r="X461" i="8"/>
  <c r="U165" i="11" s="1"/>
  <c r="W461" i="8"/>
  <c r="U155" i="11" s="1"/>
  <c r="V461" i="8"/>
  <c r="U145" i="11" s="1"/>
  <c r="U461" i="8"/>
  <c r="U135" i="11" s="1"/>
  <c r="T461" i="8"/>
  <c r="U125" i="11" s="1"/>
  <c r="S461" i="8"/>
  <c r="U115" i="11" s="1"/>
  <c r="R461" i="8"/>
  <c r="U105" i="11" s="1"/>
  <c r="Q461" i="8"/>
  <c r="U95" i="11" s="1"/>
  <c r="P461" i="8"/>
  <c r="U85" i="11" s="1"/>
  <c r="O461" i="8"/>
  <c r="U75" i="11" s="1"/>
  <c r="N461" i="8"/>
  <c r="U65" i="11" s="1"/>
  <c r="M461" i="8"/>
  <c r="U55" i="11" s="1"/>
  <c r="L461" i="8"/>
  <c r="U45" i="11" s="1"/>
  <c r="K461" i="8"/>
  <c r="U35" i="11" s="1"/>
  <c r="J461" i="8"/>
  <c r="U25" i="11" s="1"/>
  <c r="I461" i="8"/>
  <c r="U15" i="11" s="1"/>
  <c r="H461" i="8"/>
  <c r="U5" i="11" s="1"/>
  <c r="G461" i="8"/>
  <c r="F461" i="8"/>
  <c r="X460" i="8"/>
  <c r="U164" i="11" s="1"/>
  <c r="W460" i="8"/>
  <c r="U154" i="11" s="1"/>
  <c r="V460" i="8"/>
  <c r="U144" i="11" s="1"/>
  <c r="U460" i="8"/>
  <c r="U134" i="11" s="1"/>
  <c r="T460" i="8"/>
  <c r="U124" i="11" s="1"/>
  <c r="S460" i="8"/>
  <c r="U114" i="11" s="1"/>
  <c r="R460" i="8"/>
  <c r="U104" i="11" s="1"/>
  <c r="Q460" i="8"/>
  <c r="U94" i="11" s="1"/>
  <c r="P460" i="8"/>
  <c r="U84" i="11" s="1"/>
  <c r="O460" i="8"/>
  <c r="U74" i="11" s="1"/>
  <c r="N460" i="8"/>
  <c r="U64" i="11" s="1"/>
  <c r="M460" i="8"/>
  <c r="U54" i="11" s="1"/>
  <c r="L460" i="8"/>
  <c r="U44" i="11" s="1"/>
  <c r="K460" i="8"/>
  <c r="U34" i="11" s="1"/>
  <c r="J460" i="8"/>
  <c r="U24" i="11" s="1"/>
  <c r="I460" i="8"/>
  <c r="U14" i="11" s="1"/>
  <c r="H460" i="8"/>
  <c r="U4" i="11" s="1"/>
  <c r="G460" i="8"/>
  <c r="F460" i="8"/>
  <c r="X459" i="8"/>
  <c r="U163" i="11" s="1"/>
  <c r="W459" i="8"/>
  <c r="U153" i="11" s="1"/>
  <c r="V459" i="8"/>
  <c r="U143" i="11" s="1"/>
  <c r="U459" i="8"/>
  <c r="U133" i="11" s="1"/>
  <c r="T459" i="8"/>
  <c r="U123" i="11" s="1"/>
  <c r="S459" i="8"/>
  <c r="U113" i="11" s="1"/>
  <c r="R459" i="8"/>
  <c r="U103" i="11" s="1"/>
  <c r="Q459" i="8"/>
  <c r="U93" i="11" s="1"/>
  <c r="P459" i="8"/>
  <c r="U83" i="11" s="1"/>
  <c r="O459" i="8"/>
  <c r="U73" i="11" s="1"/>
  <c r="N459" i="8"/>
  <c r="U63" i="11" s="1"/>
  <c r="M459" i="8"/>
  <c r="U53" i="11" s="1"/>
  <c r="L459" i="8"/>
  <c r="U43" i="11" s="1"/>
  <c r="K459" i="8"/>
  <c r="U33" i="11" s="1"/>
  <c r="J459" i="8"/>
  <c r="U23" i="11" s="1"/>
  <c r="I459" i="8"/>
  <c r="U13" i="11" s="1"/>
  <c r="H459" i="8"/>
  <c r="U3" i="11" s="1"/>
  <c r="G459" i="8"/>
  <c r="F459" i="8"/>
  <c r="X458" i="8"/>
  <c r="U162" i="11" s="1"/>
  <c r="W458" i="8"/>
  <c r="U152" i="11" s="1"/>
  <c r="V458" i="8"/>
  <c r="U142" i="11" s="1"/>
  <c r="U458" i="8"/>
  <c r="U132" i="11" s="1"/>
  <c r="T458" i="8"/>
  <c r="U122" i="11" s="1"/>
  <c r="S458" i="8"/>
  <c r="U112" i="11" s="1"/>
  <c r="R458" i="8"/>
  <c r="U102" i="11" s="1"/>
  <c r="Q458" i="8"/>
  <c r="U92" i="11" s="1"/>
  <c r="P458" i="8"/>
  <c r="U82" i="11" s="1"/>
  <c r="O458" i="8"/>
  <c r="U72" i="11" s="1"/>
  <c r="N458" i="8"/>
  <c r="U62" i="11" s="1"/>
  <c r="M458" i="8"/>
  <c r="U52" i="11" s="1"/>
  <c r="L458" i="8"/>
  <c r="U42" i="11" s="1"/>
  <c r="K458" i="8"/>
  <c r="U32" i="11" s="1"/>
  <c r="J458" i="8"/>
  <c r="U22" i="11" s="1"/>
  <c r="I458" i="8"/>
  <c r="U12" i="11" s="1"/>
  <c r="H458" i="8"/>
  <c r="U2" i="11" s="1"/>
  <c r="G458" i="8"/>
  <c r="F458" i="8"/>
  <c r="X456" i="8"/>
  <c r="N169" i="11" s="1"/>
  <c r="W456" i="8"/>
  <c r="N159" i="11" s="1"/>
  <c r="V456" i="8"/>
  <c r="N149" i="11" s="1"/>
  <c r="U456" i="8"/>
  <c r="N139" i="11" s="1"/>
  <c r="T456" i="8"/>
  <c r="N129" i="11" s="1"/>
  <c r="S456" i="8"/>
  <c r="N119" i="11" s="1"/>
  <c r="R456" i="8"/>
  <c r="N109" i="11" s="1"/>
  <c r="Q456" i="8"/>
  <c r="N99" i="11" s="1"/>
  <c r="P456" i="8"/>
  <c r="N89" i="11" s="1"/>
  <c r="O456" i="8"/>
  <c r="N79" i="11" s="1"/>
  <c r="N456" i="8"/>
  <c r="N69" i="11" s="1"/>
  <c r="M456" i="8"/>
  <c r="N59" i="11" s="1"/>
  <c r="L456" i="8"/>
  <c r="N49" i="11" s="1"/>
  <c r="K456" i="8"/>
  <c r="N39" i="11" s="1"/>
  <c r="J456" i="8"/>
  <c r="N29" i="11" s="1"/>
  <c r="I456" i="8"/>
  <c r="N19" i="11" s="1"/>
  <c r="H456" i="8"/>
  <c r="N9" i="11" s="1"/>
  <c r="G456" i="8"/>
  <c r="F456" i="8"/>
  <c r="X455" i="8"/>
  <c r="N168" i="11" s="1"/>
  <c r="W455" i="8"/>
  <c r="N158" i="11" s="1"/>
  <c r="V455" i="8"/>
  <c r="N148" i="11" s="1"/>
  <c r="U455" i="8"/>
  <c r="N138" i="11" s="1"/>
  <c r="T455" i="8"/>
  <c r="N128" i="11" s="1"/>
  <c r="S455" i="8"/>
  <c r="N118" i="11" s="1"/>
  <c r="R455" i="8"/>
  <c r="N108" i="11" s="1"/>
  <c r="Q455" i="8"/>
  <c r="N98" i="11" s="1"/>
  <c r="P455" i="8"/>
  <c r="N88" i="11" s="1"/>
  <c r="O455" i="8"/>
  <c r="N78" i="11" s="1"/>
  <c r="N455" i="8"/>
  <c r="N68" i="11" s="1"/>
  <c r="M455" i="8"/>
  <c r="N58" i="11" s="1"/>
  <c r="L455" i="8"/>
  <c r="N48" i="11" s="1"/>
  <c r="K455" i="8"/>
  <c r="N38" i="11" s="1"/>
  <c r="J455" i="8"/>
  <c r="N28" i="11" s="1"/>
  <c r="I455" i="8"/>
  <c r="N18" i="11" s="1"/>
  <c r="H455" i="8"/>
  <c r="N8" i="11" s="1"/>
  <c r="G455" i="8"/>
  <c r="F455" i="8"/>
  <c r="X454" i="8"/>
  <c r="N167" i="11" s="1"/>
  <c r="W454" i="8"/>
  <c r="N157" i="11" s="1"/>
  <c r="V454" i="8"/>
  <c r="N147" i="11" s="1"/>
  <c r="U454" i="8"/>
  <c r="N137" i="11" s="1"/>
  <c r="T454" i="8"/>
  <c r="N127" i="11" s="1"/>
  <c r="S454" i="8"/>
  <c r="N117" i="11" s="1"/>
  <c r="R454" i="8"/>
  <c r="N107" i="11" s="1"/>
  <c r="Q454" i="8"/>
  <c r="N97" i="11" s="1"/>
  <c r="P454" i="8"/>
  <c r="N87" i="11" s="1"/>
  <c r="O454" i="8"/>
  <c r="N77" i="11" s="1"/>
  <c r="N454" i="8"/>
  <c r="N67" i="11" s="1"/>
  <c r="M454" i="8"/>
  <c r="N57" i="11" s="1"/>
  <c r="L454" i="8"/>
  <c r="N47" i="11" s="1"/>
  <c r="K454" i="8"/>
  <c r="N37" i="11" s="1"/>
  <c r="J454" i="8"/>
  <c r="N27" i="11" s="1"/>
  <c r="I454" i="8"/>
  <c r="N17" i="11" s="1"/>
  <c r="H454" i="8"/>
  <c r="N7" i="11" s="1"/>
  <c r="G454" i="8"/>
  <c r="F454" i="8"/>
  <c r="X453" i="8"/>
  <c r="N166" i="11" s="1"/>
  <c r="W453" i="8"/>
  <c r="N156" i="11" s="1"/>
  <c r="V453" i="8"/>
  <c r="N146" i="11" s="1"/>
  <c r="U453" i="8"/>
  <c r="N136" i="11" s="1"/>
  <c r="T453" i="8"/>
  <c r="N126" i="11" s="1"/>
  <c r="S453" i="8"/>
  <c r="N116" i="11" s="1"/>
  <c r="R453" i="8"/>
  <c r="N106" i="11" s="1"/>
  <c r="Q453" i="8"/>
  <c r="N96" i="11" s="1"/>
  <c r="P453" i="8"/>
  <c r="N86" i="11" s="1"/>
  <c r="O453" i="8"/>
  <c r="N76" i="11" s="1"/>
  <c r="N453" i="8"/>
  <c r="N66" i="11" s="1"/>
  <c r="M453" i="8"/>
  <c r="N56" i="11" s="1"/>
  <c r="L453" i="8"/>
  <c r="N46" i="11" s="1"/>
  <c r="K453" i="8"/>
  <c r="N36" i="11" s="1"/>
  <c r="J453" i="8"/>
  <c r="N26" i="11" s="1"/>
  <c r="I453" i="8"/>
  <c r="N16" i="11" s="1"/>
  <c r="H453" i="8"/>
  <c r="N6" i="11" s="1"/>
  <c r="G453" i="8"/>
  <c r="F453" i="8"/>
  <c r="X452" i="8"/>
  <c r="N165" i="11" s="1"/>
  <c r="W452" i="8"/>
  <c r="N155" i="11" s="1"/>
  <c r="V452" i="8"/>
  <c r="N145" i="11" s="1"/>
  <c r="U452" i="8"/>
  <c r="N135" i="11" s="1"/>
  <c r="T452" i="8"/>
  <c r="N125" i="11" s="1"/>
  <c r="S452" i="8"/>
  <c r="N115" i="11" s="1"/>
  <c r="R452" i="8"/>
  <c r="N105" i="11" s="1"/>
  <c r="Q452" i="8"/>
  <c r="N95" i="11" s="1"/>
  <c r="P452" i="8"/>
  <c r="N85" i="11" s="1"/>
  <c r="O452" i="8"/>
  <c r="N75" i="11" s="1"/>
  <c r="N452" i="8"/>
  <c r="N65" i="11" s="1"/>
  <c r="M452" i="8"/>
  <c r="N55" i="11" s="1"/>
  <c r="L452" i="8"/>
  <c r="N45" i="11" s="1"/>
  <c r="K452" i="8"/>
  <c r="N35" i="11" s="1"/>
  <c r="J452" i="8"/>
  <c r="N25" i="11" s="1"/>
  <c r="I452" i="8"/>
  <c r="N15" i="11" s="1"/>
  <c r="H452" i="8"/>
  <c r="N5" i="11" s="1"/>
  <c r="G452" i="8"/>
  <c r="F452" i="8"/>
  <c r="X451" i="8"/>
  <c r="N164" i="11" s="1"/>
  <c r="W451" i="8"/>
  <c r="N154" i="11" s="1"/>
  <c r="V451" i="8"/>
  <c r="N144" i="11" s="1"/>
  <c r="U451" i="8"/>
  <c r="N134" i="11" s="1"/>
  <c r="T451" i="8"/>
  <c r="N124" i="11" s="1"/>
  <c r="S451" i="8"/>
  <c r="N114" i="11" s="1"/>
  <c r="R451" i="8"/>
  <c r="N104" i="11" s="1"/>
  <c r="Q451" i="8"/>
  <c r="N94" i="11" s="1"/>
  <c r="P451" i="8"/>
  <c r="N84" i="11" s="1"/>
  <c r="O451" i="8"/>
  <c r="N74" i="11" s="1"/>
  <c r="N451" i="8"/>
  <c r="N64" i="11" s="1"/>
  <c r="M451" i="8"/>
  <c r="N54" i="11" s="1"/>
  <c r="L451" i="8"/>
  <c r="N44" i="11" s="1"/>
  <c r="K451" i="8"/>
  <c r="N34" i="11" s="1"/>
  <c r="J451" i="8"/>
  <c r="N24" i="11" s="1"/>
  <c r="I451" i="8"/>
  <c r="N14" i="11" s="1"/>
  <c r="H451" i="8"/>
  <c r="N4" i="11" s="1"/>
  <c r="G451" i="8"/>
  <c r="F451" i="8"/>
  <c r="X450" i="8"/>
  <c r="N163" i="11" s="1"/>
  <c r="W450" i="8"/>
  <c r="N153" i="11" s="1"/>
  <c r="V450" i="8"/>
  <c r="N143" i="11" s="1"/>
  <c r="U450" i="8"/>
  <c r="N133" i="11" s="1"/>
  <c r="T450" i="8"/>
  <c r="N123" i="11" s="1"/>
  <c r="S450" i="8"/>
  <c r="N113" i="11" s="1"/>
  <c r="R450" i="8"/>
  <c r="N103" i="11" s="1"/>
  <c r="Q450" i="8"/>
  <c r="N93" i="11" s="1"/>
  <c r="P450" i="8"/>
  <c r="N83" i="11" s="1"/>
  <c r="O450" i="8"/>
  <c r="N73" i="11" s="1"/>
  <c r="N450" i="8"/>
  <c r="N63" i="11" s="1"/>
  <c r="M450" i="8"/>
  <c r="N53" i="11" s="1"/>
  <c r="L450" i="8"/>
  <c r="N43" i="11" s="1"/>
  <c r="K450" i="8"/>
  <c r="N33" i="11" s="1"/>
  <c r="J450" i="8"/>
  <c r="N23" i="11" s="1"/>
  <c r="I450" i="8"/>
  <c r="N13" i="11" s="1"/>
  <c r="H450" i="8"/>
  <c r="N3" i="11" s="1"/>
  <c r="G450" i="8"/>
  <c r="F450" i="8"/>
  <c r="X449" i="8"/>
  <c r="N162" i="11" s="1"/>
  <c r="W449" i="8"/>
  <c r="N152" i="11" s="1"/>
  <c r="V449" i="8"/>
  <c r="N142" i="11" s="1"/>
  <c r="U449" i="8"/>
  <c r="N132" i="11" s="1"/>
  <c r="T449" i="8"/>
  <c r="N122" i="11" s="1"/>
  <c r="S449" i="8"/>
  <c r="N112" i="11" s="1"/>
  <c r="R449" i="8"/>
  <c r="N102" i="11" s="1"/>
  <c r="Q449" i="8"/>
  <c r="N92" i="11" s="1"/>
  <c r="P449" i="8"/>
  <c r="N82" i="11" s="1"/>
  <c r="O449" i="8"/>
  <c r="N72" i="11" s="1"/>
  <c r="N449" i="8"/>
  <c r="N62" i="11" s="1"/>
  <c r="M449" i="8"/>
  <c r="N52" i="11" s="1"/>
  <c r="L449" i="8"/>
  <c r="N42" i="11" s="1"/>
  <c r="K449" i="8"/>
  <c r="N32" i="11" s="1"/>
  <c r="J449" i="8"/>
  <c r="N22" i="11" s="1"/>
  <c r="I449" i="8"/>
  <c r="N12" i="11" s="1"/>
  <c r="H449" i="8"/>
  <c r="N2" i="11" s="1"/>
  <c r="G449" i="8"/>
  <c r="F449" i="8"/>
  <c r="X447" i="8"/>
  <c r="P169" i="11" s="1"/>
  <c r="W447" i="8"/>
  <c r="P159" i="11" s="1"/>
  <c r="V447" i="8"/>
  <c r="P149" i="11" s="1"/>
  <c r="U447" i="8"/>
  <c r="P139" i="11" s="1"/>
  <c r="T447" i="8"/>
  <c r="P129" i="11" s="1"/>
  <c r="S447" i="8"/>
  <c r="P119" i="11" s="1"/>
  <c r="R447" i="8"/>
  <c r="P109" i="11" s="1"/>
  <c r="Q447" i="8"/>
  <c r="P99" i="11" s="1"/>
  <c r="P447" i="8"/>
  <c r="P89" i="11" s="1"/>
  <c r="O447" i="8"/>
  <c r="P79" i="11" s="1"/>
  <c r="N447" i="8"/>
  <c r="P69" i="11" s="1"/>
  <c r="M447" i="8"/>
  <c r="P59" i="11" s="1"/>
  <c r="L447" i="8"/>
  <c r="P49" i="11" s="1"/>
  <c r="K447" i="8"/>
  <c r="P39" i="11" s="1"/>
  <c r="J447" i="8"/>
  <c r="P29" i="11" s="1"/>
  <c r="I447" i="8"/>
  <c r="P19" i="11" s="1"/>
  <c r="H447" i="8"/>
  <c r="P9" i="11" s="1"/>
  <c r="G447" i="8"/>
  <c r="F447" i="8"/>
  <c r="X446" i="8"/>
  <c r="P168" i="11" s="1"/>
  <c r="W446" i="8"/>
  <c r="P158" i="11" s="1"/>
  <c r="V446" i="8"/>
  <c r="P148" i="11" s="1"/>
  <c r="U446" i="8"/>
  <c r="P138" i="11" s="1"/>
  <c r="T446" i="8"/>
  <c r="P128" i="11" s="1"/>
  <c r="S446" i="8"/>
  <c r="P118" i="11" s="1"/>
  <c r="R446" i="8"/>
  <c r="P108" i="11" s="1"/>
  <c r="Q446" i="8"/>
  <c r="P98" i="11" s="1"/>
  <c r="P446" i="8"/>
  <c r="P88" i="11" s="1"/>
  <c r="O446" i="8"/>
  <c r="P78" i="11" s="1"/>
  <c r="N446" i="8"/>
  <c r="P68" i="11" s="1"/>
  <c r="M446" i="8"/>
  <c r="P58" i="11" s="1"/>
  <c r="L446" i="8"/>
  <c r="P48" i="11" s="1"/>
  <c r="K446" i="8"/>
  <c r="P38" i="11" s="1"/>
  <c r="J446" i="8"/>
  <c r="P28" i="11" s="1"/>
  <c r="I446" i="8"/>
  <c r="P18" i="11" s="1"/>
  <c r="H446" i="8"/>
  <c r="P8" i="11" s="1"/>
  <c r="G446" i="8"/>
  <c r="F446" i="8"/>
  <c r="X445" i="8"/>
  <c r="P167" i="11" s="1"/>
  <c r="W445" i="8"/>
  <c r="P157" i="11" s="1"/>
  <c r="V445" i="8"/>
  <c r="P147" i="11" s="1"/>
  <c r="U445" i="8"/>
  <c r="P137" i="11" s="1"/>
  <c r="T445" i="8"/>
  <c r="P127" i="11" s="1"/>
  <c r="S445" i="8"/>
  <c r="P117" i="11" s="1"/>
  <c r="R445" i="8"/>
  <c r="P107" i="11" s="1"/>
  <c r="Q445" i="8"/>
  <c r="P97" i="11" s="1"/>
  <c r="P445" i="8"/>
  <c r="P87" i="11" s="1"/>
  <c r="O445" i="8"/>
  <c r="P77" i="11" s="1"/>
  <c r="N445" i="8"/>
  <c r="P67" i="11" s="1"/>
  <c r="M445" i="8"/>
  <c r="P57" i="11" s="1"/>
  <c r="L445" i="8"/>
  <c r="P47" i="11" s="1"/>
  <c r="K445" i="8"/>
  <c r="P37" i="11" s="1"/>
  <c r="J445" i="8"/>
  <c r="P27" i="11" s="1"/>
  <c r="I445" i="8"/>
  <c r="P17" i="11" s="1"/>
  <c r="H445" i="8"/>
  <c r="P7" i="11" s="1"/>
  <c r="G445" i="8"/>
  <c r="F445" i="8"/>
  <c r="X444" i="8"/>
  <c r="P166" i="11" s="1"/>
  <c r="W444" i="8"/>
  <c r="P156" i="11" s="1"/>
  <c r="V444" i="8"/>
  <c r="P146" i="11" s="1"/>
  <c r="U444" i="8"/>
  <c r="P136" i="11" s="1"/>
  <c r="T444" i="8"/>
  <c r="P126" i="11" s="1"/>
  <c r="S444" i="8"/>
  <c r="P116" i="11" s="1"/>
  <c r="R444" i="8"/>
  <c r="P106" i="11" s="1"/>
  <c r="Q444" i="8"/>
  <c r="P96" i="11" s="1"/>
  <c r="P444" i="8"/>
  <c r="P86" i="11" s="1"/>
  <c r="O444" i="8"/>
  <c r="P76" i="11" s="1"/>
  <c r="N444" i="8"/>
  <c r="P66" i="11" s="1"/>
  <c r="M444" i="8"/>
  <c r="P56" i="11" s="1"/>
  <c r="L444" i="8"/>
  <c r="P46" i="11" s="1"/>
  <c r="K444" i="8"/>
  <c r="P36" i="11" s="1"/>
  <c r="J444" i="8"/>
  <c r="P26" i="11" s="1"/>
  <c r="I444" i="8"/>
  <c r="P16" i="11" s="1"/>
  <c r="H444" i="8"/>
  <c r="P6" i="11" s="1"/>
  <c r="G444" i="8"/>
  <c r="F444" i="8"/>
  <c r="X443" i="8"/>
  <c r="P165" i="11" s="1"/>
  <c r="W443" i="8"/>
  <c r="P155" i="11" s="1"/>
  <c r="V443" i="8"/>
  <c r="P145" i="11" s="1"/>
  <c r="U443" i="8"/>
  <c r="P135" i="11" s="1"/>
  <c r="T443" i="8"/>
  <c r="P125" i="11" s="1"/>
  <c r="S443" i="8"/>
  <c r="P115" i="11" s="1"/>
  <c r="R443" i="8"/>
  <c r="P105" i="11" s="1"/>
  <c r="Q443" i="8"/>
  <c r="P95" i="11" s="1"/>
  <c r="P443" i="8"/>
  <c r="P85" i="11" s="1"/>
  <c r="O443" i="8"/>
  <c r="P75" i="11" s="1"/>
  <c r="N443" i="8"/>
  <c r="P65" i="11" s="1"/>
  <c r="M443" i="8"/>
  <c r="P55" i="11" s="1"/>
  <c r="L443" i="8"/>
  <c r="P45" i="11" s="1"/>
  <c r="K443" i="8"/>
  <c r="P35" i="11" s="1"/>
  <c r="J443" i="8"/>
  <c r="P25" i="11" s="1"/>
  <c r="I443" i="8"/>
  <c r="P15" i="11" s="1"/>
  <c r="H443" i="8"/>
  <c r="P5" i="11" s="1"/>
  <c r="G443" i="8"/>
  <c r="F443" i="8"/>
  <c r="X442" i="8"/>
  <c r="P164" i="11" s="1"/>
  <c r="W442" i="8"/>
  <c r="P154" i="11" s="1"/>
  <c r="V442" i="8"/>
  <c r="P144" i="11" s="1"/>
  <c r="U442" i="8"/>
  <c r="P134" i="11" s="1"/>
  <c r="T442" i="8"/>
  <c r="P124" i="11" s="1"/>
  <c r="S442" i="8"/>
  <c r="P114" i="11" s="1"/>
  <c r="R442" i="8"/>
  <c r="P104" i="11" s="1"/>
  <c r="Q442" i="8"/>
  <c r="P94" i="11" s="1"/>
  <c r="P442" i="8"/>
  <c r="P84" i="11" s="1"/>
  <c r="O442" i="8"/>
  <c r="P74" i="11" s="1"/>
  <c r="N442" i="8"/>
  <c r="P64" i="11" s="1"/>
  <c r="M442" i="8"/>
  <c r="P54" i="11" s="1"/>
  <c r="L442" i="8"/>
  <c r="P44" i="11" s="1"/>
  <c r="K442" i="8"/>
  <c r="P34" i="11" s="1"/>
  <c r="J442" i="8"/>
  <c r="P24" i="11" s="1"/>
  <c r="I442" i="8"/>
  <c r="P14" i="11" s="1"/>
  <c r="H442" i="8"/>
  <c r="P4" i="11" s="1"/>
  <c r="G442" i="8"/>
  <c r="F442" i="8"/>
  <c r="X441" i="8"/>
  <c r="P163" i="11" s="1"/>
  <c r="W441" i="8"/>
  <c r="P153" i="11" s="1"/>
  <c r="V441" i="8"/>
  <c r="P143" i="11" s="1"/>
  <c r="U441" i="8"/>
  <c r="P133" i="11" s="1"/>
  <c r="T441" i="8"/>
  <c r="P123" i="11" s="1"/>
  <c r="S441" i="8"/>
  <c r="P113" i="11" s="1"/>
  <c r="R441" i="8"/>
  <c r="P103" i="11" s="1"/>
  <c r="Q441" i="8"/>
  <c r="P93" i="11" s="1"/>
  <c r="P441" i="8"/>
  <c r="P83" i="11" s="1"/>
  <c r="O441" i="8"/>
  <c r="P73" i="11" s="1"/>
  <c r="N441" i="8"/>
  <c r="P63" i="11" s="1"/>
  <c r="M441" i="8"/>
  <c r="P53" i="11" s="1"/>
  <c r="L441" i="8"/>
  <c r="P43" i="11" s="1"/>
  <c r="K441" i="8"/>
  <c r="P33" i="11" s="1"/>
  <c r="J441" i="8"/>
  <c r="P23" i="11" s="1"/>
  <c r="I441" i="8"/>
  <c r="P13" i="11" s="1"/>
  <c r="H441" i="8"/>
  <c r="P3" i="11" s="1"/>
  <c r="G441" i="8"/>
  <c r="F441" i="8"/>
  <c r="X440" i="8"/>
  <c r="P162" i="11" s="1"/>
  <c r="W440" i="8"/>
  <c r="P152" i="11" s="1"/>
  <c r="V440" i="8"/>
  <c r="P142" i="11" s="1"/>
  <c r="U440" i="8"/>
  <c r="P132" i="11" s="1"/>
  <c r="T440" i="8"/>
  <c r="P122" i="11" s="1"/>
  <c r="S440" i="8"/>
  <c r="P112" i="11" s="1"/>
  <c r="R440" i="8"/>
  <c r="P102" i="11" s="1"/>
  <c r="Q440" i="8"/>
  <c r="P92" i="11" s="1"/>
  <c r="P440" i="8"/>
  <c r="P82" i="11" s="1"/>
  <c r="O440" i="8"/>
  <c r="P72" i="11" s="1"/>
  <c r="N440" i="8"/>
  <c r="P62" i="11" s="1"/>
  <c r="M440" i="8"/>
  <c r="P52" i="11" s="1"/>
  <c r="L440" i="8"/>
  <c r="P42" i="11" s="1"/>
  <c r="K440" i="8"/>
  <c r="J440" i="8"/>
  <c r="P22" i="11" s="1"/>
  <c r="I440" i="8"/>
  <c r="P12" i="11" s="1"/>
  <c r="H440" i="8"/>
  <c r="P2" i="11" s="1"/>
  <c r="G440" i="8"/>
  <c r="F440" i="8"/>
  <c r="X438" i="8"/>
  <c r="Q169" i="11" s="1"/>
  <c r="W438" i="8"/>
  <c r="Q159" i="11" s="1"/>
  <c r="V438" i="8"/>
  <c r="Q149" i="11" s="1"/>
  <c r="U438" i="8"/>
  <c r="Q139" i="11" s="1"/>
  <c r="T438" i="8"/>
  <c r="Q129" i="11" s="1"/>
  <c r="S438" i="8"/>
  <c r="Q119" i="11" s="1"/>
  <c r="R438" i="8"/>
  <c r="Q109" i="11" s="1"/>
  <c r="Q438" i="8"/>
  <c r="Q99" i="11" s="1"/>
  <c r="P438" i="8"/>
  <c r="Q89" i="11" s="1"/>
  <c r="O438" i="8"/>
  <c r="Q79" i="11" s="1"/>
  <c r="N438" i="8"/>
  <c r="Q69" i="11" s="1"/>
  <c r="M438" i="8"/>
  <c r="Q59" i="11" s="1"/>
  <c r="L438" i="8"/>
  <c r="Q49" i="11" s="1"/>
  <c r="K438" i="8"/>
  <c r="Q39" i="11" s="1"/>
  <c r="J438" i="8"/>
  <c r="Q29" i="11" s="1"/>
  <c r="I438" i="8"/>
  <c r="Q19" i="11" s="1"/>
  <c r="H438" i="8"/>
  <c r="Q9" i="11" s="1"/>
  <c r="G438" i="8"/>
  <c r="F438" i="8"/>
  <c r="X437" i="8"/>
  <c r="Q168" i="11" s="1"/>
  <c r="W437" i="8"/>
  <c r="Q158" i="11" s="1"/>
  <c r="V437" i="8"/>
  <c r="Q148" i="11" s="1"/>
  <c r="U437" i="8"/>
  <c r="Q138" i="11" s="1"/>
  <c r="T437" i="8"/>
  <c r="Q128" i="11" s="1"/>
  <c r="S437" i="8"/>
  <c r="Q118" i="11" s="1"/>
  <c r="R437" i="8"/>
  <c r="Q108" i="11" s="1"/>
  <c r="Q437" i="8"/>
  <c r="Q98" i="11" s="1"/>
  <c r="P437" i="8"/>
  <c r="Q88" i="11" s="1"/>
  <c r="O437" i="8"/>
  <c r="Q78" i="11" s="1"/>
  <c r="N437" i="8"/>
  <c r="Q68" i="11" s="1"/>
  <c r="M437" i="8"/>
  <c r="Q58" i="11" s="1"/>
  <c r="L437" i="8"/>
  <c r="Q48" i="11" s="1"/>
  <c r="K437" i="8"/>
  <c r="Q38" i="11" s="1"/>
  <c r="J437" i="8"/>
  <c r="Q28" i="11" s="1"/>
  <c r="I437" i="8"/>
  <c r="Q18" i="11" s="1"/>
  <c r="H437" i="8"/>
  <c r="Q8" i="11" s="1"/>
  <c r="G437" i="8"/>
  <c r="F437" i="8"/>
  <c r="X436" i="8"/>
  <c r="Q167" i="11" s="1"/>
  <c r="W436" i="8"/>
  <c r="Q157" i="11" s="1"/>
  <c r="V436" i="8"/>
  <c r="Q147" i="11" s="1"/>
  <c r="U436" i="8"/>
  <c r="Q137" i="11" s="1"/>
  <c r="T436" i="8"/>
  <c r="Q127" i="11" s="1"/>
  <c r="S436" i="8"/>
  <c r="Q117" i="11" s="1"/>
  <c r="R436" i="8"/>
  <c r="Q107" i="11" s="1"/>
  <c r="Q436" i="8"/>
  <c r="Q97" i="11" s="1"/>
  <c r="P436" i="8"/>
  <c r="Q87" i="11" s="1"/>
  <c r="O436" i="8"/>
  <c r="Q77" i="11" s="1"/>
  <c r="N436" i="8"/>
  <c r="Q67" i="11" s="1"/>
  <c r="M436" i="8"/>
  <c r="Q57" i="11" s="1"/>
  <c r="L436" i="8"/>
  <c r="Q47" i="11" s="1"/>
  <c r="K436" i="8"/>
  <c r="Q37" i="11" s="1"/>
  <c r="J436" i="8"/>
  <c r="Q27" i="11" s="1"/>
  <c r="I436" i="8"/>
  <c r="Q17" i="11" s="1"/>
  <c r="H436" i="8"/>
  <c r="Q7" i="11" s="1"/>
  <c r="G436" i="8"/>
  <c r="F436" i="8"/>
  <c r="X435" i="8"/>
  <c r="Q166" i="11" s="1"/>
  <c r="W435" i="8"/>
  <c r="Q156" i="11" s="1"/>
  <c r="V435" i="8"/>
  <c r="Q146" i="11" s="1"/>
  <c r="U435" i="8"/>
  <c r="Q136" i="11" s="1"/>
  <c r="T435" i="8"/>
  <c r="Q126" i="11" s="1"/>
  <c r="S435" i="8"/>
  <c r="Q116" i="11" s="1"/>
  <c r="R435" i="8"/>
  <c r="Q106" i="11" s="1"/>
  <c r="Q435" i="8"/>
  <c r="Q96" i="11" s="1"/>
  <c r="P435" i="8"/>
  <c r="Q86" i="11" s="1"/>
  <c r="O435" i="8"/>
  <c r="Q76" i="11" s="1"/>
  <c r="N435" i="8"/>
  <c r="Q66" i="11" s="1"/>
  <c r="M435" i="8"/>
  <c r="Q56" i="11" s="1"/>
  <c r="L435" i="8"/>
  <c r="Q46" i="11" s="1"/>
  <c r="K435" i="8"/>
  <c r="Q36" i="11" s="1"/>
  <c r="J435" i="8"/>
  <c r="Q26" i="11" s="1"/>
  <c r="I435" i="8"/>
  <c r="Q16" i="11" s="1"/>
  <c r="H435" i="8"/>
  <c r="Q6" i="11" s="1"/>
  <c r="G435" i="8"/>
  <c r="F435" i="8"/>
  <c r="X434" i="8"/>
  <c r="Q165" i="11" s="1"/>
  <c r="W434" i="8"/>
  <c r="Q155" i="11" s="1"/>
  <c r="V434" i="8"/>
  <c r="Q145" i="11" s="1"/>
  <c r="U434" i="8"/>
  <c r="Q135" i="11" s="1"/>
  <c r="T434" i="8"/>
  <c r="Q125" i="11" s="1"/>
  <c r="S434" i="8"/>
  <c r="Q115" i="11" s="1"/>
  <c r="R434" i="8"/>
  <c r="Q105" i="11" s="1"/>
  <c r="Q434" i="8"/>
  <c r="Q95" i="11" s="1"/>
  <c r="P434" i="8"/>
  <c r="Q85" i="11" s="1"/>
  <c r="O434" i="8"/>
  <c r="Q75" i="11" s="1"/>
  <c r="N434" i="8"/>
  <c r="Q65" i="11" s="1"/>
  <c r="M434" i="8"/>
  <c r="Q55" i="11" s="1"/>
  <c r="L434" i="8"/>
  <c r="Q45" i="11" s="1"/>
  <c r="K434" i="8"/>
  <c r="Q35" i="11" s="1"/>
  <c r="J434" i="8"/>
  <c r="Q25" i="11" s="1"/>
  <c r="I434" i="8"/>
  <c r="Q15" i="11" s="1"/>
  <c r="H434" i="8"/>
  <c r="Q5" i="11" s="1"/>
  <c r="G434" i="8"/>
  <c r="F434" i="8"/>
  <c r="X433" i="8"/>
  <c r="Q164" i="11" s="1"/>
  <c r="W433" i="8"/>
  <c r="Q154" i="11" s="1"/>
  <c r="V433" i="8"/>
  <c r="Q144" i="11" s="1"/>
  <c r="U433" i="8"/>
  <c r="Q134" i="11" s="1"/>
  <c r="T433" i="8"/>
  <c r="Q124" i="11" s="1"/>
  <c r="S433" i="8"/>
  <c r="Q114" i="11" s="1"/>
  <c r="R433" i="8"/>
  <c r="Q104" i="11" s="1"/>
  <c r="Q433" i="8"/>
  <c r="Q94" i="11" s="1"/>
  <c r="P433" i="8"/>
  <c r="Q84" i="11" s="1"/>
  <c r="O433" i="8"/>
  <c r="Q74" i="11" s="1"/>
  <c r="N433" i="8"/>
  <c r="Q64" i="11" s="1"/>
  <c r="M433" i="8"/>
  <c r="Q54" i="11" s="1"/>
  <c r="L433" i="8"/>
  <c r="Q44" i="11" s="1"/>
  <c r="K433" i="8"/>
  <c r="Q34" i="11" s="1"/>
  <c r="J433" i="8"/>
  <c r="Q24" i="11" s="1"/>
  <c r="I433" i="8"/>
  <c r="Q14" i="11" s="1"/>
  <c r="H433" i="8"/>
  <c r="Q4" i="11" s="1"/>
  <c r="G433" i="8"/>
  <c r="F433" i="8"/>
  <c r="X432" i="8"/>
  <c r="Q163" i="11" s="1"/>
  <c r="W432" i="8"/>
  <c r="Q153" i="11" s="1"/>
  <c r="V432" i="8"/>
  <c r="Q143" i="11" s="1"/>
  <c r="U432" i="8"/>
  <c r="Q133" i="11" s="1"/>
  <c r="T432" i="8"/>
  <c r="Q123" i="11" s="1"/>
  <c r="S432" i="8"/>
  <c r="Q113" i="11" s="1"/>
  <c r="R432" i="8"/>
  <c r="Q103" i="11" s="1"/>
  <c r="Q432" i="8"/>
  <c r="Q93" i="11" s="1"/>
  <c r="P432" i="8"/>
  <c r="Q83" i="11" s="1"/>
  <c r="O432" i="8"/>
  <c r="Q73" i="11" s="1"/>
  <c r="N432" i="8"/>
  <c r="Q63" i="11" s="1"/>
  <c r="M432" i="8"/>
  <c r="Q53" i="11" s="1"/>
  <c r="L432" i="8"/>
  <c r="Q43" i="11" s="1"/>
  <c r="K432" i="8"/>
  <c r="Q33" i="11" s="1"/>
  <c r="J432" i="8"/>
  <c r="Q23" i="11" s="1"/>
  <c r="I432" i="8"/>
  <c r="Q13" i="11" s="1"/>
  <c r="H432" i="8"/>
  <c r="Q3" i="11" s="1"/>
  <c r="G432" i="8"/>
  <c r="F432" i="8"/>
  <c r="X431" i="8"/>
  <c r="Q162" i="11" s="1"/>
  <c r="W431" i="8"/>
  <c r="Q152" i="11" s="1"/>
  <c r="V431" i="8"/>
  <c r="Q142" i="11" s="1"/>
  <c r="U431" i="8"/>
  <c r="Q132" i="11" s="1"/>
  <c r="T431" i="8"/>
  <c r="Q122" i="11" s="1"/>
  <c r="S431" i="8"/>
  <c r="Q112" i="11" s="1"/>
  <c r="R431" i="8"/>
  <c r="Q102" i="11" s="1"/>
  <c r="Q431" i="8"/>
  <c r="Q92" i="11" s="1"/>
  <c r="P431" i="8"/>
  <c r="Q82" i="11" s="1"/>
  <c r="O431" i="8"/>
  <c r="Q72" i="11" s="1"/>
  <c r="N431" i="8"/>
  <c r="Q62" i="11" s="1"/>
  <c r="M431" i="8"/>
  <c r="Q52" i="11" s="1"/>
  <c r="L431" i="8"/>
  <c r="Q42" i="11" s="1"/>
  <c r="K431" i="8"/>
  <c r="Q32" i="11" s="1"/>
  <c r="J431" i="8"/>
  <c r="Q22" i="11" s="1"/>
  <c r="I431" i="8"/>
  <c r="Q12" i="11" s="1"/>
  <c r="H431" i="8"/>
  <c r="Q2" i="11" s="1"/>
  <c r="G431" i="8"/>
  <c r="F431" i="8"/>
  <c r="X429" i="8"/>
  <c r="V169" i="11" s="1"/>
  <c r="W429" i="8"/>
  <c r="V159" i="11" s="1"/>
  <c r="V429" i="8"/>
  <c r="V149" i="11" s="1"/>
  <c r="U429" i="8"/>
  <c r="V139" i="11" s="1"/>
  <c r="T429" i="8"/>
  <c r="V129" i="11" s="1"/>
  <c r="S429" i="8"/>
  <c r="V119" i="11" s="1"/>
  <c r="R429" i="8"/>
  <c r="V109" i="11" s="1"/>
  <c r="Q429" i="8"/>
  <c r="V99" i="11" s="1"/>
  <c r="P429" i="8"/>
  <c r="V89" i="11" s="1"/>
  <c r="O429" i="8"/>
  <c r="V79" i="11" s="1"/>
  <c r="N429" i="8"/>
  <c r="V69" i="11" s="1"/>
  <c r="M429" i="8"/>
  <c r="V59" i="11" s="1"/>
  <c r="L429" i="8"/>
  <c r="V49" i="11" s="1"/>
  <c r="K429" i="8"/>
  <c r="V39" i="11" s="1"/>
  <c r="J429" i="8"/>
  <c r="V29" i="11" s="1"/>
  <c r="I429" i="8"/>
  <c r="V19" i="11" s="1"/>
  <c r="H429" i="8"/>
  <c r="V9" i="11" s="1"/>
  <c r="G429" i="8"/>
  <c r="F429" i="8"/>
  <c r="X428" i="8"/>
  <c r="V168" i="11" s="1"/>
  <c r="W428" i="8"/>
  <c r="V158" i="11" s="1"/>
  <c r="V428" i="8"/>
  <c r="V148" i="11" s="1"/>
  <c r="U428" i="8"/>
  <c r="V138" i="11" s="1"/>
  <c r="T428" i="8"/>
  <c r="V128" i="11" s="1"/>
  <c r="S428" i="8"/>
  <c r="V118" i="11" s="1"/>
  <c r="R428" i="8"/>
  <c r="V108" i="11" s="1"/>
  <c r="Q428" i="8"/>
  <c r="V98" i="11" s="1"/>
  <c r="P428" i="8"/>
  <c r="V88" i="11" s="1"/>
  <c r="O428" i="8"/>
  <c r="V78" i="11" s="1"/>
  <c r="N428" i="8"/>
  <c r="V68" i="11" s="1"/>
  <c r="M428" i="8"/>
  <c r="V58" i="11" s="1"/>
  <c r="L428" i="8"/>
  <c r="V48" i="11" s="1"/>
  <c r="K428" i="8"/>
  <c r="V38" i="11" s="1"/>
  <c r="J428" i="8"/>
  <c r="V28" i="11" s="1"/>
  <c r="I428" i="8"/>
  <c r="V18" i="11" s="1"/>
  <c r="H428" i="8"/>
  <c r="V8" i="11" s="1"/>
  <c r="G428" i="8"/>
  <c r="F428" i="8"/>
  <c r="X427" i="8"/>
  <c r="V167" i="11" s="1"/>
  <c r="W427" i="8"/>
  <c r="V157" i="11" s="1"/>
  <c r="V427" i="8"/>
  <c r="V147" i="11" s="1"/>
  <c r="U427" i="8"/>
  <c r="V137" i="11" s="1"/>
  <c r="T427" i="8"/>
  <c r="V127" i="11" s="1"/>
  <c r="S427" i="8"/>
  <c r="V117" i="11" s="1"/>
  <c r="R427" i="8"/>
  <c r="V107" i="11" s="1"/>
  <c r="Q427" i="8"/>
  <c r="V97" i="11" s="1"/>
  <c r="P427" i="8"/>
  <c r="V87" i="11" s="1"/>
  <c r="O427" i="8"/>
  <c r="V77" i="11" s="1"/>
  <c r="N427" i="8"/>
  <c r="V67" i="11" s="1"/>
  <c r="M427" i="8"/>
  <c r="V57" i="11" s="1"/>
  <c r="L427" i="8"/>
  <c r="V47" i="11" s="1"/>
  <c r="K427" i="8"/>
  <c r="V37" i="11" s="1"/>
  <c r="J427" i="8"/>
  <c r="V27" i="11" s="1"/>
  <c r="I427" i="8"/>
  <c r="V17" i="11" s="1"/>
  <c r="H427" i="8"/>
  <c r="V7" i="11" s="1"/>
  <c r="G427" i="8"/>
  <c r="F427" i="8"/>
  <c r="X426" i="8"/>
  <c r="V166" i="11" s="1"/>
  <c r="W426" i="8"/>
  <c r="V156" i="11" s="1"/>
  <c r="V426" i="8"/>
  <c r="V146" i="11" s="1"/>
  <c r="U426" i="8"/>
  <c r="V136" i="11" s="1"/>
  <c r="T426" i="8"/>
  <c r="V126" i="11" s="1"/>
  <c r="S426" i="8"/>
  <c r="V116" i="11" s="1"/>
  <c r="R426" i="8"/>
  <c r="V106" i="11" s="1"/>
  <c r="Q426" i="8"/>
  <c r="V96" i="11" s="1"/>
  <c r="P426" i="8"/>
  <c r="V86" i="11" s="1"/>
  <c r="O426" i="8"/>
  <c r="V76" i="11" s="1"/>
  <c r="N426" i="8"/>
  <c r="V66" i="11" s="1"/>
  <c r="M426" i="8"/>
  <c r="V56" i="11" s="1"/>
  <c r="L426" i="8"/>
  <c r="V46" i="11" s="1"/>
  <c r="K426" i="8"/>
  <c r="V36" i="11" s="1"/>
  <c r="J426" i="8"/>
  <c r="V26" i="11" s="1"/>
  <c r="I426" i="8"/>
  <c r="V16" i="11" s="1"/>
  <c r="H426" i="8"/>
  <c r="V6" i="11" s="1"/>
  <c r="G426" i="8"/>
  <c r="F426" i="8"/>
  <c r="X425" i="8"/>
  <c r="V165" i="11" s="1"/>
  <c r="W425" i="8"/>
  <c r="V155" i="11" s="1"/>
  <c r="V425" i="8"/>
  <c r="V145" i="11" s="1"/>
  <c r="U425" i="8"/>
  <c r="V135" i="11" s="1"/>
  <c r="T425" i="8"/>
  <c r="V125" i="11" s="1"/>
  <c r="S425" i="8"/>
  <c r="V115" i="11" s="1"/>
  <c r="R425" i="8"/>
  <c r="V105" i="11" s="1"/>
  <c r="Q425" i="8"/>
  <c r="V95" i="11" s="1"/>
  <c r="P425" i="8"/>
  <c r="V85" i="11" s="1"/>
  <c r="O425" i="8"/>
  <c r="V75" i="11" s="1"/>
  <c r="N425" i="8"/>
  <c r="V65" i="11" s="1"/>
  <c r="M425" i="8"/>
  <c r="V55" i="11" s="1"/>
  <c r="L425" i="8"/>
  <c r="V45" i="11" s="1"/>
  <c r="K425" i="8"/>
  <c r="V35" i="11" s="1"/>
  <c r="J425" i="8"/>
  <c r="V25" i="11" s="1"/>
  <c r="I425" i="8"/>
  <c r="V15" i="11" s="1"/>
  <c r="H425" i="8"/>
  <c r="V5" i="11" s="1"/>
  <c r="G425" i="8"/>
  <c r="F425" i="8"/>
  <c r="X424" i="8"/>
  <c r="V164" i="11" s="1"/>
  <c r="W424" i="8"/>
  <c r="V154" i="11" s="1"/>
  <c r="V424" i="8"/>
  <c r="V144" i="11" s="1"/>
  <c r="U424" i="8"/>
  <c r="V134" i="11" s="1"/>
  <c r="T424" i="8"/>
  <c r="V124" i="11" s="1"/>
  <c r="S424" i="8"/>
  <c r="V114" i="11" s="1"/>
  <c r="R424" i="8"/>
  <c r="V104" i="11" s="1"/>
  <c r="Q424" i="8"/>
  <c r="V94" i="11" s="1"/>
  <c r="P424" i="8"/>
  <c r="V84" i="11" s="1"/>
  <c r="O424" i="8"/>
  <c r="V74" i="11" s="1"/>
  <c r="N424" i="8"/>
  <c r="V64" i="11" s="1"/>
  <c r="M424" i="8"/>
  <c r="V54" i="11" s="1"/>
  <c r="L424" i="8"/>
  <c r="V44" i="11" s="1"/>
  <c r="K424" i="8"/>
  <c r="V34" i="11" s="1"/>
  <c r="J424" i="8"/>
  <c r="V24" i="11" s="1"/>
  <c r="I424" i="8"/>
  <c r="V14" i="11" s="1"/>
  <c r="H424" i="8"/>
  <c r="V4" i="11" s="1"/>
  <c r="G424" i="8"/>
  <c r="F424" i="8"/>
  <c r="X423" i="8"/>
  <c r="V163" i="11" s="1"/>
  <c r="W423" i="8"/>
  <c r="V153" i="11" s="1"/>
  <c r="V423" i="8"/>
  <c r="V143" i="11" s="1"/>
  <c r="U423" i="8"/>
  <c r="V133" i="11" s="1"/>
  <c r="T423" i="8"/>
  <c r="V123" i="11" s="1"/>
  <c r="S423" i="8"/>
  <c r="V113" i="11" s="1"/>
  <c r="R423" i="8"/>
  <c r="V103" i="11" s="1"/>
  <c r="Q423" i="8"/>
  <c r="V93" i="11" s="1"/>
  <c r="P423" i="8"/>
  <c r="V83" i="11" s="1"/>
  <c r="O423" i="8"/>
  <c r="V73" i="11" s="1"/>
  <c r="N423" i="8"/>
  <c r="V63" i="11" s="1"/>
  <c r="M423" i="8"/>
  <c r="V53" i="11" s="1"/>
  <c r="L423" i="8"/>
  <c r="V43" i="11" s="1"/>
  <c r="K423" i="8"/>
  <c r="V33" i="11" s="1"/>
  <c r="J423" i="8"/>
  <c r="V23" i="11" s="1"/>
  <c r="I423" i="8"/>
  <c r="V13" i="11" s="1"/>
  <c r="H423" i="8"/>
  <c r="V3" i="11" s="1"/>
  <c r="G423" i="8"/>
  <c r="F423" i="8"/>
  <c r="X422" i="8"/>
  <c r="V162" i="11" s="1"/>
  <c r="W422" i="8"/>
  <c r="V152" i="11" s="1"/>
  <c r="V422" i="8"/>
  <c r="V142" i="11" s="1"/>
  <c r="U422" i="8"/>
  <c r="V132" i="11" s="1"/>
  <c r="T422" i="8"/>
  <c r="V122" i="11" s="1"/>
  <c r="S422" i="8"/>
  <c r="V112" i="11" s="1"/>
  <c r="R422" i="8"/>
  <c r="V102" i="11" s="1"/>
  <c r="Q422" i="8"/>
  <c r="V92" i="11" s="1"/>
  <c r="P422" i="8"/>
  <c r="V82" i="11" s="1"/>
  <c r="O422" i="8"/>
  <c r="V72" i="11" s="1"/>
  <c r="N422" i="8"/>
  <c r="V62" i="11" s="1"/>
  <c r="M422" i="8"/>
  <c r="V52" i="11" s="1"/>
  <c r="L422" i="8"/>
  <c r="V42" i="11" s="1"/>
  <c r="K422" i="8"/>
  <c r="V32" i="11" s="1"/>
  <c r="J422" i="8"/>
  <c r="V22" i="11" s="1"/>
  <c r="I422" i="8"/>
  <c r="V12" i="11" s="1"/>
  <c r="H422" i="8"/>
  <c r="V2" i="11" s="1"/>
  <c r="G422" i="8"/>
  <c r="F422" i="8"/>
  <c r="X420" i="8"/>
  <c r="M169" i="11" s="1"/>
  <c r="W420" i="8"/>
  <c r="M159" i="11" s="1"/>
  <c r="V420" i="8"/>
  <c r="M149" i="11" s="1"/>
  <c r="U420" i="8"/>
  <c r="M139" i="11" s="1"/>
  <c r="T420" i="8"/>
  <c r="M129" i="11" s="1"/>
  <c r="S420" i="8"/>
  <c r="M119" i="11" s="1"/>
  <c r="R420" i="8"/>
  <c r="M109" i="11" s="1"/>
  <c r="Q420" i="8"/>
  <c r="M99" i="11" s="1"/>
  <c r="P420" i="8"/>
  <c r="M89" i="11" s="1"/>
  <c r="O420" i="8"/>
  <c r="M79" i="11" s="1"/>
  <c r="N420" i="8"/>
  <c r="M69" i="11" s="1"/>
  <c r="M420" i="8"/>
  <c r="M59" i="11" s="1"/>
  <c r="L420" i="8"/>
  <c r="M49" i="11" s="1"/>
  <c r="K420" i="8"/>
  <c r="M39" i="11" s="1"/>
  <c r="J420" i="8"/>
  <c r="M29" i="11" s="1"/>
  <c r="I420" i="8"/>
  <c r="M19" i="11" s="1"/>
  <c r="H420" i="8"/>
  <c r="M9" i="11" s="1"/>
  <c r="G420" i="8"/>
  <c r="F420" i="8"/>
  <c r="X419" i="8"/>
  <c r="M168" i="11" s="1"/>
  <c r="W419" i="8"/>
  <c r="M158" i="11" s="1"/>
  <c r="V419" i="8"/>
  <c r="M148" i="11" s="1"/>
  <c r="U419" i="8"/>
  <c r="M138" i="11" s="1"/>
  <c r="T419" i="8"/>
  <c r="M128" i="11" s="1"/>
  <c r="S419" i="8"/>
  <c r="M118" i="11" s="1"/>
  <c r="R419" i="8"/>
  <c r="M108" i="11" s="1"/>
  <c r="Q419" i="8"/>
  <c r="M98" i="11" s="1"/>
  <c r="P419" i="8"/>
  <c r="M88" i="11" s="1"/>
  <c r="O419" i="8"/>
  <c r="M78" i="11" s="1"/>
  <c r="N419" i="8"/>
  <c r="M68" i="11" s="1"/>
  <c r="M419" i="8"/>
  <c r="M58" i="11" s="1"/>
  <c r="L419" i="8"/>
  <c r="M48" i="11" s="1"/>
  <c r="K419" i="8"/>
  <c r="M38" i="11" s="1"/>
  <c r="J419" i="8"/>
  <c r="M28" i="11" s="1"/>
  <c r="I419" i="8"/>
  <c r="M18" i="11" s="1"/>
  <c r="H419" i="8"/>
  <c r="M8" i="11" s="1"/>
  <c r="G419" i="8"/>
  <c r="F419" i="8"/>
  <c r="X418" i="8"/>
  <c r="M167" i="11" s="1"/>
  <c r="W418" i="8"/>
  <c r="M157" i="11" s="1"/>
  <c r="V418" i="8"/>
  <c r="M147" i="11" s="1"/>
  <c r="U418" i="8"/>
  <c r="M137" i="11" s="1"/>
  <c r="T418" i="8"/>
  <c r="M127" i="11" s="1"/>
  <c r="S418" i="8"/>
  <c r="M117" i="11" s="1"/>
  <c r="R418" i="8"/>
  <c r="M107" i="11" s="1"/>
  <c r="Q418" i="8"/>
  <c r="M97" i="11" s="1"/>
  <c r="P418" i="8"/>
  <c r="M87" i="11" s="1"/>
  <c r="O418" i="8"/>
  <c r="M77" i="11" s="1"/>
  <c r="N418" i="8"/>
  <c r="M67" i="11" s="1"/>
  <c r="M418" i="8"/>
  <c r="M57" i="11" s="1"/>
  <c r="L418" i="8"/>
  <c r="M47" i="11" s="1"/>
  <c r="K418" i="8"/>
  <c r="M37" i="11" s="1"/>
  <c r="J418" i="8"/>
  <c r="M27" i="11" s="1"/>
  <c r="I418" i="8"/>
  <c r="M17" i="11" s="1"/>
  <c r="H418" i="8"/>
  <c r="M7" i="11" s="1"/>
  <c r="G418" i="8"/>
  <c r="F418" i="8"/>
  <c r="X417" i="8"/>
  <c r="M166" i="11" s="1"/>
  <c r="W417" i="8"/>
  <c r="M156" i="11" s="1"/>
  <c r="V417" i="8"/>
  <c r="M146" i="11" s="1"/>
  <c r="U417" i="8"/>
  <c r="M136" i="11" s="1"/>
  <c r="T417" i="8"/>
  <c r="M126" i="11" s="1"/>
  <c r="S417" i="8"/>
  <c r="M116" i="11" s="1"/>
  <c r="R417" i="8"/>
  <c r="M106" i="11" s="1"/>
  <c r="Q417" i="8"/>
  <c r="M96" i="11" s="1"/>
  <c r="P417" i="8"/>
  <c r="M86" i="11" s="1"/>
  <c r="O417" i="8"/>
  <c r="M76" i="11" s="1"/>
  <c r="N417" i="8"/>
  <c r="M66" i="11" s="1"/>
  <c r="M417" i="8"/>
  <c r="M56" i="11" s="1"/>
  <c r="L417" i="8"/>
  <c r="M46" i="11" s="1"/>
  <c r="K417" i="8"/>
  <c r="M36" i="11" s="1"/>
  <c r="J417" i="8"/>
  <c r="M26" i="11" s="1"/>
  <c r="I417" i="8"/>
  <c r="M16" i="11" s="1"/>
  <c r="H417" i="8"/>
  <c r="M6" i="11" s="1"/>
  <c r="G417" i="8"/>
  <c r="F417" i="8"/>
  <c r="X416" i="8"/>
  <c r="M165" i="11" s="1"/>
  <c r="W416" i="8"/>
  <c r="M155" i="11" s="1"/>
  <c r="V416" i="8"/>
  <c r="M145" i="11" s="1"/>
  <c r="U416" i="8"/>
  <c r="M135" i="11" s="1"/>
  <c r="T416" i="8"/>
  <c r="M125" i="11" s="1"/>
  <c r="S416" i="8"/>
  <c r="M115" i="11" s="1"/>
  <c r="R416" i="8"/>
  <c r="M105" i="11" s="1"/>
  <c r="Q416" i="8"/>
  <c r="M95" i="11" s="1"/>
  <c r="P416" i="8"/>
  <c r="M85" i="11" s="1"/>
  <c r="O416" i="8"/>
  <c r="M75" i="11" s="1"/>
  <c r="N416" i="8"/>
  <c r="M65" i="11" s="1"/>
  <c r="M416" i="8"/>
  <c r="M55" i="11" s="1"/>
  <c r="L416" i="8"/>
  <c r="M45" i="11" s="1"/>
  <c r="K416" i="8"/>
  <c r="M35" i="11" s="1"/>
  <c r="J416" i="8"/>
  <c r="M25" i="11" s="1"/>
  <c r="I416" i="8"/>
  <c r="M15" i="11" s="1"/>
  <c r="H416" i="8"/>
  <c r="M5" i="11" s="1"/>
  <c r="G416" i="8"/>
  <c r="F416" i="8"/>
  <c r="X415" i="8"/>
  <c r="M164" i="11" s="1"/>
  <c r="W415" i="8"/>
  <c r="M154" i="11" s="1"/>
  <c r="V415" i="8"/>
  <c r="M144" i="11" s="1"/>
  <c r="U415" i="8"/>
  <c r="M134" i="11" s="1"/>
  <c r="T415" i="8"/>
  <c r="M124" i="11" s="1"/>
  <c r="S415" i="8"/>
  <c r="M114" i="11" s="1"/>
  <c r="R415" i="8"/>
  <c r="M104" i="11" s="1"/>
  <c r="Q415" i="8"/>
  <c r="M94" i="11" s="1"/>
  <c r="P415" i="8"/>
  <c r="M84" i="11" s="1"/>
  <c r="O415" i="8"/>
  <c r="M74" i="11" s="1"/>
  <c r="N415" i="8"/>
  <c r="M64" i="11" s="1"/>
  <c r="M415" i="8"/>
  <c r="M54" i="11" s="1"/>
  <c r="L415" i="8"/>
  <c r="M44" i="11" s="1"/>
  <c r="K415" i="8"/>
  <c r="M34" i="11" s="1"/>
  <c r="J415" i="8"/>
  <c r="M24" i="11" s="1"/>
  <c r="I415" i="8"/>
  <c r="M14" i="11" s="1"/>
  <c r="H415" i="8"/>
  <c r="M4" i="11" s="1"/>
  <c r="G415" i="8"/>
  <c r="F415" i="8"/>
  <c r="X414" i="8"/>
  <c r="M163" i="11" s="1"/>
  <c r="W414" i="8"/>
  <c r="M153" i="11" s="1"/>
  <c r="V414" i="8"/>
  <c r="M143" i="11" s="1"/>
  <c r="U414" i="8"/>
  <c r="M133" i="11" s="1"/>
  <c r="T414" i="8"/>
  <c r="M123" i="11" s="1"/>
  <c r="S414" i="8"/>
  <c r="M113" i="11" s="1"/>
  <c r="R414" i="8"/>
  <c r="M103" i="11" s="1"/>
  <c r="Q414" i="8"/>
  <c r="M93" i="11" s="1"/>
  <c r="P414" i="8"/>
  <c r="M83" i="11" s="1"/>
  <c r="O414" i="8"/>
  <c r="M73" i="11" s="1"/>
  <c r="N414" i="8"/>
  <c r="M63" i="11" s="1"/>
  <c r="M414" i="8"/>
  <c r="M53" i="11" s="1"/>
  <c r="L414" i="8"/>
  <c r="M43" i="11" s="1"/>
  <c r="K414" i="8"/>
  <c r="M33" i="11" s="1"/>
  <c r="J414" i="8"/>
  <c r="M23" i="11" s="1"/>
  <c r="I414" i="8"/>
  <c r="M13" i="11" s="1"/>
  <c r="H414" i="8"/>
  <c r="M3" i="11" s="1"/>
  <c r="G414" i="8"/>
  <c r="F414" i="8"/>
  <c r="X413" i="8"/>
  <c r="M162" i="11" s="1"/>
  <c r="W413" i="8"/>
  <c r="M152" i="11" s="1"/>
  <c r="V413" i="8"/>
  <c r="M142" i="11" s="1"/>
  <c r="U413" i="8"/>
  <c r="M132" i="11" s="1"/>
  <c r="T413" i="8"/>
  <c r="M122" i="11" s="1"/>
  <c r="S413" i="8"/>
  <c r="M112" i="11" s="1"/>
  <c r="R413" i="8"/>
  <c r="M102" i="11" s="1"/>
  <c r="Q413" i="8"/>
  <c r="M92" i="11" s="1"/>
  <c r="P413" i="8"/>
  <c r="M82" i="11" s="1"/>
  <c r="O413" i="8"/>
  <c r="M72" i="11" s="1"/>
  <c r="N413" i="8"/>
  <c r="M62" i="11" s="1"/>
  <c r="M413" i="8"/>
  <c r="M52" i="11" s="1"/>
  <c r="L413" i="8"/>
  <c r="M42" i="11" s="1"/>
  <c r="K413" i="8"/>
  <c r="J413" i="8"/>
  <c r="M22" i="11" s="1"/>
  <c r="I413" i="8"/>
  <c r="M12" i="11" s="1"/>
  <c r="H413" i="8"/>
  <c r="M2" i="11" s="1"/>
  <c r="G413" i="8"/>
  <c r="F413" i="8"/>
  <c r="X411" i="8"/>
  <c r="L169" i="11" s="1"/>
  <c r="W411" i="8"/>
  <c r="L159" i="11" s="1"/>
  <c r="V411" i="8"/>
  <c r="L149" i="11" s="1"/>
  <c r="U411" i="8"/>
  <c r="L139" i="11" s="1"/>
  <c r="T411" i="8"/>
  <c r="L129" i="11" s="1"/>
  <c r="S411" i="8"/>
  <c r="L119" i="11" s="1"/>
  <c r="R411" i="8"/>
  <c r="L109" i="11" s="1"/>
  <c r="Q411" i="8"/>
  <c r="L99" i="11" s="1"/>
  <c r="P411" i="8"/>
  <c r="L89" i="11" s="1"/>
  <c r="O411" i="8"/>
  <c r="L79" i="11" s="1"/>
  <c r="N411" i="8"/>
  <c r="L69" i="11" s="1"/>
  <c r="M411" i="8"/>
  <c r="L59" i="11" s="1"/>
  <c r="L411" i="8"/>
  <c r="L49" i="11" s="1"/>
  <c r="K411" i="8"/>
  <c r="L39" i="11" s="1"/>
  <c r="J411" i="8"/>
  <c r="L29" i="11" s="1"/>
  <c r="I411" i="8"/>
  <c r="L19" i="11" s="1"/>
  <c r="H411" i="8"/>
  <c r="L9" i="11" s="1"/>
  <c r="G411" i="8"/>
  <c r="F411" i="8"/>
  <c r="X410" i="8"/>
  <c r="L168" i="11" s="1"/>
  <c r="W410" i="8"/>
  <c r="L158" i="11" s="1"/>
  <c r="V410" i="8"/>
  <c r="L148" i="11" s="1"/>
  <c r="U410" i="8"/>
  <c r="L138" i="11" s="1"/>
  <c r="T410" i="8"/>
  <c r="L128" i="11" s="1"/>
  <c r="S410" i="8"/>
  <c r="L118" i="11" s="1"/>
  <c r="R410" i="8"/>
  <c r="L108" i="11" s="1"/>
  <c r="Q410" i="8"/>
  <c r="L98" i="11" s="1"/>
  <c r="P410" i="8"/>
  <c r="L88" i="11" s="1"/>
  <c r="O410" i="8"/>
  <c r="L78" i="11" s="1"/>
  <c r="N410" i="8"/>
  <c r="L68" i="11" s="1"/>
  <c r="M410" i="8"/>
  <c r="L58" i="11" s="1"/>
  <c r="L410" i="8"/>
  <c r="L48" i="11" s="1"/>
  <c r="K410" i="8"/>
  <c r="L38" i="11" s="1"/>
  <c r="J410" i="8"/>
  <c r="L28" i="11" s="1"/>
  <c r="I410" i="8"/>
  <c r="L18" i="11" s="1"/>
  <c r="H410" i="8"/>
  <c r="L8" i="11" s="1"/>
  <c r="G410" i="8"/>
  <c r="F410" i="8"/>
  <c r="X409" i="8"/>
  <c r="L167" i="11" s="1"/>
  <c r="W409" i="8"/>
  <c r="L157" i="11" s="1"/>
  <c r="V409" i="8"/>
  <c r="L147" i="11" s="1"/>
  <c r="U409" i="8"/>
  <c r="L137" i="11" s="1"/>
  <c r="T409" i="8"/>
  <c r="L127" i="11" s="1"/>
  <c r="S409" i="8"/>
  <c r="L117" i="11" s="1"/>
  <c r="R409" i="8"/>
  <c r="L107" i="11" s="1"/>
  <c r="Q409" i="8"/>
  <c r="L97" i="11" s="1"/>
  <c r="P409" i="8"/>
  <c r="L87" i="11" s="1"/>
  <c r="O409" i="8"/>
  <c r="L77" i="11" s="1"/>
  <c r="N409" i="8"/>
  <c r="L67" i="11" s="1"/>
  <c r="M409" i="8"/>
  <c r="L57" i="11" s="1"/>
  <c r="L409" i="8"/>
  <c r="L47" i="11" s="1"/>
  <c r="K409" i="8"/>
  <c r="L37" i="11" s="1"/>
  <c r="J409" i="8"/>
  <c r="L27" i="11" s="1"/>
  <c r="I409" i="8"/>
  <c r="L17" i="11" s="1"/>
  <c r="H409" i="8"/>
  <c r="L7" i="11" s="1"/>
  <c r="G409" i="8"/>
  <c r="F409" i="8"/>
  <c r="X408" i="8"/>
  <c r="L166" i="11" s="1"/>
  <c r="W408" i="8"/>
  <c r="L156" i="11" s="1"/>
  <c r="V408" i="8"/>
  <c r="L146" i="11" s="1"/>
  <c r="U408" i="8"/>
  <c r="L136" i="11" s="1"/>
  <c r="T408" i="8"/>
  <c r="L126" i="11" s="1"/>
  <c r="S408" i="8"/>
  <c r="L116" i="11" s="1"/>
  <c r="R408" i="8"/>
  <c r="L106" i="11" s="1"/>
  <c r="Q408" i="8"/>
  <c r="L96" i="11" s="1"/>
  <c r="P408" i="8"/>
  <c r="L86" i="11" s="1"/>
  <c r="O408" i="8"/>
  <c r="L76" i="11" s="1"/>
  <c r="N408" i="8"/>
  <c r="L66" i="11" s="1"/>
  <c r="M408" i="8"/>
  <c r="L56" i="11" s="1"/>
  <c r="L408" i="8"/>
  <c r="L46" i="11" s="1"/>
  <c r="K408" i="8"/>
  <c r="L36" i="11" s="1"/>
  <c r="J408" i="8"/>
  <c r="L26" i="11" s="1"/>
  <c r="I408" i="8"/>
  <c r="L16" i="11" s="1"/>
  <c r="H408" i="8"/>
  <c r="L6" i="11" s="1"/>
  <c r="G408" i="8"/>
  <c r="F408" i="8"/>
  <c r="X407" i="8"/>
  <c r="L165" i="11" s="1"/>
  <c r="W407" i="8"/>
  <c r="L155" i="11" s="1"/>
  <c r="V407" i="8"/>
  <c r="L145" i="11" s="1"/>
  <c r="U407" i="8"/>
  <c r="L135" i="11" s="1"/>
  <c r="T407" i="8"/>
  <c r="L125" i="11" s="1"/>
  <c r="S407" i="8"/>
  <c r="L115" i="11" s="1"/>
  <c r="R407" i="8"/>
  <c r="L105" i="11" s="1"/>
  <c r="Q407" i="8"/>
  <c r="L95" i="11" s="1"/>
  <c r="P407" i="8"/>
  <c r="L85" i="11" s="1"/>
  <c r="O407" i="8"/>
  <c r="L75" i="11" s="1"/>
  <c r="N407" i="8"/>
  <c r="L65" i="11" s="1"/>
  <c r="M407" i="8"/>
  <c r="L55" i="11" s="1"/>
  <c r="L407" i="8"/>
  <c r="L45" i="11" s="1"/>
  <c r="K407" i="8"/>
  <c r="L35" i="11" s="1"/>
  <c r="J407" i="8"/>
  <c r="L25" i="11" s="1"/>
  <c r="I407" i="8"/>
  <c r="L15" i="11" s="1"/>
  <c r="H407" i="8"/>
  <c r="L5" i="11" s="1"/>
  <c r="G407" i="8"/>
  <c r="F407" i="8"/>
  <c r="X406" i="8"/>
  <c r="L164" i="11" s="1"/>
  <c r="W406" i="8"/>
  <c r="L154" i="11" s="1"/>
  <c r="V406" i="8"/>
  <c r="L144" i="11" s="1"/>
  <c r="U406" i="8"/>
  <c r="L134" i="11" s="1"/>
  <c r="T406" i="8"/>
  <c r="L124" i="11" s="1"/>
  <c r="S406" i="8"/>
  <c r="L114" i="11" s="1"/>
  <c r="R406" i="8"/>
  <c r="L104" i="11" s="1"/>
  <c r="Q406" i="8"/>
  <c r="L94" i="11" s="1"/>
  <c r="P406" i="8"/>
  <c r="L84" i="11" s="1"/>
  <c r="O406" i="8"/>
  <c r="L74" i="11" s="1"/>
  <c r="N406" i="8"/>
  <c r="L64" i="11" s="1"/>
  <c r="M406" i="8"/>
  <c r="L54" i="11" s="1"/>
  <c r="L406" i="8"/>
  <c r="L44" i="11" s="1"/>
  <c r="K406" i="8"/>
  <c r="L34" i="11" s="1"/>
  <c r="J406" i="8"/>
  <c r="L24" i="11" s="1"/>
  <c r="I406" i="8"/>
  <c r="L14" i="11" s="1"/>
  <c r="H406" i="8"/>
  <c r="L4" i="11" s="1"/>
  <c r="G406" i="8"/>
  <c r="F406" i="8"/>
  <c r="X405" i="8"/>
  <c r="L163" i="11" s="1"/>
  <c r="W405" i="8"/>
  <c r="L153" i="11" s="1"/>
  <c r="V405" i="8"/>
  <c r="L143" i="11" s="1"/>
  <c r="U405" i="8"/>
  <c r="L133" i="11" s="1"/>
  <c r="T405" i="8"/>
  <c r="L123" i="11" s="1"/>
  <c r="S405" i="8"/>
  <c r="L113" i="11" s="1"/>
  <c r="R405" i="8"/>
  <c r="L103" i="11" s="1"/>
  <c r="Q405" i="8"/>
  <c r="L93" i="11" s="1"/>
  <c r="P405" i="8"/>
  <c r="L83" i="11" s="1"/>
  <c r="O405" i="8"/>
  <c r="L73" i="11" s="1"/>
  <c r="N405" i="8"/>
  <c r="L63" i="11" s="1"/>
  <c r="M405" i="8"/>
  <c r="L53" i="11" s="1"/>
  <c r="L405" i="8"/>
  <c r="L43" i="11" s="1"/>
  <c r="K405" i="8"/>
  <c r="L33" i="11" s="1"/>
  <c r="J405" i="8"/>
  <c r="L23" i="11" s="1"/>
  <c r="I405" i="8"/>
  <c r="L13" i="11" s="1"/>
  <c r="H405" i="8"/>
  <c r="L3" i="11" s="1"/>
  <c r="G405" i="8"/>
  <c r="F405" i="8"/>
  <c r="X404" i="8"/>
  <c r="L162" i="11" s="1"/>
  <c r="W404" i="8"/>
  <c r="L152" i="11" s="1"/>
  <c r="V404" i="8"/>
  <c r="L142" i="11" s="1"/>
  <c r="U404" i="8"/>
  <c r="L132" i="11" s="1"/>
  <c r="T404" i="8"/>
  <c r="L122" i="11" s="1"/>
  <c r="S404" i="8"/>
  <c r="L112" i="11" s="1"/>
  <c r="R404" i="8"/>
  <c r="L102" i="11" s="1"/>
  <c r="Q404" i="8"/>
  <c r="L92" i="11" s="1"/>
  <c r="P404" i="8"/>
  <c r="L82" i="11" s="1"/>
  <c r="O404" i="8"/>
  <c r="L72" i="11" s="1"/>
  <c r="N404" i="8"/>
  <c r="L62" i="11" s="1"/>
  <c r="M404" i="8"/>
  <c r="L52" i="11" s="1"/>
  <c r="L404" i="8"/>
  <c r="L42" i="11" s="1"/>
  <c r="K404" i="8"/>
  <c r="L32" i="11" s="1"/>
  <c r="J404" i="8"/>
  <c r="L22" i="11" s="1"/>
  <c r="I404" i="8"/>
  <c r="L12" i="11" s="1"/>
  <c r="H404" i="8"/>
  <c r="L2" i="11" s="1"/>
  <c r="G404" i="8"/>
  <c r="F404" i="8"/>
  <c r="X402" i="8"/>
  <c r="T169" i="11" s="1"/>
  <c r="W402" i="8"/>
  <c r="T159" i="11" s="1"/>
  <c r="V402" i="8"/>
  <c r="T149" i="11" s="1"/>
  <c r="U402" i="8"/>
  <c r="T139" i="11" s="1"/>
  <c r="T402" i="8"/>
  <c r="T129" i="11" s="1"/>
  <c r="S402" i="8"/>
  <c r="T119" i="11" s="1"/>
  <c r="R402" i="8"/>
  <c r="T109" i="11" s="1"/>
  <c r="Q402" i="8"/>
  <c r="T99" i="11" s="1"/>
  <c r="P402" i="8"/>
  <c r="T89" i="11" s="1"/>
  <c r="O402" i="8"/>
  <c r="T79" i="11" s="1"/>
  <c r="N402" i="8"/>
  <c r="T69" i="11" s="1"/>
  <c r="M402" i="8"/>
  <c r="T59" i="11" s="1"/>
  <c r="L402" i="8"/>
  <c r="T49" i="11" s="1"/>
  <c r="K402" i="8"/>
  <c r="T39" i="11" s="1"/>
  <c r="J402" i="8"/>
  <c r="T29" i="11" s="1"/>
  <c r="I402" i="8"/>
  <c r="T19" i="11" s="1"/>
  <c r="H402" i="8"/>
  <c r="T9" i="11" s="1"/>
  <c r="G402" i="8"/>
  <c r="F402" i="8"/>
  <c r="X401" i="8"/>
  <c r="T168" i="11" s="1"/>
  <c r="W401" i="8"/>
  <c r="T158" i="11" s="1"/>
  <c r="V401" i="8"/>
  <c r="T148" i="11" s="1"/>
  <c r="U401" i="8"/>
  <c r="T138" i="11" s="1"/>
  <c r="T401" i="8"/>
  <c r="T128" i="11" s="1"/>
  <c r="S401" i="8"/>
  <c r="T118" i="11" s="1"/>
  <c r="R401" i="8"/>
  <c r="T108" i="11" s="1"/>
  <c r="Q401" i="8"/>
  <c r="T98" i="11" s="1"/>
  <c r="P401" i="8"/>
  <c r="T88" i="11" s="1"/>
  <c r="O401" i="8"/>
  <c r="T78" i="11" s="1"/>
  <c r="N401" i="8"/>
  <c r="T68" i="11" s="1"/>
  <c r="M401" i="8"/>
  <c r="T58" i="11" s="1"/>
  <c r="L401" i="8"/>
  <c r="T48" i="11" s="1"/>
  <c r="K401" i="8"/>
  <c r="T38" i="11" s="1"/>
  <c r="J401" i="8"/>
  <c r="T28" i="11" s="1"/>
  <c r="I401" i="8"/>
  <c r="T18" i="11" s="1"/>
  <c r="H401" i="8"/>
  <c r="T8" i="11" s="1"/>
  <c r="G401" i="8"/>
  <c r="F401" i="8"/>
  <c r="X400" i="8"/>
  <c r="T167" i="11" s="1"/>
  <c r="W400" i="8"/>
  <c r="T157" i="11" s="1"/>
  <c r="V400" i="8"/>
  <c r="T147" i="11" s="1"/>
  <c r="U400" i="8"/>
  <c r="T137" i="11" s="1"/>
  <c r="T400" i="8"/>
  <c r="T127" i="11" s="1"/>
  <c r="S400" i="8"/>
  <c r="T117" i="11" s="1"/>
  <c r="R400" i="8"/>
  <c r="T107" i="11" s="1"/>
  <c r="Q400" i="8"/>
  <c r="T97" i="11" s="1"/>
  <c r="P400" i="8"/>
  <c r="T87" i="11" s="1"/>
  <c r="O400" i="8"/>
  <c r="T77" i="11" s="1"/>
  <c r="N400" i="8"/>
  <c r="T67" i="11" s="1"/>
  <c r="M400" i="8"/>
  <c r="T57" i="11" s="1"/>
  <c r="L400" i="8"/>
  <c r="T47" i="11" s="1"/>
  <c r="K400" i="8"/>
  <c r="T37" i="11" s="1"/>
  <c r="J400" i="8"/>
  <c r="T27" i="11" s="1"/>
  <c r="I400" i="8"/>
  <c r="T17" i="11" s="1"/>
  <c r="H400" i="8"/>
  <c r="T7" i="11" s="1"/>
  <c r="G400" i="8"/>
  <c r="F400" i="8"/>
  <c r="X399" i="8"/>
  <c r="T166" i="11" s="1"/>
  <c r="W399" i="8"/>
  <c r="T156" i="11" s="1"/>
  <c r="V399" i="8"/>
  <c r="T146" i="11" s="1"/>
  <c r="U399" i="8"/>
  <c r="T136" i="11" s="1"/>
  <c r="T399" i="8"/>
  <c r="T126" i="11" s="1"/>
  <c r="S399" i="8"/>
  <c r="T116" i="11" s="1"/>
  <c r="R399" i="8"/>
  <c r="T106" i="11" s="1"/>
  <c r="Q399" i="8"/>
  <c r="T96" i="11" s="1"/>
  <c r="P399" i="8"/>
  <c r="T86" i="11" s="1"/>
  <c r="O399" i="8"/>
  <c r="T76" i="11" s="1"/>
  <c r="N399" i="8"/>
  <c r="T66" i="11" s="1"/>
  <c r="M399" i="8"/>
  <c r="T56" i="11" s="1"/>
  <c r="L399" i="8"/>
  <c r="T46" i="11" s="1"/>
  <c r="K399" i="8"/>
  <c r="T36" i="11" s="1"/>
  <c r="J399" i="8"/>
  <c r="T26" i="11" s="1"/>
  <c r="I399" i="8"/>
  <c r="T16" i="11" s="1"/>
  <c r="H399" i="8"/>
  <c r="T6" i="11" s="1"/>
  <c r="G399" i="8"/>
  <c r="F399" i="8"/>
  <c r="X398" i="8"/>
  <c r="T165" i="11" s="1"/>
  <c r="W398" i="8"/>
  <c r="T155" i="11" s="1"/>
  <c r="V398" i="8"/>
  <c r="T145" i="11" s="1"/>
  <c r="U398" i="8"/>
  <c r="T135" i="11" s="1"/>
  <c r="T398" i="8"/>
  <c r="T125" i="11" s="1"/>
  <c r="S398" i="8"/>
  <c r="T115" i="11" s="1"/>
  <c r="R398" i="8"/>
  <c r="T105" i="11" s="1"/>
  <c r="Q398" i="8"/>
  <c r="T95" i="11" s="1"/>
  <c r="P398" i="8"/>
  <c r="T85" i="11" s="1"/>
  <c r="O398" i="8"/>
  <c r="T75" i="11" s="1"/>
  <c r="N398" i="8"/>
  <c r="T65" i="11" s="1"/>
  <c r="M398" i="8"/>
  <c r="T55" i="11" s="1"/>
  <c r="L398" i="8"/>
  <c r="T45" i="11" s="1"/>
  <c r="K398" i="8"/>
  <c r="T35" i="11" s="1"/>
  <c r="J398" i="8"/>
  <c r="T25" i="11" s="1"/>
  <c r="I398" i="8"/>
  <c r="T15" i="11" s="1"/>
  <c r="H398" i="8"/>
  <c r="T5" i="11" s="1"/>
  <c r="G398" i="8"/>
  <c r="F398" i="8"/>
  <c r="X397" i="8"/>
  <c r="T164" i="11" s="1"/>
  <c r="W397" i="8"/>
  <c r="T154" i="11" s="1"/>
  <c r="V397" i="8"/>
  <c r="T144" i="11" s="1"/>
  <c r="U397" i="8"/>
  <c r="T134" i="11" s="1"/>
  <c r="T397" i="8"/>
  <c r="T124" i="11" s="1"/>
  <c r="S397" i="8"/>
  <c r="T114" i="11" s="1"/>
  <c r="R397" i="8"/>
  <c r="T104" i="11" s="1"/>
  <c r="Q397" i="8"/>
  <c r="T94" i="11" s="1"/>
  <c r="P397" i="8"/>
  <c r="T84" i="11" s="1"/>
  <c r="O397" i="8"/>
  <c r="T74" i="11" s="1"/>
  <c r="N397" i="8"/>
  <c r="T64" i="11" s="1"/>
  <c r="M397" i="8"/>
  <c r="T54" i="11" s="1"/>
  <c r="L397" i="8"/>
  <c r="T44" i="11" s="1"/>
  <c r="K397" i="8"/>
  <c r="T34" i="11" s="1"/>
  <c r="J397" i="8"/>
  <c r="T24" i="11" s="1"/>
  <c r="I397" i="8"/>
  <c r="T14" i="11" s="1"/>
  <c r="H397" i="8"/>
  <c r="T4" i="11" s="1"/>
  <c r="G397" i="8"/>
  <c r="F397" i="8"/>
  <c r="X396" i="8"/>
  <c r="T163" i="11" s="1"/>
  <c r="W396" i="8"/>
  <c r="T153" i="11" s="1"/>
  <c r="V396" i="8"/>
  <c r="T143" i="11" s="1"/>
  <c r="U396" i="8"/>
  <c r="T133" i="11" s="1"/>
  <c r="T396" i="8"/>
  <c r="T123" i="11" s="1"/>
  <c r="S396" i="8"/>
  <c r="T113" i="11" s="1"/>
  <c r="R396" i="8"/>
  <c r="T103" i="11" s="1"/>
  <c r="Q396" i="8"/>
  <c r="T93" i="11" s="1"/>
  <c r="P396" i="8"/>
  <c r="T83" i="11" s="1"/>
  <c r="O396" i="8"/>
  <c r="T73" i="11" s="1"/>
  <c r="N396" i="8"/>
  <c r="T63" i="11" s="1"/>
  <c r="M396" i="8"/>
  <c r="T53" i="11" s="1"/>
  <c r="L396" i="8"/>
  <c r="T43" i="11" s="1"/>
  <c r="K396" i="8"/>
  <c r="T33" i="11" s="1"/>
  <c r="J396" i="8"/>
  <c r="T23" i="11" s="1"/>
  <c r="I396" i="8"/>
  <c r="T13" i="11" s="1"/>
  <c r="H396" i="8"/>
  <c r="T3" i="11" s="1"/>
  <c r="G396" i="8"/>
  <c r="F396" i="8"/>
  <c r="X395" i="8"/>
  <c r="T162" i="11" s="1"/>
  <c r="W395" i="8"/>
  <c r="T152" i="11" s="1"/>
  <c r="V395" i="8"/>
  <c r="T142" i="11" s="1"/>
  <c r="U395" i="8"/>
  <c r="T132" i="11" s="1"/>
  <c r="T395" i="8"/>
  <c r="T122" i="11" s="1"/>
  <c r="S395" i="8"/>
  <c r="T112" i="11" s="1"/>
  <c r="R395" i="8"/>
  <c r="T102" i="11" s="1"/>
  <c r="Q395" i="8"/>
  <c r="T92" i="11" s="1"/>
  <c r="P395" i="8"/>
  <c r="T82" i="11" s="1"/>
  <c r="O395" i="8"/>
  <c r="T72" i="11" s="1"/>
  <c r="N395" i="8"/>
  <c r="T62" i="11" s="1"/>
  <c r="M395" i="8"/>
  <c r="T52" i="11" s="1"/>
  <c r="L395" i="8"/>
  <c r="T42" i="11" s="1"/>
  <c r="K395" i="8"/>
  <c r="T32" i="11" s="1"/>
  <c r="J395" i="8"/>
  <c r="T22" i="11" s="1"/>
  <c r="I395" i="8"/>
  <c r="T12" i="11" s="1"/>
  <c r="H395" i="8"/>
  <c r="T2" i="11" s="1"/>
  <c r="G395" i="8"/>
  <c r="F395" i="8"/>
  <c r="X393" i="8"/>
  <c r="S169" i="11" s="1"/>
  <c r="W393" i="8"/>
  <c r="S159" i="11" s="1"/>
  <c r="V393" i="8"/>
  <c r="S149" i="11" s="1"/>
  <c r="U393" i="8"/>
  <c r="S139" i="11" s="1"/>
  <c r="T393" i="8"/>
  <c r="S129" i="11" s="1"/>
  <c r="S393" i="8"/>
  <c r="S119" i="11" s="1"/>
  <c r="R393" i="8"/>
  <c r="S109" i="11" s="1"/>
  <c r="Q393" i="8"/>
  <c r="S99" i="11" s="1"/>
  <c r="P393" i="8"/>
  <c r="S89" i="11" s="1"/>
  <c r="O393" i="8"/>
  <c r="S79" i="11" s="1"/>
  <c r="N393" i="8"/>
  <c r="S69" i="11" s="1"/>
  <c r="M393" i="8"/>
  <c r="L393" i="8"/>
  <c r="S49" i="11" s="1"/>
  <c r="K393" i="8"/>
  <c r="S39" i="11" s="1"/>
  <c r="J393" i="8"/>
  <c r="S29" i="11" s="1"/>
  <c r="I393" i="8"/>
  <c r="S19" i="11" s="1"/>
  <c r="H393" i="8"/>
  <c r="S9" i="11" s="1"/>
  <c r="G393" i="8"/>
  <c r="F393" i="8"/>
  <c r="X392" i="8"/>
  <c r="S168" i="11" s="1"/>
  <c r="W392" i="8"/>
  <c r="S158" i="11" s="1"/>
  <c r="V392" i="8"/>
  <c r="S148" i="11" s="1"/>
  <c r="U392" i="8"/>
  <c r="S138" i="11" s="1"/>
  <c r="T392" i="8"/>
  <c r="S128" i="11" s="1"/>
  <c r="S392" i="8"/>
  <c r="S118" i="11" s="1"/>
  <c r="R392" i="8"/>
  <c r="S108" i="11" s="1"/>
  <c r="Q392" i="8"/>
  <c r="S98" i="11" s="1"/>
  <c r="P392" i="8"/>
  <c r="S88" i="11" s="1"/>
  <c r="O392" i="8"/>
  <c r="S78" i="11" s="1"/>
  <c r="N392" i="8"/>
  <c r="S68" i="11" s="1"/>
  <c r="M392" i="8"/>
  <c r="L392" i="8"/>
  <c r="S48" i="11" s="1"/>
  <c r="K392" i="8"/>
  <c r="S38" i="11" s="1"/>
  <c r="J392" i="8"/>
  <c r="S28" i="11" s="1"/>
  <c r="I392" i="8"/>
  <c r="S18" i="11" s="1"/>
  <c r="H392" i="8"/>
  <c r="S8" i="11" s="1"/>
  <c r="G392" i="8"/>
  <c r="F392" i="8"/>
  <c r="X391" i="8"/>
  <c r="S167" i="11" s="1"/>
  <c r="W391" i="8"/>
  <c r="S157" i="11" s="1"/>
  <c r="V391" i="8"/>
  <c r="S147" i="11" s="1"/>
  <c r="U391" i="8"/>
  <c r="S137" i="11" s="1"/>
  <c r="T391" i="8"/>
  <c r="S127" i="11" s="1"/>
  <c r="S391" i="8"/>
  <c r="S117" i="11" s="1"/>
  <c r="R391" i="8"/>
  <c r="S107" i="11" s="1"/>
  <c r="Q391" i="8"/>
  <c r="S97" i="11" s="1"/>
  <c r="P391" i="8"/>
  <c r="S87" i="11" s="1"/>
  <c r="O391" i="8"/>
  <c r="S77" i="11" s="1"/>
  <c r="N391" i="8"/>
  <c r="S67" i="11" s="1"/>
  <c r="M391" i="8"/>
  <c r="L391" i="8"/>
  <c r="S47" i="11" s="1"/>
  <c r="K391" i="8"/>
  <c r="S37" i="11" s="1"/>
  <c r="J391" i="8"/>
  <c r="S27" i="11" s="1"/>
  <c r="I391" i="8"/>
  <c r="S17" i="11" s="1"/>
  <c r="H391" i="8"/>
  <c r="S7" i="11" s="1"/>
  <c r="G391" i="8"/>
  <c r="F391" i="8"/>
  <c r="X390" i="8"/>
  <c r="S166" i="11" s="1"/>
  <c r="W390" i="8"/>
  <c r="S156" i="11" s="1"/>
  <c r="V390" i="8"/>
  <c r="S146" i="11" s="1"/>
  <c r="U390" i="8"/>
  <c r="S136" i="11" s="1"/>
  <c r="T390" i="8"/>
  <c r="S126" i="11" s="1"/>
  <c r="S390" i="8"/>
  <c r="S116" i="11" s="1"/>
  <c r="R390" i="8"/>
  <c r="S106" i="11" s="1"/>
  <c r="Q390" i="8"/>
  <c r="S96" i="11" s="1"/>
  <c r="P390" i="8"/>
  <c r="S86" i="11" s="1"/>
  <c r="O390" i="8"/>
  <c r="S76" i="11" s="1"/>
  <c r="N390" i="8"/>
  <c r="S66" i="11" s="1"/>
  <c r="M390" i="8"/>
  <c r="L390" i="8"/>
  <c r="S46" i="11" s="1"/>
  <c r="K390" i="8"/>
  <c r="S36" i="11" s="1"/>
  <c r="J390" i="8"/>
  <c r="S26" i="11" s="1"/>
  <c r="I390" i="8"/>
  <c r="S16" i="11" s="1"/>
  <c r="H390" i="8"/>
  <c r="S6" i="11" s="1"/>
  <c r="G390" i="8"/>
  <c r="F390" i="8"/>
  <c r="X389" i="8"/>
  <c r="S165" i="11" s="1"/>
  <c r="W389" i="8"/>
  <c r="S155" i="11" s="1"/>
  <c r="V389" i="8"/>
  <c r="S145" i="11" s="1"/>
  <c r="U389" i="8"/>
  <c r="S135" i="11" s="1"/>
  <c r="T389" i="8"/>
  <c r="S125" i="11" s="1"/>
  <c r="S389" i="8"/>
  <c r="S115" i="11" s="1"/>
  <c r="R389" i="8"/>
  <c r="S105" i="11" s="1"/>
  <c r="Q389" i="8"/>
  <c r="S95" i="11" s="1"/>
  <c r="P389" i="8"/>
  <c r="S85" i="11" s="1"/>
  <c r="O389" i="8"/>
  <c r="S75" i="11" s="1"/>
  <c r="N389" i="8"/>
  <c r="S65" i="11" s="1"/>
  <c r="M389" i="8"/>
  <c r="L389" i="8"/>
  <c r="S45" i="11" s="1"/>
  <c r="K389" i="8"/>
  <c r="S35" i="11" s="1"/>
  <c r="J389" i="8"/>
  <c r="S25" i="11" s="1"/>
  <c r="I389" i="8"/>
  <c r="S15" i="11" s="1"/>
  <c r="H389" i="8"/>
  <c r="S5" i="11" s="1"/>
  <c r="G389" i="8"/>
  <c r="F389" i="8"/>
  <c r="X388" i="8"/>
  <c r="S164" i="11" s="1"/>
  <c r="W388" i="8"/>
  <c r="S154" i="11" s="1"/>
  <c r="V388" i="8"/>
  <c r="S144" i="11" s="1"/>
  <c r="U388" i="8"/>
  <c r="S134" i="11" s="1"/>
  <c r="T388" i="8"/>
  <c r="S124" i="11" s="1"/>
  <c r="S388" i="8"/>
  <c r="S114" i="11" s="1"/>
  <c r="R388" i="8"/>
  <c r="S104" i="11" s="1"/>
  <c r="Q388" i="8"/>
  <c r="S94" i="11" s="1"/>
  <c r="P388" i="8"/>
  <c r="S84" i="11" s="1"/>
  <c r="O388" i="8"/>
  <c r="S74" i="11" s="1"/>
  <c r="N388" i="8"/>
  <c r="S64" i="11" s="1"/>
  <c r="M388" i="8"/>
  <c r="L388" i="8"/>
  <c r="S44" i="11" s="1"/>
  <c r="K388" i="8"/>
  <c r="S34" i="11" s="1"/>
  <c r="J388" i="8"/>
  <c r="S24" i="11" s="1"/>
  <c r="I388" i="8"/>
  <c r="S14" i="11" s="1"/>
  <c r="H388" i="8"/>
  <c r="S4" i="11" s="1"/>
  <c r="G388" i="8"/>
  <c r="F388" i="8"/>
  <c r="X387" i="8"/>
  <c r="S163" i="11" s="1"/>
  <c r="W387" i="8"/>
  <c r="S153" i="11" s="1"/>
  <c r="V387" i="8"/>
  <c r="S143" i="11" s="1"/>
  <c r="U387" i="8"/>
  <c r="S133" i="11" s="1"/>
  <c r="T387" i="8"/>
  <c r="S123" i="11" s="1"/>
  <c r="S387" i="8"/>
  <c r="S113" i="11" s="1"/>
  <c r="R387" i="8"/>
  <c r="S103" i="11" s="1"/>
  <c r="Q387" i="8"/>
  <c r="S93" i="11" s="1"/>
  <c r="P387" i="8"/>
  <c r="S83" i="11" s="1"/>
  <c r="O387" i="8"/>
  <c r="S73" i="11" s="1"/>
  <c r="N387" i="8"/>
  <c r="S63" i="11" s="1"/>
  <c r="M387" i="8"/>
  <c r="L387" i="8"/>
  <c r="S43" i="11" s="1"/>
  <c r="K387" i="8"/>
  <c r="S33" i="11" s="1"/>
  <c r="J387" i="8"/>
  <c r="S23" i="11" s="1"/>
  <c r="I387" i="8"/>
  <c r="S13" i="11" s="1"/>
  <c r="H387" i="8"/>
  <c r="S3" i="11" s="1"/>
  <c r="G387" i="8"/>
  <c r="F387" i="8"/>
  <c r="X386" i="8"/>
  <c r="S162" i="11" s="1"/>
  <c r="W386" i="8"/>
  <c r="S152" i="11" s="1"/>
  <c r="V386" i="8"/>
  <c r="S142" i="11" s="1"/>
  <c r="U386" i="8"/>
  <c r="S132" i="11" s="1"/>
  <c r="T386" i="8"/>
  <c r="S122" i="11" s="1"/>
  <c r="S386" i="8"/>
  <c r="S112" i="11" s="1"/>
  <c r="R386" i="8"/>
  <c r="S102" i="11" s="1"/>
  <c r="Q386" i="8"/>
  <c r="S92" i="11" s="1"/>
  <c r="P386" i="8"/>
  <c r="S82" i="11" s="1"/>
  <c r="O386" i="8"/>
  <c r="S72" i="11" s="1"/>
  <c r="N386" i="8"/>
  <c r="S62" i="11" s="1"/>
  <c r="M386" i="8"/>
  <c r="L386" i="8"/>
  <c r="S42" i="11" s="1"/>
  <c r="K386" i="8"/>
  <c r="S32" i="11" s="1"/>
  <c r="J386" i="8"/>
  <c r="S22" i="11" s="1"/>
  <c r="I386" i="8"/>
  <c r="S12" i="11" s="1"/>
  <c r="H386" i="8"/>
  <c r="S2" i="11" s="1"/>
  <c r="G386" i="8"/>
  <c r="F386" i="8"/>
  <c r="X384" i="8"/>
  <c r="R169" i="11" s="1"/>
  <c r="W384" i="8"/>
  <c r="R159" i="11" s="1"/>
  <c r="V384" i="8"/>
  <c r="R149" i="11" s="1"/>
  <c r="U384" i="8"/>
  <c r="R139" i="11" s="1"/>
  <c r="T384" i="8"/>
  <c r="R129" i="11" s="1"/>
  <c r="S384" i="8"/>
  <c r="R119" i="11" s="1"/>
  <c r="R384" i="8"/>
  <c r="R109" i="11" s="1"/>
  <c r="Q384" i="8"/>
  <c r="R99" i="11" s="1"/>
  <c r="P384" i="8"/>
  <c r="R89" i="11" s="1"/>
  <c r="O384" i="8"/>
  <c r="R79" i="11" s="1"/>
  <c r="N384" i="8"/>
  <c r="R69" i="11" s="1"/>
  <c r="M384" i="8"/>
  <c r="R59" i="11" s="1"/>
  <c r="L384" i="8"/>
  <c r="R49" i="11" s="1"/>
  <c r="K384" i="8"/>
  <c r="R39" i="11" s="1"/>
  <c r="J384" i="8"/>
  <c r="R29" i="11" s="1"/>
  <c r="I384" i="8"/>
  <c r="R19" i="11" s="1"/>
  <c r="H384" i="8"/>
  <c r="R9" i="11" s="1"/>
  <c r="G384" i="8"/>
  <c r="F384" i="8"/>
  <c r="X383" i="8"/>
  <c r="R168" i="11" s="1"/>
  <c r="W383" i="8"/>
  <c r="R158" i="11" s="1"/>
  <c r="V383" i="8"/>
  <c r="R148" i="11" s="1"/>
  <c r="U383" i="8"/>
  <c r="R138" i="11" s="1"/>
  <c r="T383" i="8"/>
  <c r="R128" i="11" s="1"/>
  <c r="S383" i="8"/>
  <c r="R118" i="11" s="1"/>
  <c r="R383" i="8"/>
  <c r="R108" i="11" s="1"/>
  <c r="Q383" i="8"/>
  <c r="R98" i="11" s="1"/>
  <c r="P383" i="8"/>
  <c r="R88" i="11" s="1"/>
  <c r="O383" i="8"/>
  <c r="R78" i="11" s="1"/>
  <c r="N383" i="8"/>
  <c r="R68" i="11" s="1"/>
  <c r="M383" i="8"/>
  <c r="R58" i="11" s="1"/>
  <c r="L383" i="8"/>
  <c r="R48" i="11" s="1"/>
  <c r="K383" i="8"/>
  <c r="R38" i="11" s="1"/>
  <c r="J383" i="8"/>
  <c r="R28" i="11" s="1"/>
  <c r="I383" i="8"/>
  <c r="R18" i="11" s="1"/>
  <c r="H383" i="8"/>
  <c r="R8" i="11" s="1"/>
  <c r="G383" i="8"/>
  <c r="F383" i="8"/>
  <c r="X382" i="8"/>
  <c r="R167" i="11" s="1"/>
  <c r="W382" i="8"/>
  <c r="R157" i="11" s="1"/>
  <c r="V382" i="8"/>
  <c r="R147" i="11" s="1"/>
  <c r="U382" i="8"/>
  <c r="R137" i="11" s="1"/>
  <c r="T382" i="8"/>
  <c r="R127" i="11" s="1"/>
  <c r="S382" i="8"/>
  <c r="R117" i="11" s="1"/>
  <c r="R382" i="8"/>
  <c r="R107" i="11" s="1"/>
  <c r="Q382" i="8"/>
  <c r="R97" i="11" s="1"/>
  <c r="P382" i="8"/>
  <c r="R87" i="11" s="1"/>
  <c r="O382" i="8"/>
  <c r="R77" i="11" s="1"/>
  <c r="N382" i="8"/>
  <c r="R67" i="11" s="1"/>
  <c r="M382" i="8"/>
  <c r="R57" i="11" s="1"/>
  <c r="L382" i="8"/>
  <c r="R47" i="11" s="1"/>
  <c r="K382" i="8"/>
  <c r="R37" i="11" s="1"/>
  <c r="J382" i="8"/>
  <c r="R27" i="11" s="1"/>
  <c r="I382" i="8"/>
  <c r="R17" i="11" s="1"/>
  <c r="H382" i="8"/>
  <c r="R7" i="11" s="1"/>
  <c r="G382" i="8"/>
  <c r="F382" i="8"/>
  <c r="X381" i="8"/>
  <c r="R166" i="11" s="1"/>
  <c r="W381" i="8"/>
  <c r="R156" i="11" s="1"/>
  <c r="V381" i="8"/>
  <c r="R146" i="11" s="1"/>
  <c r="U381" i="8"/>
  <c r="R136" i="11" s="1"/>
  <c r="T381" i="8"/>
  <c r="R126" i="11" s="1"/>
  <c r="S381" i="8"/>
  <c r="R116" i="11" s="1"/>
  <c r="R381" i="8"/>
  <c r="R106" i="11" s="1"/>
  <c r="Q381" i="8"/>
  <c r="R96" i="11" s="1"/>
  <c r="P381" i="8"/>
  <c r="R86" i="11" s="1"/>
  <c r="O381" i="8"/>
  <c r="R76" i="11" s="1"/>
  <c r="N381" i="8"/>
  <c r="R66" i="11" s="1"/>
  <c r="M381" i="8"/>
  <c r="R56" i="11" s="1"/>
  <c r="L381" i="8"/>
  <c r="R46" i="11" s="1"/>
  <c r="K381" i="8"/>
  <c r="R36" i="11" s="1"/>
  <c r="J381" i="8"/>
  <c r="R26" i="11" s="1"/>
  <c r="I381" i="8"/>
  <c r="R16" i="11" s="1"/>
  <c r="H381" i="8"/>
  <c r="R6" i="11" s="1"/>
  <c r="G381" i="8"/>
  <c r="F381" i="8"/>
  <c r="X380" i="8"/>
  <c r="R165" i="11" s="1"/>
  <c r="W380" i="8"/>
  <c r="R155" i="11" s="1"/>
  <c r="V380" i="8"/>
  <c r="R145" i="11" s="1"/>
  <c r="U380" i="8"/>
  <c r="R135" i="11" s="1"/>
  <c r="T380" i="8"/>
  <c r="R125" i="11" s="1"/>
  <c r="S380" i="8"/>
  <c r="R115" i="11" s="1"/>
  <c r="R380" i="8"/>
  <c r="R105" i="11" s="1"/>
  <c r="Q380" i="8"/>
  <c r="R95" i="11" s="1"/>
  <c r="P380" i="8"/>
  <c r="R85" i="11" s="1"/>
  <c r="O380" i="8"/>
  <c r="R75" i="11" s="1"/>
  <c r="N380" i="8"/>
  <c r="R65" i="11" s="1"/>
  <c r="M380" i="8"/>
  <c r="R55" i="11" s="1"/>
  <c r="L380" i="8"/>
  <c r="R45" i="11" s="1"/>
  <c r="K380" i="8"/>
  <c r="R35" i="11" s="1"/>
  <c r="J380" i="8"/>
  <c r="R25" i="11" s="1"/>
  <c r="I380" i="8"/>
  <c r="R15" i="11" s="1"/>
  <c r="H380" i="8"/>
  <c r="R5" i="11" s="1"/>
  <c r="G380" i="8"/>
  <c r="F380" i="8"/>
  <c r="X379" i="8"/>
  <c r="R164" i="11" s="1"/>
  <c r="W379" i="8"/>
  <c r="R154" i="11" s="1"/>
  <c r="V379" i="8"/>
  <c r="R144" i="11" s="1"/>
  <c r="U379" i="8"/>
  <c r="R134" i="11" s="1"/>
  <c r="T379" i="8"/>
  <c r="R124" i="11" s="1"/>
  <c r="S379" i="8"/>
  <c r="R114" i="11" s="1"/>
  <c r="R379" i="8"/>
  <c r="R104" i="11" s="1"/>
  <c r="Q379" i="8"/>
  <c r="R94" i="11" s="1"/>
  <c r="P379" i="8"/>
  <c r="R84" i="11" s="1"/>
  <c r="O379" i="8"/>
  <c r="R74" i="11" s="1"/>
  <c r="N379" i="8"/>
  <c r="R64" i="11" s="1"/>
  <c r="M379" i="8"/>
  <c r="R54" i="11" s="1"/>
  <c r="L379" i="8"/>
  <c r="R44" i="11" s="1"/>
  <c r="K379" i="8"/>
  <c r="R34" i="11" s="1"/>
  <c r="J379" i="8"/>
  <c r="R24" i="11" s="1"/>
  <c r="I379" i="8"/>
  <c r="R14" i="11" s="1"/>
  <c r="H379" i="8"/>
  <c r="R4" i="11" s="1"/>
  <c r="G379" i="8"/>
  <c r="F379" i="8"/>
  <c r="X378" i="8"/>
  <c r="R163" i="11" s="1"/>
  <c r="W378" i="8"/>
  <c r="R153" i="11" s="1"/>
  <c r="V378" i="8"/>
  <c r="R143" i="11" s="1"/>
  <c r="U378" i="8"/>
  <c r="R133" i="11" s="1"/>
  <c r="T378" i="8"/>
  <c r="R123" i="11" s="1"/>
  <c r="S378" i="8"/>
  <c r="R113" i="11" s="1"/>
  <c r="R378" i="8"/>
  <c r="R103" i="11" s="1"/>
  <c r="Q378" i="8"/>
  <c r="R93" i="11" s="1"/>
  <c r="P378" i="8"/>
  <c r="R83" i="11" s="1"/>
  <c r="O378" i="8"/>
  <c r="R73" i="11" s="1"/>
  <c r="N378" i="8"/>
  <c r="R63" i="11" s="1"/>
  <c r="M378" i="8"/>
  <c r="R53" i="11" s="1"/>
  <c r="L378" i="8"/>
  <c r="R43" i="11" s="1"/>
  <c r="K378" i="8"/>
  <c r="R33" i="11" s="1"/>
  <c r="J378" i="8"/>
  <c r="R23" i="11" s="1"/>
  <c r="I378" i="8"/>
  <c r="R13" i="11" s="1"/>
  <c r="H378" i="8"/>
  <c r="R3" i="11" s="1"/>
  <c r="G378" i="8"/>
  <c r="F378" i="8"/>
  <c r="X377" i="8"/>
  <c r="R162" i="11" s="1"/>
  <c r="W377" i="8"/>
  <c r="R152" i="11" s="1"/>
  <c r="V377" i="8"/>
  <c r="R142" i="11" s="1"/>
  <c r="U377" i="8"/>
  <c r="R132" i="11" s="1"/>
  <c r="T377" i="8"/>
  <c r="R122" i="11" s="1"/>
  <c r="S377" i="8"/>
  <c r="R112" i="11" s="1"/>
  <c r="R377" i="8"/>
  <c r="R102" i="11" s="1"/>
  <c r="Q377" i="8"/>
  <c r="R92" i="11" s="1"/>
  <c r="P377" i="8"/>
  <c r="R82" i="11" s="1"/>
  <c r="O377" i="8"/>
  <c r="R72" i="11" s="1"/>
  <c r="N377" i="8"/>
  <c r="R62" i="11" s="1"/>
  <c r="M377" i="8"/>
  <c r="R52" i="11" s="1"/>
  <c r="L377" i="8"/>
  <c r="R42" i="11" s="1"/>
  <c r="K377" i="8"/>
  <c r="R32" i="11" s="1"/>
  <c r="J377" i="8"/>
  <c r="R22" i="11" s="1"/>
  <c r="I377" i="8"/>
  <c r="R12" i="11" s="1"/>
  <c r="H377" i="8"/>
  <c r="R2" i="11" s="1"/>
  <c r="G377" i="8"/>
  <c r="F377" i="8"/>
  <c r="X375" i="8"/>
  <c r="K169" i="11" s="1"/>
  <c r="W375" i="8"/>
  <c r="K159" i="11" s="1"/>
  <c r="V375" i="8"/>
  <c r="K149" i="11" s="1"/>
  <c r="U375" i="8"/>
  <c r="K139" i="11" s="1"/>
  <c r="T375" i="8"/>
  <c r="K129" i="11" s="1"/>
  <c r="S375" i="8"/>
  <c r="K119" i="11" s="1"/>
  <c r="R375" i="8"/>
  <c r="K109" i="11" s="1"/>
  <c r="Q375" i="8"/>
  <c r="K99" i="11" s="1"/>
  <c r="P375" i="8"/>
  <c r="K89" i="11" s="1"/>
  <c r="O375" i="8"/>
  <c r="K79" i="11" s="1"/>
  <c r="N375" i="8"/>
  <c r="K69" i="11" s="1"/>
  <c r="M375" i="8"/>
  <c r="K59" i="11" s="1"/>
  <c r="L375" i="8"/>
  <c r="K49" i="11" s="1"/>
  <c r="K375" i="8"/>
  <c r="K39" i="11" s="1"/>
  <c r="J375" i="8"/>
  <c r="K29" i="11" s="1"/>
  <c r="I375" i="8"/>
  <c r="K19" i="11" s="1"/>
  <c r="H375" i="8"/>
  <c r="K9" i="11" s="1"/>
  <c r="G375" i="8"/>
  <c r="F375" i="8"/>
  <c r="X374" i="8"/>
  <c r="K168" i="11" s="1"/>
  <c r="W374" i="8"/>
  <c r="K158" i="11" s="1"/>
  <c r="V374" i="8"/>
  <c r="K148" i="11" s="1"/>
  <c r="U374" i="8"/>
  <c r="K138" i="11" s="1"/>
  <c r="T374" i="8"/>
  <c r="K128" i="11" s="1"/>
  <c r="S374" i="8"/>
  <c r="K118" i="11" s="1"/>
  <c r="R374" i="8"/>
  <c r="K108" i="11" s="1"/>
  <c r="Q374" i="8"/>
  <c r="K98" i="11" s="1"/>
  <c r="P374" i="8"/>
  <c r="K88" i="11" s="1"/>
  <c r="O374" i="8"/>
  <c r="K78" i="11" s="1"/>
  <c r="N374" i="8"/>
  <c r="K68" i="11" s="1"/>
  <c r="M374" i="8"/>
  <c r="K58" i="11" s="1"/>
  <c r="L374" i="8"/>
  <c r="K48" i="11" s="1"/>
  <c r="K374" i="8"/>
  <c r="K38" i="11" s="1"/>
  <c r="J374" i="8"/>
  <c r="K28" i="11" s="1"/>
  <c r="I374" i="8"/>
  <c r="K18" i="11" s="1"/>
  <c r="H374" i="8"/>
  <c r="K8" i="11" s="1"/>
  <c r="G374" i="8"/>
  <c r="F374" i="8"/>
  <c r="X373" i="8"/>
  <c r="K167" i="11" s="1"/>
  <c r="W373" i="8"/>
  <c r="K157" i="11" s="1"/>
  <c r="V373" i="8"/>
  <c r="K147" i="11" s="1"/>
  <c r="U373" i="8"/>
  <c r="K137" i="11" s="1"/>
  <c r="T373" i="8"/>
  <c r="K127" i="11" s="1"/>
  <c r="S373" i="8"/>
  <c r="K117" i="11" s="1"/>
  <c r="R373" i="8"/>
  <c r="K107" i="11" s="1"/>
  <c r="Q373" i="8"/>
  <c r="K97" i="11" s="1"/>
  <c r="P373" i="8"/>
  <c r="K87" i="11" s="1"/>
  <c r="O373" i="8"/>
  <c r="K77" i="11" s="1"/>
  <c r="N373" i="8"/>
  <c r="K67" i="11" s="1"/>
  <c r="M373" i="8"/>
  <c r="K57" i="11" s="1"/>
  <c r="L373" i="8"/>
  <c r="K47" i="11" s="1"/>
  <c r="K373" i="8"/>
  <c r="K37" i="11" s="1"/>
  <c r="J373" i="8"/>
  <c r="K27" i="11" s="1"/>
  <c r="I373" i="8"/>
  <c r="K17" i="11" s="1"/>
  <c r="H373" i="8"/>
  <c r="K7" i="11" s="1"/>
  <c r="G373" i="8"/>
  <c r="F373" i="8"/>
  <c r="X372" i="8"/>
  <c r="K166" i="11" s="1"/>
  <c r="W372" i="8"/>
  <c r="K156" i="11" s="1"/>
  <c r="V372" i="8"/>
  <c r="K146" i="11" s="1"/>
  <c r="U372" i="8"/>
  <c r="K136" i="11" s="1"/>
  <c r="T372" i="8"/>
  <c r="K126" i="11" s="1"/>
  <c r="S372" i="8"/>
  <c r="K116" i="11" s="1"/>
  <c r="R372" i="8"/>
  <c r="K106" i="11" s="1"/>
  <c r="Q372" i="8"/>
  <c r="K96" i="11" s="1"/>
  <c r="P372" i="8"/>
  <c r="K86" i="11" s="1"/>
  <c r="O372" i="8"/>
  <c r="K76" i="11" s="1"/>
  <c r="N372" i="8"/>
  <c r="K66" i="11" s="1"/>
  <c r="M372" i="8"/>
  <c r="K56" i="11" s="1"/>
  <c r="L372" i="8"/>
  <c r="K46" i="11" s="1"/>
  <c r="K372" i="8"/>
  <c r="K36" i="11" s="1"/>
  <c r="J372" i="8"/>
  <c r="K26" i="11" s="1"/>
  <c r="I372" i="8"/>
  <c r="K16" i="11" s="1"/>
  <c r="H372" i="8"/>
  <c r="K6" i="11" s="1"/>
  <c r="G372" i="8"/>
  <c r="F372" i="8"/>
  <c r="X371" i="8"/>
  <c r="K165" i="11" s="1"/>
  <c r="W371" i="8"/>
  <c r="K155" i="11" s="1"/>
  <c r="V371" i="8"/>
  <c r="K145" i="11" s="1"/>
  <c r="U371" i="8"/>
  <c r="K135" i="11" s="1"/>
  <c r="T371" i="8"/>
  <c r="K125" i="11" s="1"/>
  <c r="S371" i="8"/>
  <c r="K115" i="11" s="1"/>
  <c r="R371" i="8"/>
  <c r="K105" i="11" s="1"/>
  <c r="Q371" i="8"/>
  <c r="K95" i="11" s="1"/>
  <c r="P371" i="8"/>
  <c r="K85" i="11" s="1"/>
  <c r="O371" i="8"/>
  <c r="K75" i="11" s="1"/>
  <c r="N371" i="8"/>
  <c r="K65" i="11" s="1"/>
  <c r="M371" i="8"/>
  <c r="K55" i="11" s="1"/>
  <c r="L371" i="8"/>
  <c r="K45" i="11" s="1"/>
  <c r="K371" i="8"/>
  <c r="K35" i="11" s="1"/>
  <c r="J371" i="8"/>
  <c r="K25" i="11" s="1"/>
  <c r="I371" i="8"/>
  <c r="K15" i="11" s="1"/>
  <c r="H371" i="8"/>
  <c r="K5" i="11" s="1"/>
  <c r="G371" i="8"/>
  <c r="F371" i="8"/>
  <c r="X370" i="8"/>
  <c r="K164" i="11" s="1"/>
  <c r="W370" i="8"/>
  <c r="K154" i="11" s="1"/>
  <c r="V370" i="8"/>
  <c r="K144" i="11" s="1"/>
  <c r="U370" i="8"/>
  <c r="K134" i="11" s="1"/>
  <c r="T370" i="8"/>
  <c r="K124" i="11" s="1"/>
  <c r="S370" i="8"/>
  <c r="K114" i="11" s="1"/>
  <c r="R370" i="8"/>
  <c r="K104" i="11" s="1"/>
  <c r="Q370" i="8"/>
  <c r="K94" i="11" s="1"/>
  <c r="P370" i="8"/>
  <c r="K84" i="11" s="1"/>
  <c r="O370" i="8"/>
  <c r="K74" i="11" s="1"/>
  <c r="N370" i="8"/>
  <c r="K64" i="11" s="1"/>
  <c r="M370" i="8"/>
  <c r="K54" i="11" s="1"/>
  <c r="L370" i="8"/>
  <c r="K44" i="11" s="1"/>
  <c r="K370" i="8"/>
  <c r="K34" i="11" s="1"/>
  <c r="J370" i="8"/>
  <c r="K24" i="11" s="1"/>
  <c r="I370" i="8"/>
  <c r="K14" i="11" s="1"/>
  <c r="H370" i="8"/>
  <c r="K4" i="11" s="1"/>
  <c r="G370" i="8"/>
  <c r="F370" i="8"/>
  <c r="X369" i="8"/>
  <c r="K163" i="11" s="1"/>
  <c r="W369" i="8"/>
  <c r="K153" i="11" s="1"/>
  <c r="V369" i="8"/>
  <c r="K143" i="11" s="1"/>
  <c r="U369" i="8"/>
  <c r="K133" i="11" s="1"/>
  <c r="T369" i="8"/>
  <c r="K123" i="11" s="1"/>
  <c r="S369" i="8"/>
  <c r="K113" i="11" s="1"/>
  <c r="R369" i="8"/>
  <c r="K103" i="11" s="1"/>
  <c r="Q369" i="8"/>
  <c r="K93" i="11" s="1"/>
  <c r="P369" i="8"/>
  <c r="K83" i="11" s="1"/>
  <c r="O369" i="8"/>
  <c r="K73" i="11" s="1"/>
  <c r="N369" i="8"/>
  <c r="K63" i="11" s="1"/>
  <c r="M369" i="8"/>
  <c r="K53" i="11" s="1"/>
  <c r="L369" i="8"/>
  <c r="K43" i="11" s="1"/>
  <c r="K369" i="8"/>
  <c r="K33" i="11" s="1"/>
  <c r="J369" i="8"/>
  <c r="K23" i="11" s="1"/>
  <c r="I369" i="8"/>
  <c r="K13" i="11" s="1"/>
  <c r="H369" i="8"/>
  <c r="K3" i="11" s="1"/>
  <c r="G369" i="8"/>
  <c r="F369" i="8"/>
  <c r="X368" i="8"/>
  <c r="K162" i="11" s="1"/>
  <c r="W368" i="8"/>
  <c r="K152" i="11" s="1"/>
  <c r="V368" i="8"/>
  <c r="K142" i="11" s="1"/>
  <c r="U368" i="8"/>
  <c r="K132" i="11" s="1"/>
  <c r="T368" i="8"/>
  <c r="K122" i="11" s="1"/>
  <c r="S368" i="8"/>
  <c r="K112" i="11" s="1"/>
  <c r="R368" i="8"/>
  <c r="K102" i="11" s="1"/>
  <c r="Q368" i="8"/>
  <c r="K92" i="11" s="1"/>
  <c r="P368" i="8"/>
  <c r="K82" i="11" s="1"/>
  <c r="O368" i="8"/>
  <c r="K72" i="11" s="1"/>
  <c r="N368" i="8"/>
  <c r="K62" i="11" s="1"/>
  <c r="M368" i="8"/>
  <c r="K52" i="11" s="1"/>
  <c r="L368" i="8"/>
  <c r="K42" i="11" s="1"/>
  <c r="K368" i="8"/>
  <c r="K32" i="11" s="1"/>
  <c r="J368" i="8"/>
  <c r="K22" i="11" s="1"/>
  <c r="I368" i="8"/>
  <c r="K12" i="11" s="1"/>
  <c r="H368" i="8"/>
  <c r="K2" i="11" s="1"/>
  <c r="G368" i="8"/>
  <c r="F368" i="8"/>
  <c r="X366" i="8"/>
  <c r="J169" i="11" s="1"/>
  <c r="W366" i="8"/>
  <c r="J159" i="11" s="1"/>
  <c r="V366" i="8"/>
  <c r="J149" i="11" s="1"/>
  <c r="U366" i="8"/>
  <c r="J139" i="11" s="1"/>
  <c r="T366" i="8"/>
  <c r="J129" i="11" s="1"/>
  <c r="S366" i="8"/>
  <c r="J119" i="11" s="1"/>
  <c r="R366" i="8"/>
  <c r="J109" i="11" s="1"/>
  <c r="Q366" i="8"/>
  <c r="J99" i="11" s="1"/>
  <c r="P366" i="8"/>
  <c r="J89" i="11" s="1"/>
  <c r="O366" i="8"/>
  <c r="J79" i="11" s="1"/>
  <c r="N366" i="8"/>
  <c r="J69" i="11" s="1"/>
  <c r="M366" i="8"/>
  <c r="J59" i="11" s="1"/>
  <c r="L366" i="8"/>
  <c r="J49" i="11" s="1"/>
  <c r="K366" i="8"/>
  <c r="J39" i="11" s="1"/>
  <c r="J366" i="8"/>
  <c r="J29" i="11" s="1"/>
  <c r="I366" i="8"/>
  <c r="J19" i="11" s="1"/>
  <c r="J20" i="11" s="1"/>
  <c r="J21" i="11" s="1"/>
  <c r="H366" i="8"/>
  <c r="J9" i="11" s="1"/>
  <c r="J10" i="11" s="1"/>
  <c r="J11" i="11" s="1"/>
  <c r="G366" i="8"/>
  <c r="F366" i="8"/>
  <c r="X365" i="8"/>
  <c r="W365" i="8"/>
  <c r="V365" i="8"/>
  <c r="U365" i="8"/>
  <c r="T365" i="8"/>
  <c r="S365" i="8"/>
  <c r="R365" i="8"/>
  <c r="Q365" i="8"/>
  <c r="J98" i="11" s="1"/>
  <c r="P365" i="8"/>
  <c r="O365" i="8"/>
  <c r="N365" i="8"/>
  <c r="M365" i="8"/>
  <c r="L365" i="8"/>
  <c r="K365" i="8"/>
  <c r="J365" i="8"/>
  <c r="I365" i="8"/>
  <c r="J18" i="11" s="1"/>
  <c r="H365" i="8"/>
  <c r="J8" i="11" s="1"/>
  <c r="G365" i="8"/>
  <c r="F365" i="8"/>
  <c r="X364" i="8"/>
  <c r="J167" i="11" s="1"/>
  <c r="W364" i="8"/>
  <c r="J157" i="11" s="1"/>
  <c r="V364" i="8"/>
  <c r="J147" i="11" s="1"/>
  <c r="U364" i="8"/>
  <c r="J137" i="11" s="1"/>
  <c r="T364" i="8"/>
  <c r="J127" i="11" s="1"/>
  <c r="S364" i="8"/>
  <c r="J117" i="11" s="1"/>
  <c r="R364" i="8"/>
  <c r="J107" i="11" s="1"/>
  <c r="Q364" i="8"/>
  <c r="J97" i="11" s="1"/>
  <c r="P364" i="8"/>
  <c r="J87" i="11" s="1"/>
  <c r="O364" i="8"/>
  <c r="J77" i="11" s="1"/>
  <c r="N364" i="8"/>
  <c r="J67" i="11" s="1"/>
  <c r="M364" i="8"/>
  <c r="J57" i="11" s="1"/>
  <c r="L364" i="8"/>
  <c r="K364" i="8"/>
  <c r="J37" i="11" s="1"/>
  <c r="J364" i="8"/>
  <c r="J27" i="11" s="1"/>
  <c r="I364" i="8"/>
  <c r="J17" i="11" s="1"/>
  <c r="H364" i="8"/>
  <c r="J7" i="11" s="1"/>
  <c r="G364" i="8"/>
  <c r="F364" i="8"/>
  <c r="X363" i="8"/>
  <c r="W363" i="8"/>
  <c r="V363" i="8"/>
  <c r="U363" i="8"/>
  <c r="T363" i="8"/>
  <c r="S363" i="8"/>
  <c r="R363" i="8"/>
  <c r="Q363" i="8"/>
  <c r="P363" i="8"/>
  <c r="O363" i="8"/>
  <c r="N363" i="8"/>
  <c r="M363" i="8"/>
  <c r="L363" i="8"/>
  <c r="K363" i="8"/>
  <c r="J363" i="8"/>
  <c r="I363" i="8"/>
  <c r="H363" i="8"/>
  <c r="G363" i="8"/>
  <c r="F363" i="8"/>
  <c r="X362" i="8"/>
  <c r="J165" i="11" s="1"/>
  <c r="W362" i="8"/>
  <c r="J155" i="11" s="1"/>
  <c r="V362" i="8"/>
  <c r="J145" i="11" s="1"/>
  <c r="U362" i="8"/>
  <c r="J135" i="11" s="1"/>
  <c r="T362" i="8"/>
  <c r="J125" i="11" s="1"/>
  <c r="S362" i="8"/>
  <c r="J115" i="11" s="1"/>
  <c r="R362" i="8"/>
  <c r="J105" i="11" s="1"/>
  <c r="Q362" i="8"/>
  <c r="J95" i="11" s="1"/>
  <c r="P362" i="8"/>
  <c r="J85" i="11" s="1"/>
  <c r="O362" i="8"/>
  <c r="J75" i="11" s="1"/>
  <c r="N362" i="8"/>
  <c r="J65" i="11" s="1"/>
  <c r="M362" i="8"/>
  <c r="J55" i="11" s="1"/>
  <c r="L362" i="8"/>
  <c r="J45" i="11" s="1"/>
  <c r="K362" i="8"/>
  <c r="J35" i="11" s="1"/>
  <c r="J362" i="8"/>
  <c r="J25" i="11" s="1"/>
  <c r="I362" i="8"/>
  <c r="J15" i="11" s="1"/>
  <c r="H362" i="8"/>
  <c r="J5" i="11" s="1"/>
  <c r="G362" i="8"/>
  <c r="F362" i="8"/>
  <c r="X361" i="8"/>
  <c r="J164" i="11" s="1"/>
  <c r="W361" i="8"/>
  <c r="J154" i="11" s="1"/>
  <c r="V361" i="8"/>
  <c r="J144" i="11" s="1"/>
  <c r="U361" i="8"/>
  <c r="J134" i="11" s="1"/>
  <c r="T361" i="8"/>
  <c r="J124" i="11" s="1"/>
  <c r="S361" i="8"/>
  <c r="J114" i="11" s="1"/>
  <c r="R361" i="8"/>
  <c r="J104" i="11" s="1"/>
  <c r="Q361" i="8"/>
  <c r="J94" i="11" s="1"/>
  <c r="P361" i="8"/>
  <c r="J84" i="11" s="1"/>
  <c r="O361" i="8"/>
  <c r="J74" i="11" s="1"/>
  <c r="N361" i="8"/>
  <c r="J64" i="11" s="1"/>
  <c r="M361" i="8"/>
  <c r="J54" i="11" s="1"/>
  <c r="L361" i="8"/>
  <c r="J44" i="11" s="1"/>
  <c r="K361" i="8"/>
  <c r="J34" i="11" s="1"/>
  <c r="J361" i="8"/>
  <c r="J24" i="11" s="1"/>
  <c r="I361" i="8"/>
  <c r="J14" i="11" s="1"/>
  <c r="H361" i="8"/>
  <c r="J4" i="11" s="1"/>
  <c r="G361" i="8"/>
  <c r="F361" i="8"/>
  <c r="X360" i="8"/>
  <c r="J163" i="11" s="1"/>
  <c r="W360" i="8"/>
  <c r="J153" i="11" s="1"/>
  <c r="V360" i="8"/>
  <c r="J143" i="11" s="1"/>
  <c r="U360" i="8"/>
  <c r="J133" i="11" s="1"/>
  <c r="T360" i="8"/>
  <c r="J123" i="11" s="1"/>
  <c r="S360" i="8"/>
  <c r="J113" i="11" s="1"/>
  <c r="R360" i="8"/>
  <c r="J103" i="11" s="1"/>
  <c r="Q360" i="8"/>
  <c r="J93" i="11" s="1"/>
  <c r="P360" i="8"/>
  <c r="J83" i="11" s="1"/>
  <c r="O360" i="8"/>
  <c r="J73" i="11" s="1"/>
  <c r="N360" i="8"/>
  <c r="J63" i="11" s="1"/>
  <c r="M360" i="8"/>
  <c r="J53" i="11" s="1"/>
  <c r="L360" i="8"/>
  <c r="J43" i="11" s="1"/>
  <c r="K360" i="8"/>
  <c r="J33" i="11" s="1"/>
  <c r="J360" i="8"/>
  <c r="J23" i="11" s="1"/>
  <c r="I360" i="8"/>
  <c r="J13" i="11" s="1"/>
  <c r="H360" i="8"/>
  <c r="J3" i="11" s="1"/>
  <c r="G360" i="8"/>
  <c r="F360" i="8"/>
  <c r="X359" i="8"/>
  <c r="J162" i="11" s="1"/>
  <c r="W359" i="8"/>
  <c r="J152" i="11" s="1"/>
  <c r="V359" i="8"/>
  <c r="J142" i="11" s="1"/>
  <c r="U359" i="8"/>
  <c r="J132" i="11" s="1"/>
  <c r="T359" i="8"/>
  <c r="J122" i="11" s="1"/>
  <c r="S359" i="8"/>
  <c r="J112" i="11" s="1"/>
  <c r="R359" i="8"/>
  <c r="J102" i="11" s="1"/>
  <c r="Q359" i="8"/>
  <c r="J92" i="11" s="1"/>
  <c r="P359" i="8"/>
  <c r="J82" i="11" s="1"/>
  <c r="O359" i="8"/>
  <c r="J72" i="11" s="1"/>
  <c r="N359" i="8"/>
  <c r="J62" i="11" s="1"/>
  <c r="M359" i="8"/>
  <c r="J52" i="11" s="1"/>
  <c r="L359" i="8"/>
  <c r="J42" i="11" s="1"/>
  <c r="K359" i="8"/>
  <c r="J32" i="11" s="1"/>
  <c r="J359" i="8"/>
  <c r="J22" i="11" s="1"/>
  <c r="I359" i="8"/>
  <c r="J12" i="11" s="1"/>
  <c r="H359" i="8"/>
  <c r="J2" i="11" s="1"/>
  <c r="G359" i="8"/>
  <c r="F359" i="8"/>
  <c r="X357" i="8"/>
  <c r="I169" i="11" s="1"/>
  <c r="I163" i="11" s="1"/>
  <c r="W357" i="8"/>
  <c r="I159" i="11" s="1"/>
  <c r="I153" i="11" s="1"/>
  <c r="V357" i="8"/>
  <c r="I149" i="11" s="1"/>
  <c r="I143" i="11" s="1"/>
  <c r="U357" i="8"/>
  <c r="I139" i="11" s="1"/>
  <c r="I133" i="11" s="1"/>
  <c r="T357" i="8"/>
  <c r="I129" i="11" s="1"/>
  <c r="I123" i="11" s="1"/>
  <c r="S357" i="8"/>
  <c r="I119" i="11" s="1"/>
  <c r="I113" i="11" s="1"/>
  <c r="R357" i="8"/>
  <c r="I109" i="11" s="1"/>
  <c r="I103" i="11" s="1"/>
  <c r="Q357" i="8"/>
  <c r="I99" i="11" s="1"/>
  <c r="I93" i="11" s="1"/>
  <c r="P357" i="8"/>
  <c r="I89" i="11" s="1"/>
  <c r="I83" i="11" s="1"/>
  <c r="O357" i="8"/>
  <c r="I79" i="11" s="1"/>
  <c r="I73" i="11" s="1"/>
  <c r="N357" i="8"/>
  <c r="I69" i="11" s="1"/>
  <c r="I63" i="11" s="1"/>
  <c r="M357" i="8"/>
  <c r="I59" i="11" s="1"/>
  <c r="I53" i="11" s="1"/>
  <c r="L357" i="8"/>
  <c r="I49" i="11" s="1"/>
  <c r="K357" i="8"/>
  <c r="I39" i="11" s="1"/>
  <c r="J357" i="8"/>
  <c r="I29" i="11" s="1"/>
  <c r="I357" i="8"/>
  <c r="I19" i="11" s="1"/>
  <c r="H357" i="8"/>
  <c r="I9" i="11" s="1"/>
  <c r="G357" i="8"/>
  <c r="F357" i="8"/>
  <c r="X356" i="8"/>
  <c r="I168" i="11" s="1"/>
  <c r="W356" i="8"/>
  <c r="I158" i="11" s="1"/>
  <c r="V356" i="8"/>
  <c r="I148" i="11" s="1"/>
  <c r="U356" i="8"/>
  <c r="I138" i="11" s="1"/>
  <c r="T356" i="8"/>
  <c r="I128" i="11" s="1"/>
  <c r="S356" i="8"/>
  <c r="I118" i="11" s="1"/>
  <c r="R356" i="8"/>
  <c r="I108" i="11" s="1"/>
  <c r="Q356" i="8"/>
  <c r="P356" i="8"/>
  <c r="I88" i="11" s="1"/>
  <c r="O356" i="8"/>
  <c r="I78" i="11" s="1"/>
  <c r="N356" i="8"/>
  <c r="I68" i="11" s="1"/>
  <c r="M356" i="8"/>
  <c r="I58" i="11" s="1"/>
  <c r="L356" i="8"/>
  <c r="I48" i="11" s="1"/>
  <c r="K356" i="8"/>
  <c r="I38" i="11" s="1"/>
  <c r="J356" i="8"/>
  <c r="I28" i="11" s="1"/>
  <c r="I356" i="8"/>
  <c r="I18" i="11" s="1"/>
  <c r="H356" i="8"/>
  <c r="I8" i="11" s="1"/>
  <c r="G356" i="8"/>
  <c r="F356" i="8"/>
  <c r="X355" i="8"/>
  <c r="I167" i="11" s="1"/>
  <c r="W355" i="8"/>
  <c r="I157" i="11" s="1"/>
  <c r="V355" i="8"/>
  <c r="I147" i="11" s="1"/>
  <c r="U355" i="8"/>
  <c r="I137" i="11" s="1"/>
  <c r="T355" i="8"/>
  <c r="I127" i="11" s="1"/>
  <c r="S355" i="8"/>
  <c r="I117" i="11" s="1"/>
  <c r="R355" i="8"/>
  <c r="I107" i="11" s="1"/>
  <c r="Q355" i="8"/>
  <c r="I97" i="11" s="1"/>
  <c r="P355" i="8"/>
  <c r="I87" i="11" s="1"/>
  <c r="O355" i="8"/>
  <c r="I77" i="11" s="1"/>
  <c r="N355" i="8"/>
  <c r="I67" i="11" s="1"/>
  <c r="M355" i="8"/>
  <c r="I57" i="11" s="1"/>
  <c r="L355" i="8"/>
  <c r="I47" i="11" s="1"/>
  <c r="K355" i="8"/>
  <c r="I37" i="11" s="1"/>
  <c r="J355" i="8"/>
  <c r="I27" i="11" s="1"/>
  <c r="I355" i="8"/>
  <c r="I17" i="11" s="1"/>
  <c r="H355" i="8"/>
  <c r="I7" i="11" s="1"/>
  <c r="G355" i="8"/>
  <c r="F355" i="8"/>
  <c r="X354" i="8"/>
  <c r="I166" i="11" s="1"/>
  <c r="W354" i="8"/>
  <c r="I156" i="11" s="1"/>
  <c r="V354" i="8"/>
  <c r="I146" i="11" s="1"/>
  <c r="U354" i="8"/>
  <c r="I136" i="11" s="1"/>
  <c r="T354" i="8"/>
  <c r="I126" i="11" s="1"/>
  <c r="S354" i="8"/>
  <c r="I116" i="11" s="1"/>
  <c r="R354" i="8"/>
  <c r="I106" i="11" s="1"/>
  <c r="Q354" i="8"/>
  <c r="I96" i="11" s="1"/>
  <c r="P354" i="8"/>
  <c r="I86" i="11" s="1"/>
  <c r="O354" i="8"/>
  <c r="I76" i="11" s="1"/>
  <c r="N354" i="8"/>
  <c r="I66" i="11" s="1"/>
  <c r="M354" i="8"/>
  <c r="I56" i="11" s="1"/>
  <c r="L354" i="8"/>
  <c r="I46" i="11" s="1"/>
  <c r="K354" i="8"/>
  <c r="I36" i="11" s="1"/>
  <c r="J354" i="8"/>
  <c r="I26" i="11" s="1"/>
  <c r="I354" i="8"/>
  <c r="I16" i="11" s="1"/>
  <c r="H354" i="8"/>
  <c r="I6" i="11" s="1"/>
  <c r="G354" i="8"/>
  <c r="F354" i="8"/>
  <c r="X353" i="8"/>
  <c r="I165" i="11" s="1"/>
  <c r="W353" i="8"/>
  <c r="I155" i="11" s="1"/>
  <c r="V353" i="8"/>
  <c r="I145" i="11" s="1"/>
  <c r="U353" i="8"/>
  <c r="I135" i="11" s="1"/>
  <c r="T353" i="8"/>
  <c r="I125" i="11" s="1"/>
  <c r="S353" i="8"/>
  <c r="I115" i="11" s="1"/>
  <c r="R353" i="8"/>
  <c r="I105" i="11" s="1"/>
  <c r="Q353" i="8"/>
  <c r="I95" i="11" s="1"/>
  <c r="P353" i="8"/>
  <c r="I85" i="11" s="1"/>
  <c r="O353" i="8"/>
  <c r="I75" i="11" s="1"/>
  <c r="N353" i="8"/>
  <c r="I65" i="11" s="1"/>
  <c r="M353" i="8"/>
  <c r="I55" i="11" s="1"/>
  <c r="L353" i="8"/>
  <c r="I45" i="11" s="1"/>
  <c r="K353" i="8"/>
  <c r="I35" i="11" s="1"/>
  <c r="J353" i="8"/>
  <c r="I25" i="11" s="1"/>
  <c r="I353" i="8"/>
  <c r="I15" i="11" s="1"/>
  <c r="H353" i="8"/>
  <c r="I5" i="11" s="1"/>
  <c r="G353" i="8"/>
  <c r="F353" i="8"/>
  <c r="X352" i="8"/>
  <c r="I164" i="11" s="1"/>
  <c r="W352" i="8"/>
  <c r="I154" i="11" s="1"/>
  <c r="V352" i="8"/>
  <c r="I144" i="11" s="1"/>
  <c r="U352" i="8"/>
  <c r="I134" i="11" s="1"/>
  <c r="T352" i="8"/>
  <c r="I124" i="11" s="1"/>
  <c r="S352" i="8"/>
  <c r="I114" i="11" s="1"/>
  <c r="R352" i="8"/>
  <c r="I104" i="11" s="1"/>
  <c r="Q352" i="8"/>
  <c r="I94" i="11" s="1"/>
  <c r="P352" i="8"/>
  <c r="I84" i="11" s="1"/>
  <c r="O352" i="8"/>
  <c r="I74" i="11" s="1"/>
  <c r="N352" i="8"/>
  <c r="I64" i="11" s="1"/>
  <c r="M352" i="8"/>
  <c r="I54" i="11" s="1"/>
  <c r="L352" i="8"/>
  <c r="I44" i="11" s="1"/>
  <c r="K352" i="8"/>
  <c r="I34" i="11" s="1"/>
  <c r="J352" i="8"/>
  <c r="I24" i="11" s="1"/>
  <c r="I352" i="8"/>
  <c r="I14" i="11" s="1"/>
  <c r="H352" i="8"/>
  <c r="I4" i="11" s="1"/>
  <c r="G352" i="8"/>
  <c r="F352" i="8"/>
  <c r="X351" i="8"/>
  <c r="W351" i="8"/>
  <c r="V351" i="8"/>
  <c r="U351" i="8"/>
  <c r="T351" i="8"/>
  <c r="S351" i="8"/>
  <c r="R351" i="8"/>
  <c r="Q351" i="8"/>
  <c r="P351" i="8"/>
  <c r="O351" i="8"/>
  <c r="N351" i="8"/>
  <c r="M351" i="8"/>
  <c r="L351" i="8"/>
  <c r="I43" i="11" s="1"/>
  <c r="K351" i="8"/>
  <c r="I33" i="11" s="1"/>
  <c r="J351" i="8"/>
  <c r="I23" i="11" s="1"/>
  <c r="I351" i="8"/>
  <c r="I13" i="11" s="1"/>
  <c r="H351" i="8"/>
  <c r="I3" i="11" s="1"/>
  <c r="G351" i="8"/>
  <c r="F351" i="8"/>
  <c r="X350" i="8"/>
  <c r="I162" i="11" s="1"/>
  <c r="W350" i="8"/>
  <c r="I152" i="11" s="1"/>
  <c r="V350" i="8"/>
  <c r="I142" i="11" s="1"/>
  <c r="U350" i="8"/>
  <c r="I132" i="11" s="1"/>
  <c r="T350" i="8"/>
  <c r="I122" i="11" s="1"/>
  <c r="S350" i="8"/>
  <c r="I112" i="11" s="1"/>
  <c r="R350" i="8"/>
  <c r="I102" i="11" s="1"/>
  <c r="Q350" i="8"/>
  <c r="I92" i="11" s="1"/>
  <c r="P350" i="8"/>
  <c r="I82" i="11" s="1"/>
  <c r="O350" i="8"/>
  <c r="I72" i="11" s="1"/>
  <c r="N350" i="8"/>
  <c r="I62" i="11" s="1"/>
  <c r="M350" i="8"/>
  <c r="I52" i="11" s="1"/>
  <c r="L350" i="8"/>
  <c r="I42" i="11" s="1"/>
  <c r="K350" i="8"/>
  <c r="I32" i="11" s="1"/>
  <c r="J350" i="8"/>
  <c r="I22" i="11" s="1"/>
  <c r="I350" i="8"/>
  <c r="I12" i="11" s="1"/>
  <c r="H350" i="8"/>
  <c r="I2" i="11" s="1"/>
  <c r="G350" i="8"/>
  <c r="F350" i="8"/>
  <c r="X348" i="8"/>
  <c r="H169" i="11" s="1"/>
  <c r="W348" i="8"/>
  <c r="H159" i="11" s="1"/>
  <c r="V348" i="8"/>
  <c r="H149" i="11" s="1"/>
  <c r="U348" i="8"/>
  <c r="H139" i="11" s="1"/>
  <c r="T348" i="8"/>
  <c r="H129" i="11" s="1"/>
  <c r="S348" i="8"/>
  <c r="H119" i="11" s="1"/>
  <c r="R348" i="8"/>
  <c r="H109" i="11" s="1"/>
  <c r="Q348" i="8"/>
  <c r="H99" i="11" s="1"/>
  <c r="P348" i="8"/>
  <c r="H89" i="11" s="1"/>
  <c r="O348" i="8"/>
  <c r="H79" i="11" s="1"/>
  <c r="N348" i="8"/>
  <c r="H69" i="11" s="1"/>
  <c r="M348" i="8"/>
  <c r="H59" i="11" s="1"/>
  <c r="L348" i="8"/>
  <c r="H49" i="11" s="1"/>
  <c r="K348" i="8"/>
  <c r="H39" i="11" s="1"/>
  <c r="J348" i="8"/>
  <c r="H29" i="11" s="1"/>
  <c r="I348" i="8"/>
  <c r="H19" i="11" s="1"/>
  <c r="H348" i="8"/>
  <c r="H9" i="11" s="1"/>
  <c r="G348" i="8"/>
  <c r="F348" i="8"/>
  <c r="X347" i="8"/>
  <c r="H168" i="11" s="1"/>
  <c r="W347" i="8"/>
  <c r="H158" i="11" s="1"/>
  <c r="V347" i="8"/>
  <c r="H148" i="11" s="1"/>
  <c r="U347" i="8"/>
  <c r="H138" i="11" s="1"/>
  <c r="T347" i="8"/>
  <c r="H128" i="11" s="1"/>
  <c r="S347" i="8"/>
  <c r="H118" i="11" s="1"/>
  <c r="R347" i="8"/>
  <c r="H108" i="11" s="1"/>
  <c r="Q347" i="8"/>
  <c r="H98" i="11" s="1"/>
  <c r="P347" i="8"/>
  <c r="H88" i="11" s="1"/>
  <c r="O347" i="8"/>
  <c r="H78" i="11" s="1"/>
  <c r="N347" i="8"/>
  <c r="H68" i="11" s="1"/>
  <c r="M347" i="8"/>
  <c r="H58" i="11" s="1"/>
  <c r="L347" i="8"/>
  <c r="H48" i="11" s="1"/>
  <c r="K347" i="8"/>
  <c r="H38" i="11" s="1"/>
  <c r="J347" i="8"/>
  <c r="H28" i="11" s="1"/>
  <c r="I347" i="8"/>
  <c r="H18" i="11" s="1"/>
  <c r="H347" i="8"/>
  <c r="H8" i="11" s="1"/>
  <c r="G347" i="8"/>
  <c r="F347" i="8"/>
  <c r="X346" i="8"/>
  <c r="H167" i="11" s="1"/>
  <c r="W346" i="8"/>
  <c r="H157" i="11" s="1"/>
  <c r="V346" i="8"/>
  <c r="H147" i="11" s="1"/>
  <c r="U346" i="8"/>
  <c r="H137" i="11" s="1"/>
  <c r="T346" i="8"/>
  <c r="H127" i="11" s="1"/>
  <c r="S346" i="8"/>
  <c r="H117" i="11" s="1"/>
  <c r="R346" i="8"/>
  <c r="H107" i="11" s="1"/>
  <c r="Q346" i="8"/>
  <c r="H97" i="11" s="1"/>
  <c r="P346" i="8"/>
  <c r="H87" i="11" s="1"/>
  <c r="O346" i="8"/>
  <c r="H77" i="11" s="1"/>
  <c r="N346" i="8"/>
  <c r="H67" i="11" s="1"/>
  <c r="M346" i="8"/>
  <c r="H57" i="11" s="1"/>
  <c r="L346" i="8"/>
  <c r="H47" i="11" s="1"/>
  <c r="K346" i="8"/>
  <c r="H37" i="11" s="1"/>
  <c r="J346" i="8"/>
  <c r="H27" i="11" s="1"/>
  <c r="I346" i="8"/>
  <c r="H17" i="11" s="1"/>
  <c r="H346" i="8"/>
  <c r="H7" i="11" s="1"/>
  <c r="G346" i="8"/>
  <c r="F346" i="8"/>
  <c r="X345" i="8"/>
  <c r="H166" i="11" s="1"/>
  <c r="W345" i="8"/>
  <c r="H156" i="11" s="1"/>
  <c r="V345" i="8"/>
  <c r="H146" i="11" s="1"/>
  <c r="U345" i="8"/>
  <c r="H136" i="11" s="1"/>
  <c r="T345" i="8"/>
  <c r="H126" i="11" s="1"/>
  <c r="S345" i="8"/>
  <c r="H116" i="11" s="1"/>
  <c r="R345" i="8"/>
  <c r="H106" i="11" s="1"/>
  <c r="Q345" i="8"/>
  <c r="H96" i="11" s="1"/>
  <c r="P345" i="8"/>
  <c r="H86" i="11" s="1"/>
  <c r="O345" i="8"/>
  <c r="H76" i="11" s="1"/>
  <c r="N345" i="8"/>
  <c r="H66" i="11" s="1"/>
  <c r="M345" i="8"/>
  <c r="H56" i="11" s="1"/>
  <c r="L345" i="8"/>
  <c r="H46" i="11" s="1"/>
  <c r="K345" i="8"/>
  <c r="H36" i="11" s="1"/>
  <c r="J345" i="8"/>
  <c r="H26" i="11" s="1"/>
  <c r="I345" i="8"/>
  <c r="H16" i="11" s="1"/>
  <c r="H345" i="8"/>
  <c r="H6" i="11" s="1"/>
  <c r="G345" i="8"/>
  <c r="F345" i="8"/>
  <c r="X344" i="8"/>
  <c r="H165" i="11" s="1"/>
  <c r="W344" i="8"/>
  <c r="H155" i="11" s="1"/>
  <c r="V344" i="8"/>
  <c r="H145" i="11" s="1"/>
  <c r="U344" i="8"/>
  <c r="H135" i="11" s="1"/>
  <c r="T344" i="8"/>
  <c r="H125" i="11" s="1"/>
  <c r="S344" i="8"/>
  <c r="H115" i="11" s="1"/>
  <c r="R344" i="8"/>
  <c r="H105" i="11" s="1"/>
  <c r="Q344" i="8"/>
  <c r="H95" i="11" s="1"/>
  <c r="P344" i="8"/>
  <c r="H85" i="11" s="1"/>
  <c r="O344" i="8"/>
  <c r="H75" i="11" s="1"/>
  <c r="N344" i="8"/>
  <c r="H65" i="11" s="1"/>
  <c r="M344" i="8"/>
  <c r="H55" i="11" s="1"/>
  <c r="L344" i="8"/>
  <c r="H45" i="11" s="1"/>
  <c r="K344" i="8"/>
  <c r="H35" i="11" s="1"/>
  <c r="J344" i="8"/>
  <c r="H25" i="11" s="1"/>
  <c r="I344" i="8"/>
  <c r="H15" i="11" s="1"/>
  <c r="H344" i="8"/>
  <c r="H5" i="11" s="1"/>
  <c r="G344" i="8"/>
  <c r="F344" i="8"/>
  <c r="X343" i="8"/>
  <c r="H164" i="11" s="1"/>
  <c r="W343" i="8"/>
  <c r="H154" i="11" s="1"/>
  <c r="V343" i="8"/>
  <c r="H144" i="11" s="1"/>
  <c r="U343" i="8"/>
  <c r="H134" i="11" s="1"/>
  <c r="T343" i="8"/>
  <c r="H124" i="11" s="1"/>
  <c r="S343" i="8"/>
  <c r="H114" i="11" s="1"/>
  <c r="R343" i="8"/>
  <c r="H104" i="11" s="1"/>
  <c r="Q343" i="8"/>
  <c r="H94" i="11" s="1"/>
  <c r="P343" i="8"/>
  <c r="H84" i="11" s="1"/>
  <c r="O343" i="8"/>
  <c r="H74" i="11" s="1"/>
  <c r="N343" i="8"/>
  <c r="H64" i="11" s="1"/>
  <c r="M343" i="8"/>
  <c r="H54" i="11" s="1"/>
  <c r="L343" i="8"/>
  <c r="H44" i="11" s="1"/>
  <c r="K343" i="8"/>
  <c r="H34" i="11" s="1"/>
  <c r="J343" i="8"/>
  <c r="H24" i="11" s="1"/>
  <c r="I343" i="8"/>
  <c r="H14" i="11" s="1"/>
  <c r="H343" i="8"/>
  <c r="H4" i="11" s="1"/>
  <c r="G343" i="8"/>
  <c r="F343" i="8"/>
  <c r="X342" i="8"/>
  <c r="H163" i="11" s="1"/>
  <c r="W342" i="8"/>
  <c r="H153" i="11" s="1"/>
  <c r="V342" i="8"/>
  <c r="H143" i="11" s="1"/>
  <c r="U342" i="8"/>
  <c r="H133" i="11" s="1"/>
  <c r="T342" i="8"/>
  <c r="H123" i="11" s="1"/>
  <c r="S342" i="8"/>
  <c r="H113" i="11" s="1"/>
  <c r="R342" i="8"/>
  <c r="H103" i="11" s="1"/>
  <c r="Q342" i="8"/>
  <c r="H93" i="11" s="1"/>
  <c r="P342" i="8"/>
  <c r="H83" i="11" s="1"/>
  <c r="O342" i="8"/>
  <c r="H73" i="11" s="1"/>
  <c r="N342" i="8"/>
  <c r="H63" i="11" s="1"/>
  <c r="M342" i="8"/>
  <c r="H53" i="11" s="1"/>
  <c r="L342" i="8"/>
  <c r="H43" i="11" s="1"/>
  <c r="K342" i="8"/>
  <c r="H33" i="11" s="1"/>
  <c r="J342" i="8"/>
  <c r="H23" i="11" s="1"/>
  <c r="I342" i="8"/>
  <c r="H13" i="11" s="1"/>
  <c r="H342" i="8"/>
  <c r="H3" i="11" s="1"/>
  <c r="G342" i="8"/>
  <c r="F342" i="8"/>
  <c r="X341" i="8"/>
  <c r="H162" i="11" s="1"/>
  <c r="W341" i="8"/>
  <c r="H152" i="11" s="1"/>
  <c r="V341" i="8"/>
  <c r="H142" i="11" s="1"/>
  <c r="U341" i="8"/>
  <c r="H132" i="11" s="1"/>
  <c r="T341" i="8"/>
  <c r="H122" i="11" s="1"/>
  <c r="S341" i="8"/>
  <c r="H112" i="11" s="1"/>
  <c r="R341" i="8"/>
  <c r="H102" i="11" s="1"/>
  <c r="Q341" i="8"/>
  <c r="H92" i="11" s="1"/>
  <c r="P341" i="8"/>
  <c r="H82" i="11" s="1"/>
  <c r="O341" i="8"/>
  <c r="H72" i="11" s="1"/>
  <c r="N341" i="8"/>
  <c r="H62" i="11" s="1"/>
  <c r="M341" i="8"/>
  <c r="H52" i="11" s="1"/>
  <c r="L341" i="8"/>
  <c r="H42" i="11" s="1"/>
  <c r="K341" i="8"/>
  <c r="H32" i="11" s="1"/>
  <c r="J341" i="8"/>
  <c r="H22" i="11" s="1"/>
  <c r="I341" i="8"/>
  <c r="H12" i="11" s="1"/>
  <c r="H341" i="8"/>
  <c r="H2" i="11" s="1"/>
  <c r="G341" i="8"/>
  <c r="F341" i="8"/>
  <c r="X339" i="8"/>
  <c r="G169" i="11" s="1"/>
  <c r="W339" i="8"/>
  <c r="G159" i="11" s="1"/>
  <c r="V339" i="8"/>
  <c r="G149" i="11" s="1"/>
  <c r="U339" i="8"/>
  <c r="G139" i="11" s="1"/>
  <c r="T339" i="8"/>
  <c r="G129" i="11" s="1"/>
  <c r="S339" i="8"/>
  <c r="G119" i="11" s="1"/>
  <c r="R339" i="8"/>
  <c r="G109" i="11" s="1"/>
  <c r="Q339" i="8"/>
  <c r="G99" i="11" s="1"/>
  <c r="P339" i="8"/>
  <c r="G89" i="11" s="1"/>
  <c r="O339" i="8"/>
  <c r="G79" i="11" s="1"/>
  <c r="N339" i="8"/>
  <c r="G69" i="11" s="1"/>
  <c r="M339" i="8"/>
  <c r="G59" i="11" s="1"/>
  <c r="L339" i="8"/>
  <c r="G49" i="11" s="1"/>
  <c r="K339" i="8"/>
  <c r="G39" i="11" s="1"/>
  <c r="J339" i="8"/>
  <c r="G29" i="11" s="1"/>
  <c r="I339" i="8"/>
  <c r="G19" i="11" s="1"/>
  <c r="H339" i="8"/>
  <c r="G9" i="11" s="1"/>
  <c r="G339" i="8"/>
  <c r="F339" i="8"/>
  <c r="X338" i="8"/>
  <c r="G168" i="11" s="1"/>
  <c r="W338" i="8"/>
  <c r="G158" i="11" s="1"/>
  <c r="V338" i="8"/>
  <c r="G148" i="11" s="1"/>
  <c r="U338" i="8"/>
  <c r="G138" i="11" s="1"/>
  <c r="T338" i="8"/>
  <c r="G128" i="11" s="1"/>
  <c r="S338" i="8"/>
  <c r="G118" i="11" s="1"/>
  <c r="R338" i="8"/>
  <c r="G108" i="11" s="1"/>
  <c r="Q338" i="8"/>
  <c r="G98" i="11" s="1"/>
  <c r="P338" i="8"/>
  <c r="G88" i="11" s="1"/>
  <c r="O338" i="8"/>
  <c r="G78" i="11" s="1"/>
  <c r="N338" i="8"/>
  <c r="G68" i="11" s="1"/>
  <c r="M338" i="8"/>
  <c r="G58" i="11" s="1"/>
  <c r="L338" i="8"/>
  <c r="G48" i="11" s="1"/>
  <c r="K338" i="8"/>
  <c r="G38" i="11" s="1"/>
  <c r="J338" i="8"/>
  <c r="G28" i="11" s="1"/>
  <c r="I338" i="8"/>
  <c r="G18" i="11" s="1"/>
  <c r="H338" i="8"/>
  <c r="G8" i="11" s="1"/>
  <c r="G338" i="8"/>
  <c r="F338" i="8"/>
  <c r="X337" i="8"/>
  <c r="G167" i="11" s="1"/>
  <c r="W337" i="8"/>
  <c r="G157" i="11" s="1"/>
  <c r="V337" i="8"/>
  <c r="G147" i="11" s="1"/>
  <c r="U337" i="8"/>
  <c r="G137" i="11" s="1"/>
  <c r="T337" i="8"/>
  <c r="G127" i="11" s="1"/>
  <c r="S337" i="8"/>
  <c r="G117" i="11" s="1"/>
  <c r="R337" i="8"/>
  <c r="G107" i="11" s="1"/>
  <c r="Q337" i="8"/>
  <c r="G97" i="11" s="1"/>
  <c r="P337" i="8"/>
  <c r="G87" i="11" s="1"/>
  <c r="O337" i="8"/>
  <c r="G77" i="11" s="1"/>
  <c r="N337" i="8"/>
  <c r="G67" i="11" s="1"/>
  <c r="M337" i="8"/>
  <c r="G57" i="11" s="1"/>
  <c r="L337" i="8"/>
  <c r="G47" i="11" s="1"/>
  <c r="K337" i="8"/>
  <c r="G37" i="11" s="1"/>
  <c r="J337" i="8"/>
  <c r="G27" i="11" s="1"/>
  <c r="I337" i="8"/>
  <c r="G17" i="11" s="1"/>
  <c r="H337" i="8"/>
  <c r="G7" i="11" s="1"/>
  <c r="G337" i="8"/>
  <c r="F337" i="8"/>
  <c r="X336" i="8"/>
  <c r="G166" i="11" s="1"/>
  <c r="W336" i="8"/>
  <c r="G156" i="11" s="1"/>
  <c r="V336" i="8"/>
  <c r="G146" i="11" s="1"/>
  <c r="U336" i="8"/>
  <c r="G136" i="11" s="1"/>
  <c r="T336" i="8"/>
  <c r="G126" i="11" s="1"/>
  <c r="S336" i="8"/>
  <c r="G116" i="11" s="1"/>
  <c r="R336" i="8"/>
  <c r="G106" i="11" s="1"/>
  <c r="Q336" i="8"/>
  <c r="G96" i="11" s="1"/>
  <c r="P336" i="8"/>
  <c r="G86" i="11" s="1"/>
  <c r="O336" i="8"/>
  <c r="G76" i="11" s="1"/>
  <c r="N336" i="8"/>
  <c r="G66" i="11" s="1"/>
  <c r="M336" i="8"/>
  <c r="G56" i="11" s="1"/>
  <c r="L336" i="8"/>
  <c r="G46" i="11" s="1"/>
  <c r="K336" i="8"/>
  <c r="G36" i="11" s="1"/>
  <c r="J336" i="8"/>
  <c r="G26" i="11" s="1"/>
  <c r="I336" i="8"/>
  <c r="G16" i="11" s="1"/>
  <c r="H336" i="8"/>
  <c r="G6" i="11" s="1"/>
  <c r="G336" i="8"/>
  <c r="F336" i="8"/>
  <c r="X335" i="8"/>
  <c r="G165" i="11" s="1"/>
  <c r="W335" i="8"/>
  <c r="G155" i="11" s="1"/>
  <c r="V335" i="8"/>
  <c r="G145" i="11" s="1"/>
  <c r="U335" i="8"/>
  <c r="G135" i="11" s="1"/>
  <c r="T335" i="8"/>
  <c r="G125" i="11" s="1"/>
  <c r="S335" i="8"/>
  <c r="G115" i="11" s="1"/>
  <c r="R335" i="8"/>
  <c r="G105" i="11" s="1"/>
  <c r="Q335" i="8"/>
  <c r="G95" i="11" s="1"/>
  <c r="P335" i="8"/>
  <c r="G85" i="11" s="1"/>
  <c r="O335" i="8"/>
  <c r="G75" i="11" s="1"/>
  <c r="N335" i="8"/>
  <c r="G65" i="11" s="1"/>
  <c r="M335" i="8"/>
  <c r="G55" i="11" s="1"/>
  <c r="L335" i="8"/>
  <c r="G45" i="11" s="1"/>
  <c r="K335" i="8"/>
  <c r="G35" i="11" s="1"/>
  <c r="J335" i="8"/>
  <c r="G25" i="11" s="1"/>
  <c r="I335" i="8"/>
  <c r="G15" i="11" s="1"/>
  <c r="H335" i="8"/>
  <c r="G5" i="11" s="1"/>
  <c r="G335" i="8"/>
  <c r="F335" i="8"/>
  <c r="X334" i="8"/>
  <c r="G164" i="11" s="1"/>
  <c r="W334" i="8"/>
  <c r="G154" i="11" s="1"/>
  <c r="V334" i="8"/>
  <c r="G144" i="11" s="1"/>
  <c r="U334" i="8"/>
  <c r="G134" i="11" s="1"/>
  <c r="T334" i="8"/>
  <c r="G124" i="11" s="1"/>
  <c r="S334" i="8"/>
  <c r="G114" i="11" s="1"/>
  <c r="R334" i="8"/>
  <c r="G104" i="11" s="1"/>
  <c r="Q334" i="8"/>
  <c r="G94" i="11" s="1"/>
  <c r="P334" i="8"/>
  <c r="G84" i="11" s="1"/>
  <c r="O334" i="8"/>
  <c r="G74" i="11" s="1"/>
  <c r="N334" i="8"/>
  <c r="G64" i="11" s="1"/>
  <c r="M334" i="8"/>
  <c r="G54" i="11" s="1"/>
  <c r="L334" i="8"/>
  <c r="G44" i="11" s="1"/>
  <c r="K334" i="8"/>
  <c r="G34" i="11" s="1"/>
  <c r="J334" i="8"/>
  <c r="G24" i="11" s="1"/>
  <c r="I334" i="8"/>
  <c r="G14" i="11" s="1"/>
  <c r="H334" i="8"/>
  <c r="G4" i="11" s="1"/>
  <c r="G334" i="8"/>
  <c r="F334" i="8"/>
  <c r="X333" i="8"/>
  <c r="G163" i="11" s="1"/>
  <c r="W333" i="8"/>
  <c r="G153" i="11" s="1"/>
  <c r="V333" i="8"/>
  <c r="G143" i="11" s="1"/>
  <c r="U333" i="8"/>
  <c r="G133" i="11" s="1"/>
  <c r="T333" i="8"/>
  <c r="G123" i="11" s="1"/>
  <c r="S333" i="8"/>
  <c r="G113" i="11" s="1"/>
  <c r="R333" i="8"/>
  <c r="G103" i="11" s="1"/>
  <c r="Q333" i="8"/>
  <c r="G93" i="11" s="1"/>
  <c r="P333" i="8"/>
  <c r="G83" i="11" s="1"/>
  <c r="O333" i="8"/>
  <c r="G73" i="11" s="1"/>
  <c r="N333" i="8"/>
  <c r="G63" i="11" s="1"/>
  <c r="M333" i="8"/>
  <c r="G53" i="11" s="1"/>
  <c r="L333" i="8"/>
  <c r="G43" i="11" s="1"/>
  <c r="K333" i="8"/>
  <c r="G33" i="11" s="1"/>
  <c r="J333" i="8"/>
  <c r="G23" i="11" s="1"/>
  <c r="I333" i="8"/>
  <c r="G13" i="11" s="1"/>
  <c r="H333" i="8"/>
  <c r="G3" i="11" s="1"/>
  <c r="G333" i="8"/>
  <c r="F333" i="8"/>
  <c r="X332" i="8"/>
  <c r="G162" i="11" s="1"/>
  <c r="W332" i="8"/>
  <c r="G152" i="11" s="1"/>
  <c r="V332" i="8"/>
  <c r="G142" i="11" s="1"/>
  <c r="U332" i="8"/>
  <c r="G132" i="11" s="1"/>
  <c r="T332" i="8"/>
  <c r="G122" i="11" s="1"/>
  <c r="S332" i="8"/>
  <c r="G112" i="11" s="1"/>
  <c r="R332" i="8"/>
  <c r="G102" i="11" s="1"/>
  <c r="Q332" i="8"/>
  <c r="G92" i="11" s="1"/>
  <c r="P332" i="8"/>
  <c r="G82" i="11" s="1"/>
  <c r="O332" i="8"/>
  <c r="G72" i="11" s="1"/>
  <c r="N332" i="8"/>
  <c r="G62" i="11" s="1"/>
  <c r="M332" i="8"/>
  <c r="G52" i="11" s="1"/>
  <c r="L332" i="8"/>
  <c r="G42" i="11" s="1"/>
  <c r="K332" i="8"/>
  <c r="G32" i="11" s="1"/>
  <c r="J332" i="8"/>
  <c r="G22" i="11" s="1"/>
  <c r="I332" i="8"/>
  <c r="G12" i="11" s="1"/>
  <c r="H332" i="8"/>
  <c r="G2" i="11" s="1"/>
  <c r="G332" i="8"/>
  <c r="F332" i="8"/>
  <c r="X330" i="8"/>
  <c r="F169" i="11" s="1"/>
  <c r="W330" i="8"/>
  <c r="F159" i="11" s="1"/>
  <c r="V330" i="8"/>
  <c r="F149" i="11" s="1"/>
  <c r="U330" i="8"/>
  <c r="F139" i="11" s="1"/>
  <c r="T330" i="8"/>
  <c r="F129" i="11" s="1"/>
  <c r="S330" i="8"/>
  <c r="F119" i="11" s="1"/>
  <c r="R330" i="8"/>
  <c r="F109" i="11" s="1"/>
  <c r="Q330" i="8"/>
  <c r="F99" i="11" s="1"/>
  <c r="P330" i="8"/>
  <c r="F89" i="11" s="1"/>
  <c r="O330" i="8"/>
  <c r="F79" i="11" s="1"/>
  <c r="N330" i="8"/>
  <c r="F69" i="11" s="1"/>
  <c r="M330" i="8"/>
  <c r="F59" i="11" s="1"/>
  <c r="L330" i="8"/>
  <c r="F49" i="11" s="1"/>
  <c r="K330" i="8"/>
  <c r="F39" i="11" s="1"/>
  <c r="J330" i="8"/>
  <c r="F29" i="11" s="1"/>
  <c r="I330" i="8"/>
  <c r="F19" i="11" s="1"/>
  <c r="H330" i="8"/>
  <c r="F9" i="11" s="1"/>
  <c r="G330" i="8"/>
  <c r="F330" i="8"/>
  <c r="X329" i="8"/>
  <c r="F168" i="11" s="1"/>
  <c r="W329" i="8"/>
  <c r="F158" i="11" s="1"/>
  <c r="V329" i="8"/>
  <c r="F148" i="11" s="1"/>
  <c r="U329" i="8"/>
  <c r="F138" i="11" s="1"/>
  <c r="T329" i="8"/>
  <c r="F128" i="11" s="1"/>
  <c r="S329" i="8"/>
  <c r="F118" i="11" s="1"/>
  <c r="R329" i="8"/>
  <c r="F108" i="11" s="1"/>
  <c r="Q329" i="8"/>
  <c r="F98" i="11" s="1"/>
  <c r="P329" i="8"/>
  <c r="F88" i="11" s="1"/>
  <c r="O329" i="8"/>
  <c r="F78" i="11" s="1"/>
  <c r="N329" i="8"/>
  <c r="F68" i="11" s="1"/>
  <c r="M329" i="8"/>
  <c r="F58" i="11" s="1"/>
  <c r="L329" i="8"/>
  <c r="F48" i="11" s="1"/>
  <c r="K329" i="8"/>
  <c r="F38" i="11" s="1"/>
  <c r="J329" i="8"/>
  <c r="F28" i="11" s="1"/>
  <c r="I329" i="8"/>
  <c r="F18" i="11" s="1"/>
  <c r="H329" i="8"/>
  <c r="F8" i="11" s="1"/>
  <c r="G329" i="8"/>
  <c r="F329" i="8"/>
  <c r="X328" i="8"/>
  <c r="F167" i="11" s="1"/>
  <c r="W328" i="8"/>
  <c r="F157" i="11" s="1"/>
  <c r="V328" i="8"/>
  <c r="F147" i="11" s="1"/>
  <c r="U328" i="8"/>
  <c r="F137" i="11" s="1"/>
  <c r="T328" i="8"/>
  <c r="F127" i="11" s="1"/>
  <c r="S328" i="8"/>
  <c r="F117" i="11" s="1"/>
  <c r="R328" i="8"/>
  <c r="F107" i="11" s="1"/>
  <c r="Q328" i="8"/>
  <c r="F97" i="11" s="1"/>
  <c r="P328" i="8"/>
  <c r="F87" i="11" s="1"/>
  <c r="O328" i="8"/>
  <c r="F77" i="11" s="1"/>
  <c r="N328" i="8"/>
  <c r="F67" i="11" s="1"/>
  <c r="M328" i="8"/>
  <c r="F57" i="11" s="1"/>
  <c r="L328" i="8"/>
  <c r="F47" i="11" s="1"/>
  <c r="K328" i="8"/>
  <c r="F37" i="11" s="1"/>
  <c r="J328" i="8"/>
  <c r="F27" i="11" s="1"/>
  <c r="I328" i="8"/>
  <c r="F17" i="11" s="1"/>
  <c r="H328" i="8"/>
  <c r="F7" i="11" s="1"/>
  <c r="G328" i="8"/>
  <c r="F328" i="8"/>
  <c r="X327" i="8"/>
  <c r="F166" i="11" s="1"/>
  <c r="W327" i="8"/>
  <c r="F156" i="11" s="1"/>
  <c r="V327" i="8"/>
  <c r="F146" i="11" s="1"/>
  <c r="U327" i="8"/>
  <c r="F136" i="11" s="1"/>
  <c r="T327" i="8"/>
  <c r="F126" i="11" s="1"/>
  <c r="S327" i="8"/>
  <c r="F116" i="11" s="1"/>
  <c r="R327" i="8"/>
  <c r="F106" i="11" s="1"/>
  <c r="Q327" i="8"/>
  <c r="F96" i="11" s="1"/>
  <c r="P327" i="8"/>
  <c r="F86" i="11" s="1"/>
  <c r="O327" i="8"/>
  <c r="F76" i="11" s="1"/>
  <c r="N327" i="8"/>
  <c r="F66" i="11" s="1"/>
  <c r="M327" i="8"/>
  <c r="F56" i="11" s="1"/>
  <c r="L327" i="8"/>
  <c r="F46" i="11" s="1"/>
  <c r="K327" i="8"/>
  <c r="F36" i="11" s="1"/>
  <c r="J327" i="8"/>
  <c r="F26" i="11" s="1"/>
  <c r="I327" i="8"/>
  <c r="F16" i="11" s="1"/>
  <c r="H327" i="8"/>
  <c r="F6" i="11" s="1"/>
  <c r="G327" i="8"/>
  <c r="F327" i="8"/>
  <c r="X326" i="8"/>
  <c r="F165" i="11" s="1"/>
  <c r="W326" i="8"/>
  <c r="F155" i="11" s="1"/>
  <c r="V326" i="8"/>
  <c r="F145" i="11" s="1"/>
  <c r="U326" i="8"/>
  <c r="F135" i="11" s="1"/>
  <c r="T326" i="8"/>
  <c r="F125" i="11" s="1"/>
  <c r="S326" i="8"/>
  <c r="F115" i="11" s="1"/>
  <c r="R326" i="8"/>
  <c r="F105" i="11" s="1"/>
  <c r="Q326" i="8"/>
  <c r="F95" i="11" s="1"/>
  <c r="P326" i="8"/>
  <c r="F85" i="11" s="1"/>
  <c r="O326" i="8"/>
  <c r="F75" i="11" s="1"/>
  <c r="N326" i="8"/>
  <c r="F65" i="11" s="1"/>
  <c r="M326" i="8"/>
  <c r="F55" i="11" s="1"/>
  <c r="L326" i="8"/>
  <c r="F45" i="11" s="1"/>
  <c r="K326" i="8"/>
  <c r="F35" i="11" s="1"/>
  <c r="J326" i="8"/>
  <c r="F25" i="11" s="1"/>
  <c r="I326" i="8"/>
  <c r="F15" i="11" s="1"/>
  <c r="H326" i="8"/>
  <c r="F5" i="11" s="1"/>
  <c r="G326" i="8"/>
  <c r="F326" i="8"/>
  <c r="X325" i="8"/>
  <c r="F164" i="11" s="1"/>
  <c r="W325" i="8"/>
  <c r="F154" i="11" s="1"/>
  <c r="V325" i="8"/>
  <c r="F144" i="11" s="1"/>
  <c r="U325" i="8"/>
  <c r="F134" i="11" s="1"/>
  <c r="T325" i="8"/>
  <c r="F124" i="11" s="1"/>
  <c r="S325" i="8"/>
  <c r="F114" i="11" s="1"/>
  <c r="R325" i="8"/>
  <c r="F104" i="11" s="1"/>
  <c r="Q325" i="8"/>
  <c r="F94" i="11" s="1"/>
  <c r="P325" i="8"/>
  <c r="F84" i="11" s="1"/>
  <c r="O325" i="8"/>
  <c r="F74" i="11" s="1"/>
  <c r="N325" i="8"/>
  <c r="F64" i="11" s="1"/>
  <c r="M325" i="8"/>
  <c r="F54" i="11" s="1"/>
  <c r="L325" i="8"/>
  <c r="F44" i="11" s="1"/>
  <c r="K325" i="8"/>
  <c r="F34" i="11" s="1"/>
  <c r="J325" i="8"/>
  <c r="F24" i="11" s="1"/>
  <c r="I325" i="8"/>
  <c r="F14" i="11" s="1"/>
  <c r="H325" i="8"/>
  <c r="F4" i="11" s="1"/>
  <c r="G325" i="8"/>
  <c r="F325" i="8"/>
  <c r="X324" i="8"/>
  <c r="F163" i="11" s="1"/>
  <c r="W324" i="8"/>
  <c r="F153" i="11" s="1"/>
  <c r="V324" i="8"/>
  <c r="F143" i="11" s="1"/>
  <c r="U324" i="8"/>
  <c r="F133" i="11" s="1"/>
  <c r="T324" i="8"/>
  <c r="F123" i="11" s="1"/>
  <c r="S324" i="8"/>
  <c r="F113" i="11" s="1"/>
  <c r="R324" i="8"/>
  <c r="F103" i="11" s="1"/>
  <c r="Q324" i="8"/>
  <c r="F93" i="11" s="1"/>
  <c r="P324" i="8"/>
  <c r="F83" i="11" s="1"/>
  <c r="O324" i="8"/>
  <c r="F73" i="11" s="1"/>
  <c r="N324" i="8"/>
  <c r="F63" i="11" s="1"/>
  <c r="M324" i="8"/>
  <c r="F53" i="11" s="1"/>
  <c r="L324" i="8"/>
  <c r="F43" i="11" s="1"/>
  <c r="K324" i="8"/>
  <c r="F33" i="11" s="1"/>
  <c r="J324" i="8"/>
  <c r="F23" i="11" s="1"/>
  <c r="I324" i="8"/>
  <c r="F13" i="11" s="1"/>
  <c r="H324" i="8"/>
  <c r="F3" i="11" s="1"/>
  <c r="G324" i="8"/>
  <c r="F324" i="8"/>
  <c r="X323" i="8"/>
  <c r="F162" i="11" s="1"/>
  <c r="W323" i="8"/>
  <c r="F152" i="11" s="1"/>
  <c r="V323" i="8"/>
  <c r="F142" i="11" s="1"/>
  <c r="U323" i="8"/>
  <c r="F132" i="11" s="1"/>
  <c r="T323" i="8"/>
  <c r="F122" i="11" s="1"/>
  <c r="S323" i="8"/>
  <c r="F112" i="11" s="1"/>
  <c r="R323" i="8"/>
  <c r="F102" i="11" s="1"/>
  <c r="Q323" i="8"/>
  <c r="F92" i="11" s="1"/>
  <c r="P323" i="8"/>
  <c r="F82" i="11" s="1"/>
  <c r="O323" i="8"/>
  <c r="F72" i="11" s="1"/>
  <c r="N323" i="8"/>
  <c r="F62" i="11" s="1"/>
  <c r="M323" i="8"/>
  <c r="F52" i="11" s="1"/>
  <c r="L323" i="8"/>
  <c r="F42" i="11" s="1"/>
  <c r="K323" i="8"/>
  <c r="F32" i="11" s="1"/>
  <c r="J323" i="8"/>
  <c r="F22" i="11" s="1"/>
  <c r="I323" i="8"/>
  <c r="F12" i="11" s="1"/>
  <c r="H323" i="8"/>
  <c r="F2" i="11" s="1"/>
  <c r="G323" i="8"/>
  <c r="F323" i="8"/>
  <c r="X321" i="8"/>
  <c r="E169" i="11" s="1"/>
  <c r="W321" i="8"/>
  <c r="E159" i="11" s="1"/>
  <c r="V321" i="8"/>
  <c r="E149" i="11" s="1"/>
  <c r="U321" i="8"/>
  <c r="E139" i="11" s="1"/>
  <c r="T321" i="8"/>
  <c r="E129" i="11" s="1"/>
  <c r="S321" i="8"/>
  <c r="E119" i="11" s="1"/>
  <c r="R321" i="8"/>
  <c r="E109" i="11" s="1"/>
  <c r="Q321" i="8"/>
  <c r="E99" i="11" s="1"/>
  <c r="P321" i="8"/>
  <c r="E89" i="11" s="1"/>
  <c r="O321" i="8"/>
  <c r="E79" i="11" s="1"/>
  <c r="N321" i="8"/>
  <c r="E69" i="11" s="1"/>
  <c r="M321" i="8"/>
  <c r="E59" i="11" s="1"/>
  <c r="L321" i="8"/>
  <c r="E49" i="11" s="1"/>
  <c r="K321" i="8"/>
  <c r="E39" i="11" s="1"/>
  <c r="J321" i="8"/>
  <c r="E29" i="11" s="1"/>
  <c r="I321" i="8"/>
  <c r="E19" i="11" s="1"/>
  <c r="H321" i="8"/>
  <c r="E9" i="11" s="1"/>
  <c r="G321" i="8"/>
  <c r="F321" i="8"/>
  <c r="X320" i="8"/>
  <c r="E168" i="11" s="1"/>
  <c r="W320" i="8"/>
  <c r="E158" i="11" s="1"/>
  <c r="V320" i="8"/>
  <c r="E148" i="11" s="1"/>
  <c r="U320" i="8"/>
  <c r="E138" i="11" s="1"/>
  <c r="T320" i="8"/>
  <c r="E128" i="11" s="1"/>
  <c r="S320" i="8"/>
  <c r="E118" i="11" s="1"/>
  <c r="R320" i="8"/>
  <c r="E108" i="11" s="1"/>
  <c r="Q320" i="8"/>
  <c r="E98" i="11" s="1"/>
  <c r="P320" i="8"/>
  <c r="E88" i="11" s="1"/>
  <c r="O320" i="8"/>
  <c r="E78" i="11" s="1"/>
  <c r="N320" i="8"/>
  <c r="E68" i="11" s="1"/>
  <c r="M320" i="8"/>
  <c r="E58" i="11" s="1"/>
  <c r="L320" i="8"/>
  <c r="E48" i="11" s="1"/>
  <c r="K320" i="8"/>
  <c r="E38" i="11" s="1"/>
  <c r="J320" i="8"/>
  <c r="E28" i="11" s="1"/>
  <c r="I320" i="8"/>
  <c r="E18" i="11" s="1"/>
  <c r="H320" i="8"/>
  <c r="E8" i="11" s="1"/>
  <c r="G320" i="8"/>
  <c r="F320" i="8"/>
  <c r="X319" i="8"/>
  <c r="E167" i="11" s="1"/>
  <c r="W319" i="8"/>
  <c r="E157" i="11" s="1"/>
  <c r="V319" i="8"/>
  <c r="E147" i="11" s="1"/>
  <c r="U319" i="8"/>
  <c r="E137" i="11" s="1"/>
  <c r="T319" i="8"/>
  <c r="E127" i="11" s="1"/>
  <c r="S319" i="8"/>
  <c r="E117" i="11" s="1"/>
  <c r="R319" i="8"/>
  <c r="E107" i="11" s="1"/>
  <c r="Q319" i="8"/>
  <c r="E97" i="11" s="1"/>
  <c r="P319" i="8"/>
  <c r="E87" i="11" s="1"/>
  <c r="O319" i="8"/>
  <c r="E77" i="11" s="1"/>
  <c r="N319" i="8"/>
  <c r="E67" i="11" s="1"/>
  <c r="M319" i="8"/>
  <c r="E57" i="11" s="1"/>
  <c r="L319" i="8"/>
  <c r="E47" i="11" s="1"/>
  <c r="K319" i="8"/>
  <c r="E37" i="11" s="1"/>
  <c r="J319" i="8"/>
  <c r="E27" i="11" s="1"/>
  <c r="I319" i="8"/>
  <c r="E17" i="11" s="1"/>
  <c r="H319" i="8"/>
  <c r="E7" i="11" s="1"/>
  <c r="G319" i="8"/>
  <c r="F319" i="8"/>
  <c r="X318" i="8"/>
  <c r="E166" i="11" s="1"/>
  <c r="W318" i="8"/>
  <c r="E156" i="11" s="1"/>
  <c r="V318" i="8"/>
  <c r="E146" i="11" s="1"/>
  <c r="U318" i="8"/>
  <c r="E136" i="11" s="1"/>
  <c r="T318" i="8"/>
  <c r="E126" i="11" s="1"/>
  <c r="S318" i="8"/>
  <c r="E116" i="11" s="1"/>
  <c r="R318" i="8"/>
  <c r="E106" i="11" s="1"/>
  <c r="Q318" i="8"/>
  <c r="E96" i="11" s="1"/>
  <c r="P318" i="8"/>
  <c r="E86" i="11" s="1"/>
  <c r="O318" i="8"/>
  <c r="E76" i="11" s="1"/>
  <c r="N318" i="8"/>
  <c r="E66" i="11" s="1"/>
  <c r="M318" i="8"/>
  <c r="E56" i="11" s="1"/>
  <c r="L318" i="8"/>
  <c r="E46" i="11" s="1"/>
  <c r="K318" i="8"/>
  <c r="E36" i="11" s="1"/>
  <c r="J318" i="8"/>
  <c r="E26" i="11" s="1"/>
  <c r="I318" i="8"/>
  <c r="E16" i="11" s="1"/>
  <c r="H318" i="8"/>
  <c r="E6" i="11" s="1"/>
  <c r="G318" i="8"/>
  <c r="F318" i="8"/>
  <c r="X317" i="8"/>
  <c r="E165" i="11" s="1"/>
  <c r="W317" i="8"/>
  <c r="E155" i="11" s="1"/>
  <c r="V317" i="8"/>
  <c r="E145" i="11" s="1"/>
  <c r="U317" i="8"/>
  <c r="E135" i="11" s="1"/>
  <c r="T317" i="8"/>
  <c r="E125" i="11" s="1"/>
  <c r="S317" i="8"/>
  <c r="E115" i="11" s="1"/>
  <c r="R317" i="8"/>
  <c r="E105" i="11" s="1"/>
  <c r="Q317" i="8"/>
  <c r="E95" i="11" s="1"/>
  <c r="P317" i="8"/>
  <c r="E85" i="11" s="1"/>
  <c r="O317" i="8"/>
  <c r="E75" i="11" s="1"/>
  <c r="N317" i="8"/>
  <c r="E65" i="11" s="1"/>
  <c r="M317" i="8"/>
  <c r="E55" i="11" s="1"/>
  <c r="L317" i="8"/>
  <c r="E45" i="11" s="1"/>
  <c r="K317" i="8"/>
  <c r="E35" i="11" s="1"/>
  <c r="J317" i="8"/>
  <c r="E25" i="11" s="1"/>
  <c r="I317" i="8"/>
  <c r="E15" i="11" s="1"/>
  <c r="H317" i="8"/>
  <c r="E5" i="11" s="1"/>
  <c r="G317" i="8"/>
  <c r="F317" i="8"/>
  <c r="X316" i="8"/>
  <c r="E164" i="11" s="1"/>
  <c r="W316" i="8"/>
  <c r="E154" i="11" s="1"/>
  <c r="V316" i="8"/>
  <c r="E144" i="11" s="1"/>
  <c r="U316" i="8"/>
  <c r="E134" i="11" s="1"/>
  <c r="T316" i="8"/>
  <c r="E124" i="11" s="1"/>
  <c r="S316" i="8"/>
  <c r="E114" i="11" s="1"/>
  <c r="R316" i="8"/>
  <c r="E104" i="11" s="1"/>
  <c r="Q316" i="8"/>
  <c r="E94" i="11" s="1"/>
  <c r="P316" i="8"/>
  <c r="E84" i="11" s="1"/>
  <c r="O316" i="8"/>
  <c r="E74" i="11" s="1"/>
  <c r="N316" i="8"/>
  <c r="E64" i="11" s="1"/>
  <c r="M316" i="8"/>
  <c r="E54" i="11" s="1"/>
  <c r="L316" i="8"/>
  <c r="E44" i="11" s="1"/>
  <c r="K316" i="8"/>
  <c r="E34" i="11" s="1"/>
  <c r="J316" i="8"/>
  <c r="E24" i="11" s="1"/>
  <c r="I316" i="8"/>
  <c r="E14" i="11" s="1"/>
  <c r="H316" i="8"/>
  <c r="E4" i="11" s="1"/>
  <c r="G316" i="8"/>
  <c r="F316" i="8"/>
  <c r="X315" i="8"/>
  <c r="E163" i="11" s="1"/>
  <c r="W315" i="8"/>
  <c r="E153" i="11" s="1"/>
  <c r="V315" i="8"/>
  <c r="E143" i="11" s="1"/>
  <c r="U315" i="8"/>
  <c r="E133" i="11" s="1"/>
  <c r="T315" i="8"/>
  <c r="E123" i="11" s="1"/>
  <c r="S315" i="8"/>
  <c r="E113" i="11" s="1"/>
  <c r="R315" i="8"/>
  <c r="E103" i="11" s="1"/>
  <c r="Q315" i="8"/>
  <c r="E93" i="11" s="1"/>
  <c r="P315" i="8"/>
  <c r="E83" i="11" s="1"/>
  <c r="O315" i="8"/>
  <c r="E73" i="11" s="1"/>
  <c r="N315" i="8"/>
  <c r="E63" i="11" s="1"/>
  <c r="M315" i="8"/>
  <c r="E53" i="11" s="1"/>
  <c r="L315" i="8"/>
  <c r="E43" i="11" s="1"/>
  <c r="K315" i="8"/>
  <c r="E33" i="11" s="1"/>
  <c r="J315" i="8"/>
  <c r="E23" i="11" s="1"/>
  <c r="I315" i="8"/>
  <c r="E13" i="11" s="1"/>
  <c r="H315" i="8"/>
  <c r="E3" i="11" s="1"/>
  <c r="G315" i="8"/>
  <c r="F315" i="8"/>
  <c r="X314" i="8"/>
  <c r="E162" i="11" s="1"/>
  <c r="W314" i="8"/>
  <c r="E152" i="11" s="1"/>
  <c r="V314" i="8"/>
  <c r="E142" i="11" s="1"/>
  <c r="U314" i="8"/>
  <c r="E132" i="11" s="1"/>
  <c r="T314" i="8"/>
  <c r="E122" i="11" s="1"/>
  <c r="S314" i="8"/>
  <c r="E112" i="11" s="1"/>
  <c r="R314" i="8"/>
  <c r="E102" i="11" s="1"/>
  <c r="Q314" i="8"/>
  <c r="E92" i="11" s="1"/>
  <c r="P314" i="8"/>
  <c r="E82" i="11" s="1"/>
  <c r="O314" i="8"/>
  <c r="E72" i="11" s="1"/>
  <c r="N314" i="8"/>
  <c r="E62" i="11" s="1"/>
  <c r="M314" i="8"/>
  <c r="E52" i="11" s="1"/>
  <c r="L314" i="8"/>
  <c r="E42" i="11" s="1"/>
  <c r="K314" i="8"/>
  <c r="E32" i="11" s="1"/>
  <c r="J314" i="8"/>
  <c r="E22" i="11" s="1"/>
  <c r="I314" i="8"/>
  <c r="E12" i="11" s="1"/>
  <c r="H314" i="8"/>
  <c r="E2" i="11" s="1"/>
  <c r="G314" i="8"/>
  <c r="F314" i="8"/>
  <c r="X312" i="8"/>
  <c r="D169" i="11" s="1"/>
  <c r="W312" i="8"/>
  <c r="D159" i="11" s="1"/>
  <c r="V312" i="8"/>
  <c r="D149" i="11" s="1"/>
  <c r="U312" i="8"/>
  <c r="D139" i="11" s="1"/>
  <c r="T312" i="8"/>
  <c r="D129" i="11" s="1"/>
  <c r="S312" i="8"/>
  <c r="D119" i="11" s="1"/>
  <c r="R312" i="8"/>
  <c r="D109" i="11" s="1"/>
  <c r="Q312" i="8"/>
  <c r="D99" i="11" s="1"/>
  <c r="P312" i="8"/>
  <c r="D89" i="11" s="1"/>
  <c r="O312" i="8"/>
  <c r="D79" i="11" s="1"/>
  <c r="N312" i="8"/>
  <c r="D69" i="11" s="1"/>
  <c r="M312" i="8"/>
  <c r="D59" i="11" s="1"/>
  <c r="L312" i="8"/>
  <c r="D49" i="11" s="1"/>
  <c r="K312" i="8"/>
  <c r="D39" i="11" s="1"/>
  <c r="J312" i="8"/>
  <c r="D29" i="11" s="1"/>
  <c r="I312" i="8"/>
  <c r="D19" i="11" s="1"/>
  <c r="H312" i="8"/>
  <c r="D9" i="11" s="1"/>
  <c r="G312" i="8"/>
  <c r="F312" i="8"/>
  <c r="X311" i="8"/>
  <c r="D168" i="11" s="1"/>
  <c r="W311" i="8"/>
  <c r="D158" i="11" s="1"/>
  <c r="V311" i="8"/>
  <c r="D148" i="11" s="1"/>
  <c r="U311" i="8"/>
  <c r="D138" i="11" s="1"/>
  <c r="T311" i="8"/>
  <c r="D128" i="11" s="1"/>
  <c r="S311" i="8"/>
  <c r="D118" i="11" s="1"/>
  <c r="R311" i="8"/>
  <c r="D108" i="11" s="1"/>
  <c r="Q311" i="8"/>
  <c r="D98" i="11" s="1"/>
  <c r="P311" i="8"/>
  <c r="D88" i="11" s="1"/>
  <c r="O311" i="8"/>
  <c r="D78" i="11" s="1"/>
  <c r="N311" i="8"/>
  <c r="D68" i="11" s="1"/>
  <c r="M311" i="8"/>
  <c r="D58" i="11" s="1"/>
  <c r="L311" i="8"/>
  <c r="D48" i="11" s="1"/>
  <c r="K311" i="8"/>
  <c r="D38" i="11" s="1"/>
  <c r="J311" i="8"/>
  <c r="D28" i="11" s="1"/>
  <c r="I311" i="8"/>
  <c r="D18" i="11" s="1"/>
  <c r="H311" i="8"/>
  <c r="D8" i="11" s="1"/>
  <c r="G311" i="8"/>
  <c r="F311" i="8"/>
  <c r="X310" i="8"/>
  <c r="D167" i="11" s="1"/>
  <c r="W310" i="8"/>
  <c r="D157" i="11" s="1"/>
  <c r="V310" i="8"/>
  <c r="D147" i="11" s="1"/>
  <c r="U310" i="8"/>
  <c r="D137" i="11" s="1"/>
  <c r="T310" i="8"/>
  <c r="D127" i="11" s="1"/>
  <c r="S310" i="8"/>
  <c r="D117" i="11" s="1"/>
  <c r="R310" i="8"/>
  <c r="D107" i="11" s="1"/>
  <c r="Q310" i="8"/>
  <c r="D97" i="11" s="1"/>
  <c r="P310" i="8"/>
  <c r="D87" i="11" s="1"/>
  <c r="O310" i="8"/>
  <c r="D77" i="11" s="1"/>
  <c r="N310" i="8"/>
  <c r="D67" i="11" s="1"/>
  <c r="M310" i="8"/>
  <c r="D57" i="11" s="1"/>
  <c r="L310" i="8"/>
  <c r="D47" i="11" s="1"/>
  <c r="K310" i="8"/>
  <c r="D37" i="11" s="1"/>
  <c r="J310" i="8"/>
  <c r="D27" i="11" s="1"/>
  <c r="I310" i="8"/>
  <c r="D17" i="11" s="1"/>
  <c r="H310" i="8"/>
  <c r="D7" i="11" s="1"/>
  <c r="G310" i="8"/>
  <c r="F310" i="8"/>
  <c r="X309" i="8"/>
  <c r="D166" i="11" s="1"/>
  <c r="W309" i="8"/>
  <c r="D156" i="11" s="1"/>
  <c r="V309" i="8"/>
  <c r="D146" i="11" s="1"/>
  <c r="U309" i="8"/>
  <c r="D136" i="11" s="1"/>
  <c r="T309" i="8"/>
  <c r="D126" i="11" s="1"/>
  <c r="S309" i="8"/>
  <c r="D116" i="11" s="1"/>
  <c r="R309" i="8"/>
  <c r="D106" i="11" s="1"/>
  <c r="Q309" i="8"/>
  <c r="D96" i="11" s="1"/>
  <c r="P309" i="8"/>
  <c r="D86" i="11" s="1"/>
  <c r="O309" i="8"/>
  <c r="D76" i="11" s="1"/>
  <c r="N309" i="8"/>
  <c r="D66" i="11" s="1"/>
  <c r="M309" i="8"/>
  <c r="D56" i="11" s="1"/>
  <c r="L309" i="8"/>
  <c r="D46" i="11" s="1"/>
  <c r="K309" i="8"/>
  <c r="D36" i="11" s="1"/>
  <c r="J309" i="8"/>
  <c r="D26" i="11" s="1"/>
  <c r="I309" i="8"/>
  <c r="D16" i="11" s="1"/>
  <c r="H309" i="8"/>
  <c r="D6" i="11" s="1"/>
  <c r="G309" i="8"/>
  <c r="F309" i="8"/>
  <c r="X308" i="8"/>
  <c r="D165" i="11" s="1"/>
  <c r="W308" i="8"/>
  <c r="D155" i="11" s="1"/>
  <c r="V308" i="8"/>
  <c r="D145" i="11" s="1"/>
  <c r="U308" i="8"/>
  <c r="D135" i="11" s="1"/>
  <c r="T308" i="8"/>
  <c r="D125" i="11" s="1"/>
  <c r="S308" i="8"/>
  <c r="D115" i="11" s="1"/>
  <c r="R308" i="8"/>
  <c r="D105" i="11" s="1"/>
  <c r="Q308" i="8"/>
  <c r="D95" i="11" s="1"/>
  <c r="P308" i="8"/>
  <c r="D85" i="11" s="1"/>
  <c r="O308" i="8"/>
  <c r="D75" i="11" s="1"/>
  <c r="N308" i="8"/>
  <c r="D65" i="11" s="1"/>
  <c r="M308" i="8"/>
  <c r="D55" i="11" s="1"/>
  <c r="L308" i="8"/>
  <c r="D45" i="11" s="1"/>
  <c r="K308" i="8"/>
  <c r="D35" i="11" s="1"/>
  <c r="J308" i="8"/>
  <c r="D25" i="11" s="1"/>
  <c r="I308" i="8"/>
  <c r="D15" i="11" s="1"/>
  <c r="H308" i="8"/>
  <c r="D5" i="11" s="1"/>
  <c r="G308" i="8"/>
  <c r="F308" i="8"/>
  <c r="X307" i="8"/>
  <c r="D164" i="11" s="1"/>
  <c r="W307" i="8"/>
  <c r="D154" i="11" s="1"/>
  <c r="V307" i="8"/>
  <c r="D144" i="11" s="1"/>
  <c r="U307" i="8"/>
  <c r="D134" i="11" s="1"/>
  <c r="T307" i="8"/>
  <c r="D124" i="11" s="1"/>
  <c r="S307" i="8"/>
  <c r="D114" i="11" s="1"/>
  <c r="R307" i="8"/>
  <c r="D104" i="11" s="1"/>
  <c r="Q307" i="8"/>
  <c r="D94" i="11" s="1"/>
  <c r="P307" i="8"/>
  <c r="D84" i="11" s="1"/>
  <c r="O307" i="8"/>
  <c r="D74" i="11" s="1"/>
  <c r="N307" i="8"/>
  <c r="D64" i="11" s="1"/>
  <c r="M307" i="8"/>
  <c r="D54" i="11" s="1"/>
  <c r="L307" i="8"/>
  <c r="D44" i="11" s="1"/>
  <c r="K307" i="8"/>
  <c r="D34" i="11" s="1"/>
  <c r="J307" i="8"/>
  <c r="D24" i="11" s="1"/>
  <c r="I307" i="8"/>
  <c r="D14" i="11" s="1"/>
  <c r="H307" i="8"/>
  <c r="D4" i="11" s="1"/>
  <c r="G307" i="8"/>
  <c r="F307" i="8"/>
  <c r="X306" i="8"/>
  <c r="D163" i="11" s="1"/>
  <c r="W306" i="8"/>
  <c r="D153" i="11" s="1"/>
  <c r="V306" i="8"/>
  <c r="D143" i="11" s="1"/>
  <c r="U306" i="8"/>
  <c r="D133" i="11" s="1"/>
  <c r="T306" i="8"/>
  <c r="D123" i="11" s="1"/>
  <c r="S306" i="8"/>
  <c r="D113" i="11" s="1"/>
  <c r="R306" i="8"/>
  <c r="D103" i="11" s="1"/>
  <c r="Q306" i="8"/>
  <c r="D93" i="11" s="1"/>
  <c r="P306" i="8"/>
  <c r="D83" i="11" s="1"/>
  <c r="O306" i="8"/>
  <c r="D73" i="11" s="1"/>
  <c r="N306" i="8"/>
  <c r="D63" i="11" s="1"/>
  <c r="M306" i="8"/>
  <c r="D53" i="11" s="1"/>
  <c r="L306" i="8"/>
  <c r="D43" i="11" s="1"/>
  <c r="K306" i="8"/>
  <c r="D33" i="11" s="1"/>
  <c r="J306" i="8"/>
  <c r="D23" i="11" s="1"/>
  <c r="I306" i="8"/>
  <c r="D13" i="11" s="1"/>
  <c r="H306" i="8"/>
  <c r="D3" i="11" s="1"/>
  <c r="G306" i="8"/>
  <c r="F306" i="8"/>
  <c r="X305" i="8"/>
  <c r="D162" i="11" s="1"/>
  <c r="W305" i="8"/>
  <c r="D152" i="11" s="1"/>
  <c r="V305" i="8"/>
  <c r="D142" i="11" s="1"/>
  <c r="U305" i="8"/>
  <c r="D132" i="11" s="1"/>
  <c r="T305" i="8"/>
  <c r="D122" i="11" s="1"/>
  <c r="S305" i="8"/>
  <c r="D112" i="11" s="1"/>
  <c r="R305" i="8"/>
  <c r="D102" i="11" s="1"/>
  <c r="Q305" i="8"/>
  <c r="D92" i="11" s="1"/>
  <c r="P305" i="8"/>
  <c r="D82" i="11" s="1"/>
  <c r="O305" i="8"/>
  <c r="D72" i="11" s="1"/>
  <c r="N305" i="8"/>
  <c r="D62" i="11" s="1"/>
  <c r="M305" i="8"/>
  <c r="D52" i="11" s="1"/>
  <c r="L305" i="8"/>
  <c r="D42" i="11" s="1"/>
  <c r="K305" i="8"/>
  <c r="D32" i="11" s="1"/>
  <c r="J305" i="8"/>
  <c r="D22" i="11" s="1"/>
  <c r="I305" i="8"/>
  <c r="D12" i="11" s="1"/>
  <c r="H305" i="8"/>
  <c r="D2" i="11" s="1"/>
  <c r="G305" i="8"/>
  <c r="F305" i="8"/>
  <c r="X303" i="8"/>
  <c r="C169" i="11" s="1"/>
  <c r="W303" i="8"/>
  <c r="C159" i="11" s="1"/>
  <c r="V303" i="8"/>
  <c r="C149" i="11" s="1"/>
  <c r="U303" i="8"/>
  <c r="C139" i="11" s="1"/>
  <c r="T303" i="8"/>
  <c r="C129" i="11" s="1"/>
  <c r="S303" i="8"/>
  <c r="C119" i="11" s="1"/>
  <c r="R303" i="8"/>
  <c r="C109" i="11" s="1"/>
  <c r="Q303" i="8"/>
  <c r="C99" i="11" s="1"/>
  <c r="P303" i="8"/>
  <c r="C89" i="11" s="1"/>
  <c r="O303" i="8"/>
  <c r="C79" i="11" s="1"/>
  <c r="N303" i="8"/>
  <c r="C69" i="11" s="1"/>
  <c r="M303" i="8"/>
  <c r="C59" i="11" s="1"/>
  <c r="L303" i="8"/>
  <c r="C49" i="11" s="1"/>
  <c r="K303" i="8"/>
  <c r="C39" i="11" s="1"/>
  <c r="J303" i="8"/>
  <c r="C29" i="11" s="1"/>
  <c r="I303" i="8"/>
  <c r="C19" i="11" s="1"/>
  <c r="H303" i="8"/>
  <c r="C9" i="11" s="1"/>
  <c r="G303" i="8"/>
  <c r="F303" i="8"/>
  <c r="X302" i="8"/>
  <c r="C168" i="11" s="1"/>
  <c r="W302" i="8"/>
  <c r="C158" i="11" s="1"/>
  <c r="V302" i="8"/>
  <c r="C148" i="11" s="1"/>
  <c r="U302" i="8"/>
  <c r="C138" i="11" s="1"/>
  <c r="T302" i="8"/>
  <c r="C128" i="11" s="1"/>
  <c r="S302" i="8"/>
  <c r="C118" i="11" s="1"/>
  <c r="R302" i="8"/>
  <c r="C108" i="11" s="1"/>
  <c r="Q302" i="8"/>
  <c r="C98" i="11" s="1"/>
  <c r="P302" i="8"/>
  <c r="C88" i="11" s="1"/>
  <c r="O302" i="8"/>
  <c r="C78" i="11" s="1"/>
  <c r="N302" i="8"/>
  <c r="C68" i="11" s="1"/>
  <c r="M302" i="8"/>
  <c r="C58" i="11" s="1"/>
  <c r="L302" i="8"/>
  <c r="C48" i="11" s="1"/>
  <c r="K302" i="8"/>
  <c r="C38" i="11" s="1"/>
  <c r="J302" i="8"/>
  <c r="C28" i="11" s="1"/>
  <c r="I302" i="8"/>
  <c r="C18" i="11" s="1"/>
  <c r="H302" i="8"/>
  <c r="C8" i="11" s="1"/>
  <c r="G302" i="8"/>
  <c r="F302" i="8"/>
  <c r="X301" i="8"/>
  <c r="C167" i="11" s="1"/>
  <c r="W301" i="8"/>
  <c r="C157" i="11" s="1"/>
  <c r="V301" i="8"/>
  <c r="C147" i="11" s="1"/>
  <c r="U301" i="8"/>
  <c r="C137" i="11" s="1"/>
  <c r="T301" i="8"/>
  <c r="C127" i="11" s="1"/>
  <c r="S301" i="8"/>
  <c r="C117" i="11" s="1"/>
  <c r="R301" i="8"/>
  <c r="C107" i="11" s="1"/>
  <c r="Q301" i="8"/>
  <c r="C97" i="11" s="1"/>
  <c r="P301" i="8"/>
  <c r="C87" i="11" s="1"/>
  <c r="O301" i="8"/>
  <c r="C77" i="11" s="1"/>
  <c r="N301" i="8"/>
  <c r="C67" i="11" s="1"/>
  <c r="M301" i="8"/>
  <c r="C57" i="11" s="1"/>
  <c r="L301" i="8"/>
  <c r="C47" i="11" s="1"/>
  <c r="K301" i="8"/>
  <c r="C37" i="11" s="1"/>
  <c r="J301" i="8"/>
  <c r="C27" i="11" s="1"/>
  <c r="I301" i="8"/>
  <c r="C17" i="11" s="1"/>
  <c r="H301" i="8"/>
  <c r="C7" i="11" s="1"/>
  <c r="G301" i="8"/>
  <c r="F301" i="8"/>
  <c r="X300" i="8"/>
  <c r="C166" i="11" s="1"/>
  <c r="W300" i="8"/>
  <c r="C156" i="11" s="1"/>
  <c r="V300" i="8"/>
  <c r="C146" i="11" s="1"/>
  <c r="U300" i="8"/>
  <c r="C136" i="11" s="1"/>
  <c r="T300" i="8"/>
  <c r="C126" i="11" s="1"/>
  <c r="S300" i="8"/>
  <c r="C116" i="11" s="1"/>
  <c r="R300" i="8"/>
  <c r="C106" i="11" s="1"/>
  <c r="Q300" i="8"/>
  <c r="C96" i="11" s="1"/>
  <c r="P300" i="8"/>
  <c r="C86" i="11" s="1"/>
  <c r="O300" i="8"/>
  <c r="C76" i="11" s="1"/>
  <c r="N300" i="8"/>
  <c r="C66" i="11" s="1"/>
  <c r="M300" i="8"/>
  <c r="C56" i="11" s="1"/>
  <c r="L300" i="8"/>
  <c r="C46" i="11" s="1"/>
  <c r="K300" i="8"/>
  <c r="C36" i="11" s="1"/>
  <c r="J300" i="8"/>
  <c r="C26" i="11" s="1"/>
  <c r="I300" i="8"/>
  <c r="C16" i="11" s="1"/>
  <c r="H300" i="8"/>
  <c r="C6" i="11" s="1"/>
  <c r="G300" i="8"/>
  <c r="F300" i="8"/>
  <c r="X299" i="8"/>
  <c r="C165" i="11" s="1"/>
  <c r="W299" i="8"/>
  <c r="C155" i="11" s="1"/>
  <c r="V299" i="8"/>
  <c r="C145" i="11" s="1"/>
  <c r="U299" i="8"/>
  <c r="C135" i="11" s="1"/>
  <c r="T299" i="8"/>
  <c r="C125" i="11" s="1"/>
  <c r="S299" i="8"/>
  <c r="C115" i="11" s="1"/>
  <c r="R299" i="8"/>
  <c r="C105" i="11" s="1"/>
  <c r="Q299" i="8"/>
  <c r="C95" i="11" s="1"/>
  <c r="P299" i="8"/>
  <c r="C85" i="11" s="1"/>
  <c r="O299" i="8"/>
  <c r="C75" i="11" s="1"/>
  <c r="N299" i="8"/>
  <c r="C65" i="11" s="1"/>
  <c r="M299" i="8"/>
  <c r="C55" i="11" s="1"/>
  <c r="L299" i="8"/>
  <c r="C45" i="11" s="1"/>
  <c r="K299" i="8"/>
  <c r="C35" i="11" s="1"/>
  <c r="J299" i="8"/>
  <c r="C25" i="11" s="1"/>
  <c r="I299" i="8"/>
  <c r="C15" i="11" s="1"/>
  <c r="H299" i="8"/>
  <c r="C5" i="11" s="1"/>
  <c r="G299" i="8"/>
  <c r="F299" i="8"/>
  <c r="X298" i="8"/>
  <c r="C164" i="11" s="1"/>
  <c r="W298" i="8"/>
  <c r="C154" i="11" s="1"/>
  <c r="V298" i="8"/>
  <c r="C144" i="11" s="1"/>
  <c r="U298" i="8"/>
  <c r="C134" i="11" s="1"/>
  <c r="T298" i="8"/>
  <c r="C124" i="11" s="1"/>
  <c r="S298" i="8"/>
  <c r="C114" i="11" s="1"/>
  <c r="R298" i="8"/>
  <c r="C104" i="11" s="1"/>
  <c r="Q298" i="8"/>
  <c r="C94" i="11" s="1"/>
  <c r="P298" i="8"/>
  <c r="C84" i="11" s="1"/>
  <c r="O298" i="8"/>
  <c r="C74" i="11" s="1"/>
  <c r="N298" i="8"/>
  <c r="C64" i="11" s="1"/>
  <c r="M298" i="8"/>
  <c r="C54" i="11" s="1"/>
  <c r="L298" i="8"/>
  <c r="C44" i="11" s="1"/>
  <c r="K298" i="8"/>
  <c r="C34" i="11" s="1"/>
  <c r="J298" i="8"/>
  <c r="C24" i="11" s="1"/>
  <c r="I298" i="8"/>
  <c r="C14" i="11" s="1"/>
  <c r="H298" i="8"/>
  <c r="C4" i="11" s="1"/>
  <c r="G298" i="8"/>
  <c r="F298" i="8"/>
  <c r="X297" i="8"/>
  <c r="C163" i="11" s="1"/>
  <c r="W297" i="8"/>
  <c r="C153" i="11" s="1"/>
  <c r="V297" i="8"/>
  <c r="C143" i="11" s="1"/>
  <c r="U297" i="8"/>
  <c r="C133" i="11" s="1"/>
  <c r="T297" i="8"/>
  <c r="C123" i="11" s="1"/>
  <c r="S297" i="8"/>
  <c r="C113" i="11" s="1"/>
  <c r="R297" i="8"/>
  <c r="C103" i="11" s="1"/>
  <c r="Q297" i="8"/>
  <c r="C93" i="11" s="1"/>
  <c r="P297" i="8"/>
  <c r="C83" i="11" s="1"/>
  <c r="O297" i="8"/>
  <c r="C73" i="11" s="1"/>
  <c r="N297" i="8"/>
  <c r="C63" i="11" s="1"/>
  <c r="M297" i="8"/>
  <c r="C53" i="11" s="1"/>
  <c r="L297" i="8"/>
  <c r="C43" i="11" s="1"/>
  <c r="K297" i="8"/>
  <c r="C33" i="11" s="1"/>
  <c r="J297" i="8"/>
  <c r="C23" i="11" s="1"/>
  <c r="I297" i="8"/>
  <c r="C13" i="11" s="1"/>
  <c r="H297" i="8"/>
  <c r="C3" i="11" s="1"/>
  <c r="G297" i="8"/>
  <c r="F297" i="8"/>
  <c r="X296" i="8"/>
  <c r="C162" i="11" s="1"/>
  <c r="W296" i="8"/>
  <c r="C152" i="11" s="1"/>
  <c r="V296" i="8"/>
  <c r="C142" i="11" s="1"/>
  <c r="U296" i="8"/>
  <c r="C132" i="11" s="1"/>
  <c r="T296" i="8"/>
  <c r="C122" i="11" s="1"/>
  <c r="S296" i="8"/>
  <c r="C112" i="11" s="1"/>
  <c r="R296" i="8"/>
  <c r="C102" i="11" s="1"/>
  <c r="Q296" i="8"/>
  <c r="C92" i="11" s="1"/>
  <c r="P296" i="8"/>
  <c r="C82" i="11" s="1"/>
  <c r="O296" i="8"/>
  <c r="C72" i="11" s="1"/>
  <c r="N296" i="8"/>
  <c r="C62" i="11" s="1"/>
  <c r="M296" i="8"/>
  <c r="C52" i="11" s="1"/>
  <c r="L296" i="8"/>
  <c r="C42" i="11" s="1"/>
  <c r="K296" i="8"/>
  <c r="C32" i="11" s="1"/>
  <c r="J296" i="8"/>
  <c r="C22" i="11" s="1"/>
  <c r="I296" i="8"/>
  <c r="C12" i="11" s="1"/>
  <c r="H296" i="8"/>
  <c r="C2" i="11" s="1"/>
  <c r="G296" i="8"/>
  <c r="F296" i="8"/>
  <c r="J292" i="8"/>
  <c r="X286" i="8"/>
  <c r="W286" i="8"/>
  <c r="V286" i="8"/>
  <c r="U286" i="8"/>
  <c r="T286" i="8"/>
  <c r="S286" i="8"/>
  <c r="R286" i="8"/>
  <c r="Q286" i="8"/>
  <c r="P286" i="8"/>
  <c r="O286" i="8"/>
  <c r="N286" i="8"/>
  <c r="M286" i="8"/>
  <c r="L286" i="8"/>
  <c r="K286" i="8"/>
  <c r="J286" i="8"/>
  <c r="I286" i="8"/>
  <c r="H286" i="8"/>
  <c r="G286" i="8"/>
  <c r="F286" i="8"/>
  <c r="X285" i="8"/>
  <c r="W285" i="8"/>
  <c r="V285" i="8"/>
  <c r="U285" i="8"/>
  <c r="T285" i="8"/>
  <c r="S285" i="8"/>
  <c r="R285" i="8"/>
  <c r="Q285" i="8"/>
  <c r="P285" i="8"/>
  <c r="O285" i="8"/>
  <c r="N285" i="8"/>
  <c r="M285" i="8"/>
  <c r="L285" i="8"/>
  <c r="K285" i="8"/>
  <c r="J285" i="8"/>
  <c r="I285" i="8"/>
  <c r="H285" i="8"/>
  <c r="G285" i="8"/>
  <c r="F285" i="8"/>
  <c r="X284" i="8"/>
  <c r="W284" i="8"/>
  <c r="V284" i="8"/>
  <c r="U284" i="8"/>
  <c r="T284" i="8"/>
  <c r="S284" i="8"/>
  <c r="R284" i="8"/>
  <c r="Q284" i="8"/>
  <c r="P284" i="8"/>
  <c r="O284" i="8"/>
  <c r="N284" i="8"/>
  <c r="M284" i="8"/>
  <c r="L284" i="8"/>
  <c r="K284" i="8"/>
  <c r="J284" i="8"/>
  <c r="I284" i="8"/>
  <c r="H284" i="8"/>
  <c r="G284" i="8"/>
  <c r="F284" i="8"/>
  <c r="X283" i="8"/>
  <c r="W283" i="8"/>
  <c r="V283" i="8"/>
  <c r="U283" i="8"/>
  <c r="T283" i="8"/>
  <c r="S283" i="8"/>
  <c r="R283" i="8"/>
  <c r="Q283" i="8"/>
  <c r="P283" i="8"/>
  <c r="O283" i="8"/>
  <c r="N283" i="8"/>
  <c r="M283" i="8"/>
  <c r="L283" i="8"/>
  <c r="K283" i="8"/>
  <c r="J283" i="8"/>
  <c r="I283" i="8"/>
  <c r="H283" i="8"/>
  <c r="G283" i="8"/>
  <c r="F283" i="8"/>
  <c r="X282" i="8"/>
  <c r="W282" i="8"/>
  <c r="V282" i="8"/>
  <c r="U282" i="8"/>
  <c r="T282" i="8"/>
  <c r="S282" i="8"/>
  <c r="R282" i="8"/>
  <c r="Q282" i="8"/>
  <c r="P282" i="8"/>
  <c r="O282" i="8"/>
  <c r="N282" i="8"/>
  <c r="M282" i="8"/>
  <c r="L282" i="8"/>
  <c r="K282" i="8"/>
  <c r="J282" i="8"/>
  <c r="I282" i="8"/>
  <c r="H282" i="8"/>
  <c r="G282" i="8"/>
  <c r="F282" i="8"/>
  <c r="X281" i="8"/>
  <c r="W281" i="8"/>
  <c r="V281" i="8"/>
  <c r="U281" i="8"/>
  <c r="T281" i="8"/>
  <c r="S281" i="8"/>
  <c r="R281" i="8"/>
  <c r="Q281" i="8"/>
  <c r="P281" i="8"/>
  <c r="O281" i="8"/>
  <c r="N281" i="8"/>
  <c r="M281" i="8"/>
  <c r="L281" i="8"/>
  <c r="K281" i="8"/>
  <c r="J281" i="8"/>
  <c r="I281" i="8"/>
  <c r="H281" i="8"/>
  <c r="G281" i="8"/>
  <c r="F281" i="8"/>
  <c r="X280" i="8"/>
  <c r="W280" i="8"/>
  <c r="V280" i="8"/>
  <c r="U280" i="8"/>
  <c r="T280" i="8"/>
  <c r="S280" i="8"/>
  <c r="R280" i="8"/>
  <c r="Q280" i="8"/>
  <c r="P280" i="8"/>
  <c r="O280" i="8"/>
  <c r="N280" i="8"/>
  <c r="M280" i="8"/>
  <c r="L280" i="8"/>
  <c r="K280" i="8"/>
  <c r="J280" i="8"/>
  <c r="I280" i="8"/>
  <c r="H280" i="8"/>
  <c r="G280" i="8"/>
  <c r="F280" i="8"/>
  <c r="X279" i="8"/>
  <c r="W279" i="8"/>
  <c r="V279" i="8"/>
  <c r="U279" i="8"/>
  <c r="T279" i="8"/>
  <c r="S279" i="8"/>
  <c r="R279" i="8"/>
  <c r="Q279" i="8"/>
  <c r="P279" i="8"/>
  <c r="O279" i="8"/>
  <c r="N279" i="8"/>
  <c r="M279" i="8"/>
  <c r="L279" i="8"/>
  <c r="K279" i="8"/>
  <c r="J279" i="8"/>
  <c r="I279" i="8"/>
  <c r="H279" i="8"/>
  <c r="G279" i="8"/>
  <c r="F279" i="8"/>
  <c r="X277" i="8"/>
  <c r="W277" i="8"/>
  <c r="V277" i="8"/>
  <c r="U277" i="8"/>
  <c r="T277" i="8"/>
  <c r="S277" i="8"/>
  <c r="R277" i="8"/>
  <c r="Q277" i="8"/>
  <c r="P277" i="8"/>
  <c r="O277" i="8"/>
  <c r="N277" i="8"/>
  <c r="M277" i="8"/>
  <c r="L277" i="8"/>
  <c r="K277" i="8"/>
  <c r="J277" i="8"/>
  <c r="I277" i="8"/>
  <c r="H277" i="8"/>
  <c r="G277" i="8"/>
  <c r="F277" i="8"/>
  <c r="X276" i="8"/>
  <c r="W276" i="8"/>
  <c r="V276" i="8"/>
  <c r="U276" i="8"/>
  <c r="T276" i="8"/>
  <c r="S276" i="8"/>
  <c r="R276" i="8"/>
  <c r="Q276" i="8"/>
  <c r="P276" i="8"/>
  <c r="O276" i="8"/>
  <c r="N276" i="8"/>
  <c r="M276" i="8"/>
  <c r="L276" i="8"/>
  <c r="K276" i="8"/>
  <c r="J276" i="8"/>
  <c r="I276" i="8"/>
  <c r="H276" i="8"/>
  <c r="G276" i="8"/>
  <c r="F276" i="8"/>
  <c r="X275" i="8"/>
  <c r="W275" i="8"/>
  <c r="V275" i="8"/>
  <c r="U275" i="8"/>
  <c r="T275" i="8"/>
  <c r="S275" i="8"/>
  <c r="R275" i="8"/>
  <c r="Q275" i="8"/>
  <c r="P275" i="8"/>
  <c r="O275" i="8"/>
  <c r="N275" i="8"/>
  <c r="M275" i="8"/>
  <c r="L275" i="8"/>
  <c r="K275" i="8"/>
  <c r="J275" i="8"/>
  <c r="I275" i="8"/>
  <c r="H275" i="8"/>
  <c r="G275" i="8"/>
  <c r="F275" i="8"/>
  <c r="X274" i="8"/>
  <c r="W274" i="8"/>
  <c r="V274" i="8"/>
  <c r="U274" i="8"/>
  <c r="T274" i="8"/>
  <c r="S274" i="8"/>
  <c r="R274" i="8"/>
  <c r="Q274" i="8"/>
  <c r="P274" i="8"/>
  <c r="O274" i="8"/>
  <c r="N274" i="8"/>
  <c r="M274" i="8"/>
  <c r="L274" i="8"/>
  <c r="K274" i="8"/>
  <c r="J274" i="8"/>
  <c r="I274" i="8"/>
  <c r="H274" i="8"/>
  <c r="G274" i="8"/>
  <c r="F274" i="8"/>
  <c r="X273" i="8"/>
  <c r="Y18" i="9" s="1"/>
  <c r="W273" i="8"/>
  <c r="Y17" i="9" s="1"/>
  <c r="V273" i="8"/>
  <c r="Y16" i="9" s="1"/>
  <c r="U273" i="8"/>
  <c r="Y15" i="9" s="1"/>
  <c r="T273" i="8"/>
  <c r="Y14" i="9" s="1"/>
  <c r="S273" i="8"/>
  <c r="Y13" i="9" s="1"/>
  <c r="R273" i="8"/>
  <c r="Y12" i="9" s="1"/>
  <c r="Q273" i="8"/>
  <c r="Y11" i="9" s="1"/>
  <c r="P273" i="8"/>
  <c r="Y10" i="9" s="1"/>
  <c r="O273" i="8"/>
  <c r="Y9" i="9" s="1"/>
  <c r="N273" i="8"/>
  <c r="Y8" i="9" s="1"/>
  <c r="M273" i="8"/>
  <c r="Y7" i="9" s="1"/>
  <c r="L273" i="8"/>
  <c r="Y6" i="9" s="1"/>
  <c r="K273" i="8"/>
  <c r="Y5" i="9" s="1"/>
  <c r="J273" i="8"/>
  <c r="Y4" i="9" s="1"/>
  <c r="I273" i="8"/>
  <c r="Y3" i="9" s="1"/>
  <c r="H273" i="8"/>
  <c r="Y2" i="9" s="1"/>
  <c r="G273" i="8"/>
  <c r="F273" i="8"/>
  <c r="X272" i="8"/>
  <c r="Z18" i="9" s="1"/>
  <c r="W272" i="8"/>
  <c r="Z17" i="9" s="1"/>
  <c r="V272" i="8"/>
  <c r="Z16" i="9" s="1"/>
  <c r="U272" i="8"/>
  <c r="Z15" i="9" s="1"/>
  <c r="T272" i="8"/>
  <c r="Z14" i="9" s="1"/>
  <c r="S272" i="8"/>
  <c r="Z13" i="9" s="1"/>
  <c r="R272" i="8"/>
  <c r="Z12" i="9" s="1"/>
  <c r="Q272" i="8"/>
  <c r="Z11" i="9" s="1"/>
  <c r="P272" i="8"/>
  <c r="Z10" i="9" s="1"/>
  <c r="O272" i="8"/>
  <c r="Z9" i="9" s="1"/>
  <c r="N272" i="8"/>
  <c r="Z8" i="9" s="1"/>
  <c r="M272" i="8"/>
  <c r="Z7" i="9" s="1"/>
  <c r="L272" i="8"/>
  <c r="Z6" i="9" s="1"/>
  <c r="K272" i="8"/>
  <c r="Z5" i="9" s="1"/>
  <c r="J272" i="8"/>
  <c r="Z4" i="9" s="1"/>
  <c r="I272" i="8"/>
  <c r="Z3" i="9" s="1"/>
  <c r="H272" i="8"/>
  <c r="Z2" i="9" s="1"/>
  <c r="G272" i="8"/>
  <c r="F272" i="8"/>
  <c r="X271" i="8"/>
  <c r="X18" i="9" s="1"/>
  <c r="W271" i="8"/>
  <c r="X17" i="9" s="1"/>
  <c r="V271" i="8"/>
  <c r="X16" i="9" s="1"/>
  <c r="U271" i="8"/>
  <c r="X15" i="9" s="1"/>
  <c r="T271" i="8"/>
  <c r="X14" i="9" s="1"/>
  <c r="S271" i="8"/>
  <c r="X13" i="9" s="1"/>
  <c r="R271" i="8"/>
  <c r="X12" i="9" s="1"/>
  <c r="Q271" i="8"/>
  <c r="X11" i="9" s="1"/>
  <c r="P271" i="8"/>
  <c r="X10" i="9" s="1"/>
  <c r="O271" i="8"/>
  <c r="X9" i="9" s="1"/>
  <c r="N271" i="8"/>
  <c r="X8" i="9" s="1"/>
  <c r="M271" i="8"/>
  <c r="X7" i="9" s="1"/>
  <c r="L271" i="8"/>
  <c r="X6" i="9" s="1"/>
  <c r="K271" i="8"/>
  <c r="X5" i="9" s="1"/>
  <c r="J271" i="8"/>
  <c r="X4" i="9" s="1"/>
  <c r="I271" i="8"/>
  <c r="X3" i="9" s="1"/>
  <c r="H271" i="8"/>
  <c r="X2" i="9" s="1"/>
  <c r="G271" i="8"/>
  <c r="F271" i="8"/>
  <c r="X270" i="8"/>
  <c r="W270" i="8"/>
  <c r="V270" i="8"/>
  <c r="U270" i="8"/>
  <c r="T270" i="8"/>
  <c r="S270" i="8"/>
  <c r="R270" i="8"/>
  <c r="Q270" i="8"/>
  <c r="P270" i="8"/>
  <c r="O270" i="8"/>
  <c r="N270" i="8"/>
  <c r="M270" i="8"/>
  <c r="L270" i="8"/>
  <c r="K270" i="8"/>
  <c r="J270" i="8"/>
  <c r="I270" i="8"/>
  <c r="H270" i="8"/>
  <c r="G270" i="8"/>
  <c r="F270" i="8"/>
  <c r="X268" i="8"/>
  <c r="W268" i="8"/>
  <c r="V268" i="8"/>
  <c r="U268" i="8"/>
  <c r="T268" i="8"/>
  <c r="S268" i="8"/>
  <c r="R268" i="8"/>
  <c r="Q268" i="8"/>
  <c r="P268" i="8"/>
  <c r="O268" i="8"/>
  <c r="N268" i="8"/>
  <c r="M268" i="8"/>
  <c r="L268" i="8"/>
  <c r="K268" i="8"/>
  <c r="J268" i="8"/>
  <c r="I268" i="8"/>
  <c r="H268" i="8"/>
  <c r="G268" i="8"/>
  <c r="F268" i="8"/>
  <c r="X267" i="8"/>
  <c r="W267" i="8"/>
  <c r="V267" i="8"/>
  <c r="U267" i="8"/>
  <c r="T267" i="8"/>
  <c r="S267" i="8"/>
  <c r="R267" i="8"/>
  <c r="Q267" i="8"/>
  <c r="P267" i="8"/>
  <c r="O267" i="8"/>
  <c r="N267" i="8"/>
  <c r="M267" i="8"/>
  <c r="L267" i="8"/>
  <c r="K267" i="8"/>
  <c r="J267" i="8"/>
  <c r="I267" i="8"/>
  <c r="H267" i="8"/>
  <c r="G267" i="8"/>
  <c r="F267" i="8"/>
  <c r="X266" i="8"/>
  <c r="W266" i="8"/>
  <c r="V266" i="8"/>
  <c r="U266" i="8"/>
  <c r="T266" i="8"/>
  <c r="S266" i="8"/>
  <c r="R266" i="8"/>
  <c r="Q266" i="8"/>
  <c r="P266" i="8"/>
  <c r="O266" i="8"/>
  <c r="N266" i="8"/>
  <c r="M266" i="8"/>
  <c r="L266" i="8"/>
  <c r="K266" i="8"/>
  <c r="J266" i="8"/>
  <c r="I266" i="8"/>
  <c r="H266" i="8"/>
  <c r="G266" i="8"/>
  <c r="F266" i="8"/>
  <c r="X265" i="8"/>
  <c r="E18" i="9" s="1"/>
  <c r="W265" i="8"/>
  <c r="E17" i="9" s="1"/>
  <c r="V265" i="8"/>
  <c r="E16" i="9" s="1"/>
  <c r="U265" i="8"/>
  <c r="E15" i="9" s="1"/>
  <c r="T265" i="8"/>
  <c r="E14" i="9" s="1"/>
  <c r="S265" i="8"/>
  <c r="E13" i="9" s="1"/>
  <c r="R265" i="8"/>
  <c r="E12" i="9" s="1"/>
  <c r="Q265" i="8"/>
  <c r="E11" i="9" s="1"/>
  <c r="P265" i="8"/>
  <c r="E10" i="9" s="1"/>
  <c r="O265" i="8"/>
  <c r="E9" i="9" s="1"/>
  <c r="N265" i="8"/>
  <c r="E8" i="9" s="1"/>
  <c r="M265" i="8"/>
  <c r="E7" i="9" s="1"/>
  <c r="L265" i="8"/>
  <c r="E6" i="9" s="1"/>
  <c r="K265" i="8"/>
  <c r="E5" i="9" s="1"/>
  <c r="J265" i="8"/>
  <c r="E4" i="9" s="1"/>
  <c r="I265" i="8"/>
  <c r="E3" i="9" s="1"/>
  <c r="H265" i="8"/>
  <c r="E2" i="9" s="1"/>
  <c r="G265" i="8"/>
  <c r="F265" i="8"/>
  <c r="X264" i="8"/>
  <c r="W264" i="8"/>
  <c r="V264" i="8"/>
  <c r="U264" i="8"/>
  <c r="T264" i="8"/>
  <c r="S264" i="8"/>
  <c r="R264" i="8"/>
  <c r="Q264" i="8"/>
  <c r="P264" i="8"/>
  <c r="O264" i="8"/>
  <c r="N264" i="8"/>
  <c r="M264" i="8"/>
  <c r="L264" i="8"/>
  <c r="K264" i="8"/>
  <c r="J264" i="8"/>
  <c r="I264" i="8"/>
  <c r="H264" i="8"/>
  <c r="G264" i="8"/>
  <c r="F264" i="8"/>
  <c r="X263" i="8"/>
  <c r="W263" i="8"/>
  <c r="V263" i="8"/>
  <c r="U263" i="8"/>
  <c r="T263" i="8"/>
  <c r="S263" i="8"/>
  <c r="R263" i="8"/>
  <c r="Q263" i="8"/>
  <c r="P263" i="8"/>
  <c r="O263" i="8"/>
  <c r="N263" i="8"/>
  <c r="M263" i="8"/>
  <c r="L263" i="8"/>
  <c r="K263" i="8"/>
  <c r="J263" i="8"/>
  <c r="I263" i="8"/>
  <c r="H263" i="8"/>
  <c r="G263" i="8"/>
  <c r="F263" i="8"/>
  <c r="X262" i="8"/>
  <c r="W262" i="8"/>
  <c r="V262" i="8"/>
  <c r="U262" i="8"/>
  <c r="T262" i="8"/>
  <c r="S262" i="8"/>
  <c r="R262" i="8"/>
  <c r="Q262" i="8"/>
  <c r="P262" i="8"/>
  <c r="O262" i="8"/>
  <c r="N262" i="8"/>
  <c r="M262" i="8"/>
  <c r="L262" i="8"/>
  <c r="K262" i="8"/>
  <c r="J262" i="8"/>
  <c r="I262" i="8"/>
  <c r="H262" i="8"/>
  <c r="G262" i="8"/>
  <c r="F262" i="8"/>
  <c r="X261" i="8"/>
  <c r="W261" i="8"/>
  <c r="V261" i="8"/>
  <c r="U261" i="8"/>
  <c r="T261" i="8"/>
  <c r="S261" i="8"/>
  <c r="R261" i="8"/>
  <c r="Q261" i="8"/>
  <c r="P261" i="8"/>
  <c r="O261" i="8"/>
  <c r="N261" i="8"/>
  <c r="M261" i="8"/>
  <c r="L261" i="8"/>
  <c r="K261" i="8"/>
  <c r="J261" i="8"/>
  <c r="I261" i="8"/>
  <c r="H261" i="8"/>
  <c r="G261" i="8"/>
  <c r="F261" i="8"/>
  <c r="X259" i="8"/>
  <c r="W259" i="8"/>
  <c r="V259" i="8"/>
  <c r="U259" i="8"/>
  <c r="T259" i="8"/>
  <c r="S259" i="8"/>
  <c r="R259" i="8"/>
  <c r="Q259" i="8"/>
  <c r="P259" i="8"/>
  <c r="O259" i="8"/>
  <c r="N259" i="8"/>
  <c r="M259" i="8"/>
  <c r="L259" i="8"/>
  <c r="K259" i="8"/>
  <c r="J259" i="8"/>
  <c r="I259" i="8"/>
  <c r="H259" i="8"/>
  <c r="G259" i="8"/>
  <c r="F259" i="8"/>
  <c r="X258" i="8"/>
  <c r="W258" i="8"/>
  <c r="V258" i="8"/>
  <c r="U258" i="8"/>
  <c r="T258" i="8"/>
  <c r="S258" i="8"/>
  <c r="R258" i="8"/>
  <c r="Q258" i="8"/>
  <c r="P258" i="8"/>
  <c r="O258" i="8"/>
  <c r="N258" i="8"/>
  <c r="M258" i="8"/>
  <c r="L258" i="8"/>
  <c r="K258" i="8"/>
  <c r="J258" i="8"/>
  <c r="I258" i="8"/>
  <c r="H258" i="8"/>
  <c r="G258" i="8"/>
  <c r="F258" i="8"/>
  <c r="X257" i="8"/>
  <c r="W257" i="8"/>
  <c r="V257" i="8"/>
  <c r="U257" i="8"/>
  <c r="T257" i="8"/>
  <c r="S257" i="8"/>
  <c r="R257" i="8"/>
  <c r="Q257" i="8"/>
  <c r="P257" i="8"/>
  <c r="O257" i="8"/>
  <c r="N257" i="8"/>
  <c r="M257" i="8"/>
  <c r="L257" i="8"/>
  <c r="K257" i="8"/>
  <c r="J257" i="8"/>
  <c r="I257" i="8"/>
  <c r="H257" i="8"/>
  <c r="G257" i="8"/>
  <c r="F257" i="8"/>
  <c r="X256" i="8"/>
  <c r="F18" i="9" s="1"/>
  <c r="W256" i="8"/>
  <c r="F17" i="9" s="1"/>
  <c r="V256" i="8"/>
  <c r="F16" i="9" s="1"/>
  <c r="U256" i="8"/>
  <c r="F15" i="9" s="1"/>
  <c r="T256" i="8"/>
  <c r="F14" i="9" s="1"/>
  <c r="S256" i="8"/>
  <c r="F13" i="9" s="1"/>
  <c r="R256" i="8"/>
  <c r="F12" i="9" s="1"/>
  <c r="Q256" i="8"/>
  <c r="F11" i="9" s="1"/>
  <c r="P256" i="8"/>
  <c r="F10" i="9" s="1"/>
  <c r="O256" i="8"/>
  <c r="F9" i="9" s="1"/>
  <c r="N256" i="8"/>
  <c r="F8" i="9" s="1"/>
  <c r="M256" i="8"/>
  <c r="F7" i="9" s="1"/>
  <c r="L256" i="8"/>
  <c r="F6" i="9" s="1"/>
  <c r="K256" i="8"/>
  <c r="F5" i="9" s="1"/>
  <c r="J256" i="8"/>
  <c r="F4" i="9" s="1"/>
  <c r="I256" i="8"/>
  <c r="F3" i="9" s="1"/>
  <c r="H256" i="8"/>
  <c r="F2" i="9" s="1"/>
  <c r="G256" i="8"/>
  <c r="F256" i="8"/>
  <c r="X255" i="8"/>
  <c r="W255" i="8"/>
  <c r="V255" i="8"/>
  <c r="U255" i="8"/>
  <c r="T255" i="8"/>
  <c r="S255" i="8"/>
  <c r="R255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X254" i="8"/>
  <c r="W254" i="8"/>
  <c r="V254" i="8"/>
  <c r="U254" i="8"/>
  <c r="T254" i="8"/>
  <c r="S254" i="8"/>
  <c r="R254" i="8"/>
  <c r="Q254" i="8"/>
  <c r="P254" i="8"/>
  <c r="O254" i="8"/>
  <c r="N254" i="8"/>
  <c r="M254" i="8"/>
  <c r="L254" i="8"/>
  <c r="K254" i="8"/>
  <c r="J254" i="8"/>
  <c r="I254" i="8"/>
  <c r="H254" i="8"/>
  <c r="G254" i="8"/>
  <c r="F254" i="8"/>
  <c r="X253" i="8"/>
  <c r="W253" i="8"/>
  <c r="V253" i="8"/>
  <c r="U253" i="8"/>
  <c r="T253" i="8"/>
  <c r="S253" i="8"/>
  <c r="R253" i="8"/>
  <c r="Q253" i="8"/>
  <c r="P253" i="8"/>
  <c r="O253" i="8"/>
  <c r="N253" i="8"/>
  <c r="M253" i="8"/>
  <c r="L253" i="8"/>
  <c r="K253" i="8"/>
  <c r="J253" i="8"/>
  <c r="I253" i="8"/>
  <c r="H253" i="8"/>
  <c r="G253" i="8"/>
  <c r="F253" i="8"/>
  <c r="X252" i="8"/>
  <c r="W252" i="8"/>
  <c r="V252" i="8"/>
  <c r="U252" i="8"/>
  <c r="T252" i="8"/>
  <c r="S252" i="8"/>
  <c r="R252" i="8"/>
  <c r="Q252" i="8"/>
  <c r="P252" i="8"/>
  <c r="O252" i="8"/>
  <c r="N252" i="8"/>
  <c r="M252" i="8"/>
  <c r="L252" i="8"/>
  <c r="K252" i="8"/>
  <c r="J252" i="8"/>
  <c r="I252" i="8"/>
  <c r="H252" i="8"/>
  <c r="G252" i="8"/>
  <c r="F252" i="8"/>
  <c r="X250" i="8"/>
  <c r="W250" i="8"/>
  <c r="V250" i="8"/>
  <c r="U250" i="8"/>
  <c r="T250" i="8"/>
  <c r="S250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X249" i="8"/>
  <c r="W249" i="8"/>
  <c r="V249" i="8"/>
  <c r="U249" i="8"/>
  <c r="T249" i="8"/>
  <c r="S249" i="8"/>
  <c r="R249" i="8"/>
  <c r="Q249" i="8"/>
  <c r="P249" i="8"/>
  <c r="O249" i="8"/>
  <c r="N249" i="8"/>
  <c r="M249" i="8"/>
  <c r="L249" i="8"/>
  <c r="K249" i="8"/>
  <c r="J249" i="8"/>
  <c r="I249" i="8"/>
  <c r="H249" i="8"/>
  <c r="G249" i="8"/>
  <c r="F249" i="8"/>
  <c r="X248" i="8"/>
  <c r="W248" i="8"/>
  <c r="V248" i="8"/>
  <c r="U248" i="8"/>
  <c r="T248" i="8"/>
  <c r="S248" i="8"/>
  <c r="R248" i="8"/>
  <c r="Q248" i="8"/>
  <c r="P248" i="8"/>
  <c r="O248" i="8"/>
  <c r="N248" i="8"/>
  <c r="M248" i="8"/>
  <c r="L248" i="8"/>
  <c r="K248" i="8"/>
  <c r="J248" i="8"/>
  <c r="I248" i="8"/>
  <c r="H248" i="8"/>
  <c r="G248" i="8"/>
  <c r="F248" i="8"/>
  <c r="X247" i="8"/>
  <c r="C18" i="9" s="1"/>
  <c r="W247" i="8"/>
  <c r="C17" i="9" s="1"/>
  <c r="V247" i="8"/>
  <c r="C16" i="9" s="1"/>
  <c r="U247" i="8"/>
  <c r="C15" i="9" s="1"/>
  <c r="T247" i="8"/>
  <c r="C14" i="9" s="1"/>
  <c r="S247" i="8"/>
  <c r="C13" i="9" s="1"/>
  <c r="R247" i="8"/>
  <c r="C12" i="9" s="1"/>
  <c r="Q247" i="8"/>
  <c r="C11" i="9" s="1"/>
  <c r="P247" i="8"/>
  <c r="C10" i="9" s="1"/>
  <c r="O247" i="8"/>
  <c r="C9" i="9" s="1"/>
  <c r="N247" i="8"/>
  <c r="C8" i="9" s="1"/>
  <c r="M247" i="8"/>
  <c r="C7" i="9" s="1"/>
  <c r="L247" i="8"/>
  <c r="C6" i="9" s="1"/>
  <c r="K247" i="8"/>
  <c r="C5" i="9" s="1"/>
  <c r="J247" i="8"/>
  <c r="C4" i="9" s="1"/>
  <c r="I247" i="8"/>
  <c r="C3" i="9" s="1"/>
  <c r="H247" i="8"/>
  <c r="C2" i="9" s="1"/>
  <c r="G247" i="8"/>
  <c r="F247" i="8"/>
  <c r="X246" i="8"/>
  <c r="AD18" i="9" s="1"/>
  <c r="W246" i="8"/>
  <c r="AD17" i="9" s="1"/>
  <c r="V246" i="8"/>
  <c r="AD16" i="9" s="1"/>
  <c r="U246" i="8"/>
  <c r="AD15" i="9" s="1"/>
  <c r="T246" i="8"/>
  <c r="AD14" i="9" s="1"/>
  <c r="S246" i="8"/>
  <c r="AD13" i="9" s="1"/>
  <c r="R246" i="8"/>
  <c r="AD12" i="9" s="1"/>
  <c r="Q246" i="8"/>
  <c r="AD11" i="9" s="1"/>
  <c r="P246" i="8"/>
  <c r="AD10" i="9" s="1"/>
  <c r="O246" i="8"/>
  <c r="AD9" i="9" s="1"/>
  <c r="N246" i="8"/>
  <c r="AD8" i="9" s="1"/>
  <c r="M246" i="8"/>
  <c r="AD7" i="9" s="1"/>
  <c r="L246" i="8"/>
  <c r="AD6" i="9" s="1"/>
  <c r="K246" i="8"/>
  <c r="AD5" i="9" s="1"/>
  <c r="J246" i="8"/>
  <c r="AD4" i="9" s="1"/>
  <c r="I246" i="8"/>
  <c r="AD3" i="9" s="1"/>
  <c r="H246" i="8"/>
  <c r="AD2" i="9" s="1"/>
  <c r="G246" i="8"/>
  <c r="F246" i="8"/>
  <c r="X245" i="8"/>
  <c r="AE18" i="9" s="1"/>
  <c r="W245" i="8"/>
  <c r="AE17" i="9" s="1"/>
  <c r="V245" i="8"/>
  <c r="AE16" i="9" s="1"/>
  <c r="U245" i="8"/>
  <c r="AE15" i="9" s="1"/>
  <c r="T245" i="8"/>
  <c r="AE14" i="9" s="1"/>
  <c r="S245" i="8"/>
  <c r="AE13" i="9" s="1"/>
  <c r="R245" i="8"/>
  <c r="AE12" i="9" s="1"/>
  <c r="Q245" i="8"/>
  <c r="AE11" i="9" s="1"/>
  <c r="P245" i="8"/>
  <c r="AE10" i="9" s="1"/>
  <c r="O245" i="8"/>
  <c r="AE9" i="9" s="1"/>
  <c r="N245" i="8"/>
  <c r="AE8" i="9" s="1"/>
  <c r="M245" i="8"/>
  <c r="AE7" i="9" s="1"/>
  <c r="L245" i="8"/>
  <c r="AE6" i="9" s="1"/>
  <c r="K245" i="8"/>
  <c r="AE5" i="9" s="1"/>
  <c r="J245" i="8"/>
  <c r="AE4" i="9" s="1"/>
  <c r="I245" i="8"/>
  <c r="AE3" i="9" s="1"/>
  <c r="H245" i="8"/>
  <c r="AE2" i="9" s="1"/>
  <c r="G245" i="8"/>
  <c r="F245" i="8"/>
  <c r="X244" i="8"/>
  <c r="AC18" i="9" s="1"/>
  <c r="W244" i="8"/>
  <c r="AC17" i="9" s="1"/>
  <c r="V244" i="8"/>
  <c r="AC16" i="9" s="1"/>
  <c r="U244" i="8"/>
  <c r="AC15" i="9" s="1"/>
  <c r="T244" i="8"/>
  <c r="AC14" i="9" s="1"/>
  <c r="S244" i="8"/>
  <c r="AC13" i="9" s="1"/>
  <c r="R244" i="8"/>
  <c r="AC12" i="9" s="1"/>
  <c r="Q244" i="8"/>
  <c r="AC11" i="9" s="1"/>
  <c r="P244" i="8"/>
  <c r="AC10" i="9" s="1"/>
  <c r="O244" i="8"/>
  <c r="AC9" i="9" s="1"/>
  <c r="N244" i="8"/>
  <c r="AC8" i="9" s="1"/>
  <c r="M244" i="8"/>
  <c r="AC7" i="9" s="1"/>
  <c r="L244" i="8"/>
  <c r="AC6" i="9" s="1"/>
  <c r="K244" i="8"/>
  <c r="AC5" i="9" s="1"/>
  <c r="J244" i="8"/>
  <c r="AC4" i="9" s="1"/>
  <c r="I244" i="8"/>
  <c r="AC3" i="9" s="1"/>
  <c r="H244" i="8"/>
  <c r="AC2" i="9" s="1"/>
  <c r="G244" i="8"/>
  <c r="F244" i="8"/>
  <c r="X243" i="8"/>
  <c r="W243" i="8"/>
  <c r="V243" i="8"/>
  <c r="U243" i="8"/>
  <c r="T243" i="8"/>
  <c r="S243" i="8"/>
  <c r="R243" i="8"/>
  <c r="Q243" i="8"/>
  <c r="P243" i="8"/>
  <c r="O243" i="8"/>
  <c r="N243" i="8"/>
  <c r="M243" i="8"/>
  <c r="L243" i="8"/>
  <c r="K243" i="8"/>
  <c r="J243" i="8"/>
  <c r="I243" i="8"/>
  <c r="H243" i="8"/>
  <c r="G243" i="8"/>
  <c r="F243" i="8"/>
  <c r="X239" i="8"/>
  <c r="W239" i="8"/>
  <c r="V239" i="8"/>
  <c r="U239" i="8"/>
  <c r="T239" i="8"/>
  <c r="S239" i="8"/>
  <c r="R239" i="8"/>
  <c r="Q239" i="8"/>
  <c r="P239" i="8"/>
  <c r="O239" i="8"/>
  <c r="N239" i="8"/>
  <c r="M239" i="8"/>
  <c r="L239" i="8"/>
  <c r="K239" i="8"/>
  <c r="J239" i="8"/>
  <c r="I239" i="8"/>
  <c r="H239" i="8"/>
  <c r="G239" i="8"/>
  <c r="F239" i="8"/>
  <c r="X238" i="8"/>
  <c r="W238" i="8"/>
  <c r="V238" i="8"/>
  <c r="U238" i="8"/>
  <c r="T238" i="8"/>
  <c r="S238" i="8"/>
  <c r="R2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X237" i="8"/>
  <c r="W237" i="8"/>
  <c r="V237" i="8"/>
  <c r="U237" i="8"/>
  <c r="T237" i="8"/>
  <c r="S237" i="8"/>
  <c r="R237" i="8"/>
  <c r="Q237" i="8"/>
  <c r="P237" i="8"/>
  <c r="O237" i="8"/>
  <c r="N237" i="8"/>
  <c r="M237" i="8"/>
  <c r="L237" i="8"/>
  <c r="K237" i="8"/>
  <c r="J237" i="8"/>
  <c r="I237" i="8"/>
  <c r="H237" i="8"/>
  <c r="G237" i="8"/>
  <c r="F237" i="8"/>
  <c r="X236" i="8"/>
  <c r="W236" i="8"/>
  <c r="V236" i="8"/>
  <c r="U236" i="8"/>
  <c r="T236" i="8"/>
  <c r="S236" i="8"/>
  <c r="R236" i="8"/>
  <c r="Q236" i="8"/>
  <c r="P236" i="8"/>
  <c r="O236" i="8"/>
  <c r="N236" i="8"/>
  <c r="M236" i="8"/>
  <c r="L236" i="8"/>
  <c r="K236" i="8"/>
  <c r="J236" i="8"/>
  <c r="I236" i="8"/>
  <c r="H236" i="8"/>
  <c r="G236" i="8"/>
  <c r="F236" i="8"/>
  <c r="X235" i="8"/>
  <c r="W235" i="8"/>
  <c r="V235" i="8"/>
  <c r="U235" i="8"/>
  <c r="T235" i="8"/>
  <c r="S235" i="8"/>
  <c r="R235" i="8"/>
  <c r="Q235" i="8"/>
  <c r="P235" i="8"/>
  <c r="O235" i="8"/>
  <c r="N235" i="8"/>
  <c r="M235" i="8"/>
  <c r="L235" i="8"/>
  <c r="K235" i="8"/>
  <c r="J235" i="8"/>
  <c r="I235" i="8"/>
  <c r="H235" i="8"/>
  <c r="G235" i="8"/>
  <c r="F235" i="8"/>
  <c r="X234" i="8"/>
  <c r="W234" i="8"/>
  <c r="V234" i="8"/>
  <c r="U234" i="8"/>
  <c r="T234" i="8"/>
  <c r="S234" i="8"/>
  <c r="R234" i="8"/>
  <c r="Q234" i="8"/>
  <c r="P234" i="8"/>
  <c r="O234" i="8"/>
  <c r="N234" i="8"/>
  <c r="M234" i="8"/>
  <c r="L234" i="8"/>
  <c r="K234" i="8"/>
  <c r="J234" i="8"/>
  <c r="I234" i="8"/>
  <c r="H234" i="8"/>
  <c r="G234" i="8"/>
  <c r="F234" i="8"/>
  <c r="X233" i="8"/>
  <c r="W233" i="8"/>
  <c r="V233" i="8"/>
  <c r="U233" i="8"/>
  <c r="T233" i="8"/>
  <c r="S233" i="8"/>
  <c r="R233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X232" i="8"/>
  <c r="W232" i="8"/>
  <c r="V232" i="8"/>
  <c r="U232" i="8"/>
  <c r="T232" i="8"/>
  <c r="S232" i="8"/>
  <c r="R232" i="8"/>
  <c r="Q232" i="8"/>
  <c r="P232" i="8"/>
  <c r="O232" i="8"/>
  <c r="N232" i="8"/>
  <c r="M232" i="8"/>
  <c r="L232" i="8"/>
  <c r="K232" i="8"/>
  <c r="J232" i="8"/>
  <c r="I232" i="8"/>
  <c r="H232" i="8"/>
  <c r="G232" i="8"/>
  <c r="F232" i="8"/>
  <c r="X231" i="8"/>
  <c r="W231" i="8"/>
  <c r="V231" i="8"/>
  <c r="U231" i="8"/>
  <c r="T231" i="8"/>
  <c r="S231" i="8"/>
  <c r="R231" i="8"/>
  <c r="Q231" i="8"/>
  <c r="P231" i="8"/>
  <c r="O231" i="8"/>
  <c r="N231" i="8"/>
  <c r="M231" i="8"/>
  <c r="L231" i="8"/>
  <c r="K231" i="8"/>
  <c r="J231" i="8"/>
  <c r="I231" i="8"/>
  <c r="H231" i="8"/>
  <c r="G231" i="8"/>
  <c r="F231" i="8"/>
  <c r="X229" i="8"/>
  <c r="W229" i="8"/>
  <c r="V229" i="8"/>
  <c r="U229" i="8"/>
  <c r="T229" i="8"/>
  <c r="S229" i="8"/>
  <c r="R229" i="8"/>
  <c r="Q229" i="8"/>
  <c r="P229" i="8"/>
  <c r="O229" i="8"/>
  <c r="N229" i="8"/>
  <c r="M229" i="8"/>
  <c r="L229" i="8"/>
  <c r="K229" i="8"/>
  <c r="J229" i="8"/>
  <c r="I229" i="8"/>
  <c r="H229" i="8"/>
  <c r="G229" i="8"/>
  <c r="F229" i="8"/>
  <c r="X228" i="8"/>
  <c r="W228" i="8"/>
  <c r="V228" i="8"/>
  <c r="U228" i="8"/>
  <c r="T228" i="8"/>
  <c r="S228" i="8"/>
  <c r="R228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X227" i="8"/>
  <c r="W227" i="8"/>
  <c r="V227" i="8"/>
  <c r="U227" i="8"/>
  <c r="T227" i="8"/>
  <c r="S227" i="8"/>
  <c r="R227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X226" i="8"/>
  <c r="W226" i="8"/>
  <c r="V226" i="8"/>
  <c r="U226" i="8"/>
  <c r="T226" i="8"/>
  <c r="S226" i="8"/>
  <c r="R226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X225" i="8"/>
  <c r="W225" i="8"/>
  <c r="V225" i="8"/>
  <c r="U225" i="8"/>
  <c r="T225" i="8"/>
  <c r="S225" i="8"/>
  <c r="R225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X224" i="8"/>
  <c r="W224" i="8"/>
  <c r="V224" i="8"/>
  <c r="U224" i="8"/>
  <c r="T224" i="8"/>
  <c r="S224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X223" i="8"/>
  <c r="W223" i="8"/>
  <c r="V223" i="8"/>
  <c r="U223" i="8"/>
  <c r="T223" i="8"/>
  <c r="S223" i="8"/>
  <c r="R22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X222" i="8"/>
  <c r="W222" i="8"/>
  <c r="V222" i="8"/>
  <c r="U222" i="8"/>
  <c r="T222" i="8"/>
  <c r="S222" i="8"/>
  <c r="R222" i="8"/>
  <c r="Q222" i="8"/>
  <c r="P222" i="8"/>
  <c r="O222" i="8"/>
  <c r="N222" i="8"/>
  <c r="M222" i="8"/>
  <c r="L222" i="8"/>
  <c r="K222" i="8"/>
  <c r="J222" i="8"/>
  <c r="I222" i="8"/>
  <c r="H222" i="8"/>
  <c r="G222" i="8"/>
  <c r="F222" i="8"/>
  <c r="X210" i="8"/>
  <c r="W210" i="8"/>
  <c r="V210" i="8"/>
  <c r="U210" i="8"/>
  <c r="T210" i="8"/>
  <c r="S210" i="8"/>
  <c r="R210" i="8"/>
  <c r="Q210" i="8"/>
  <c r="P210" i="8"/>
  <c r="O210" i="8"/>
  <c r="N210" i="8"/>
  <c r="M210" i="8"/>
  <c r="L210" i="8"/>
  <c r="K210" i="8"/>
  <c r="J210" i="8"/>
  <c r="I210" i="8"/>
  <c r="H210" i="8"/>
  <c r="G210" i="8"/>
  <c r="F210" i="8"/>
  <c r="X209" i="8"/>
  <c r="W209" i="8"/>
  <c r="V209" i="8"/>
  <c r="U209" i="8"/>
  <c r="T209" i="8"/>
  <c r="S209" i="8"/>
  <c r="R209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X208" i="8"/>
  <c r="W208" i="8"/>
  <c r="V208" i="8"/>
  <c r="U208" i="8"/>
  <c r="T208" i="8"/>
  <c r="S208" i="8"/>
  <c r="R208" i="8"/>
  <c r="Q208" i="8"/>
  <c r="P208" i="8"/>
  <c r="O208" i="8"/>
  <c r="N208" i="8"/>
  <c r="M208" i="8"/>
  <c r="L208" i="8"/>
  <c r="K208" i="8"/>
  <c r="J208" i="8"/>
  <c r="I208" i="8"/>
  <c r="H208" i="8"/>
  <c r="G208" i="8"/>
  <c r="F208" i="8"/>
  <c r="X207" i="8"/>
  <c r="W207" i="8"/>
  <c r="V207" i="8"/>
  <c r="U207" i="8"/>
  <c r="T207" i="8"/>
  <c r="S207" i="8"/>
  <c r="R207" i="8"/>
  <c r="Q207" i="8"/>
  <c r="P207" i="8"/>
  <c r="O207" i="8"/>
  <c r="N207" i="8"/>
  <c r="M207" i="8"/>
  <c r="L207" i="8"/>
  <c r="K207" i="8"/>
  <c r="J207" i="8"/>
  <c r="I207" i="8"/>
  <c r="H207" i="8"/>
  <c r="G207" i="8"/>
  <c r="F207" i="8"/>
  <c r="X206" i="8"/>
  <c r="W206" i="8"/>
  <c r="V206" i="8"/>
  <c r="U206" i="8"/>
  <c r="T206" i="8"/>
  <c r="S206" i="8"/>
  <c r="R206" i="8"/>
  <c r="Q206" i="8"/>
  <c r="P206" i="8"/>
  <c r="O206" i="8"/>
  <c r="N206" i="8"/>
  <c r="M206" i="8"/>
  <c r="L206" i="8"/>
  <c r="K206" i="8"/>
  <c r="J206" i="8"/>
  <c r="I206" i="8"/>
  <c r="H206" i="8"/>
  <c r="G206" i="8"/>
  <c r="F206" i="8"/>
  <c r="X205" i="8"/>
  <c r="W205" i="8"/>
  <c r="V205" i="8"/>
  <c r="U205" i="8"/>
  <c r="T205" i="8"/>
  <c r="S205" i="8"/>
  <c r="R205" i="8"/>
  <c r="Q205" i="8"/>
  <c r="P205" i="8"/>
  <c r="O205" i="8"/>
  <c r="N205" i="8"/>
  <c r="M205" i="8"/>
  <c r="L205" i="8"/>
  <c r="K205" i="8"/>
  <c r="J205" i="8"/>
  <c r="I205" i="8"/>
  <c r="H205" i="8"/>
  <c r="G205" i="8"/>
  <c r="F205" i="8"/>
  <c r="X204" i="8"/>
  <c r="W204" i="8"/>
  <c r="V204" i="8"/>
  <c r="U204" i="8"/>
  <c r="T204" i="8"/>
  <c r="S204" i="8"/>
  <c r="R204" i="8"/>
  <c r="Q204" i="8"/>
  <c r="P204" i="8"/>
  <c r="O204" i="8"/>
  <c r="N204" i="8"/>
  <c r="M204" i="8"/>
  <c r="L204" i="8"/>
  <c r="K204" i="8"/>
  <c r="J204" i="8"/>
  <c r="I204" i="8"/>
  <c r="H204" i="8"/>
  <c r="G204" i="8"/>
  <c r="F204" i="8"/>
  <c r="X203" i="8"/>
  <c r="W203" i="8"/>
  <c r="V203" i="8"/>
  <c r="U203" i="8"/>
  <c r="T203" i="8"/>
  <c r="S203" i="8"/>
  <c r="R203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X201" i="8"/>
  <c r="W201" i="8"/>
  <c r="V201" i="8"/>
  <c r="U201" i="8"/>
  <c r="T201" i="8"/>
  <c r="S201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X200" i="8"/>
  <c r="W200" i="8"/>
  <c r="V200" i="8"/>
  <c r="U200" i="8"/>
  <c r="T200" i="8"/>
  <c r="S200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X199" i="8"/>
  <c r="W199" i="8"/>
  <c r="V199" i="8"/>
  <c r="U199" i="8"/>
  <c r="T199" i="8"/>
  <c r="S199" i="8"/>
  <c r="R199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X198" i="8"/>
  <c r="W198" i="8"/>
  <c r="V198" i="8"/>
  <c r="U198" i="8"/>
  <c r="T198" i="8"/>
  <c r="S198" i="8"/>
  <c r="R198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X197" i="8"/>
  <c r="W197" i="8"/>
  <c r="V197" i="8"/>
  <c r="U197" i="8"/>
  <c r="T197" i="8"/>
  <c r="S197" i="8"/>
  <c r="R197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X196" i="8"/>
  <c r="W196" i="8"/>
  <c r="V196" i="8"/>
  <c r="U196" i="8"/>
  <c r="T196" i="8"/>
  <c r="S196" i="8"/>
  <c r="R196" i="8"/>
  <c r="Q196" i="8"/>
  <c r="P196" i="8"/>
  <c r="O196" i="8"/>
  <c r="N196" i="8"/>
  <c r="M196" i="8"/>
  <c r="L196" i="8"/>
  <c r="K196" i="8"/>
  <c r="J196" i="8"/>
  <c r="I196" i="8"/>
  <c r="H196" i="8"/>
  <c r="G196" i="8"/>
  <c r="F196" i="8"/>
  <c r="X195" i="8"/>
  <c r="W195" i="8"/>
  <c r="V195" i="8"/>
  <c r="U195" i="8"/>
  <c r="T195" i="8"/>
  <c r="S195" i="8"/>
  <c r="R195" i="8"/>
  <c r="Q195" i="8"/>
  <c r="P195" i="8"/>
  <c r="O195" i="8"/>
  <c r="N195" i="8"/>
  <c r="M195" i="8"/>
  <c r="L195" i="8"/>
  <c r="K195" i="8"/>
  <c r="J195" i="8"/>
  <c r="I195" i="8"/>
  <c r="H195" i="8"/>
  <c r="G195" i="8"/>
  <c r="F195" i="8"/>
  <c r="X194" i="8"/>
  <c r="W194" i="8"/>
  <c r="V194" i="8"/>
  <c r="U194" i="8"/>
  <c r="T194" i="8"/>
  <c r="S194" i="8"/>
  <c r="R194" i="8"/>
  <c r="Q194" i="8"/>
  <c r="P194" i="8"/>
  <c r="O194" i="8"/>
  <c r="N194" i="8"/>
  <c r="M194" i="8"/>
  <c r="L194" i="8"/>
  <c r="K194" i="8"/>
  <c r="J194" i="8"/>
  <c r="I194" i="8"/>
  <c r="H194" i="8"/>
  <c r="G194" i="8"/>
  <c r="F194" i="8"/>
  <c r="X193" i="8"/>
  <c r="W193" i="8"/>
  <c r="V193" i="8"/>
  <c r="U193" i="8"/>
  <c r="T193" i="8"/>
  <c r="S193" i="8"/>
  <c r="R193" i="8"/>
  <c r="Q193" i="8"/>
  <c r="P193" i="8"/>
  <c r="O193" i="8"/>
  <c r="N193" i="8"/>
  <c r="M193" i="8"/>
  <c r="L193" i="8"/>
  <c r="K193" i="8"/>
  <c r="J193" i="8"/>
  <c r="I193" i="8"/>
  <c r="H193" i="8"/>
  <c r="G193" i="8"/>
  <c r="F193" i="8"/>
  <c r="X191" i="8"/>
  <c r="W191" i="8"/>
  <c r="V191" i="8"/>
  <c r="U191" i="8"/>
  <c r="T191" i="8"/>
  <c r="S191" i="8"/>
  <c r="R191" i="8"/>
  <c r="Q191" i="8"/>
  <c r="P191" i="8"/>
  <c r="O191" i="8"/>
  <c r="N191" i="8"/>
  <c r="M191" i="8"/>
  <c r="L191" i="8"/>
  <c r="K191" i="8"/>
  <c r="J191" i="8"/>
  <c r="I191" i="8"/>
  <c r="H191" i="8"/>
  <c r="G191" i="8"/>
  <c r="F191" i="8"/>
  <c r="X190" i="8"/>
  <c r="W190" i="8"/>
  <c r="V190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X189" i="8"/>
  <c r="W189" i="8"/>
  <c r="V189" i="8"/>
  <c r="U189" i="8"/>
  <c r="T189" i="8"/>
  <c r="S189" i="8"/>
  <c r="R189" i="8"/>
  <c r="Q189" i="8"/>
  <c r="P189" i="8"/>
  <c r="O189" i="8"/>
  <c r="N189" i="8"/>
  <c r="M189" i="8"/>
  <c r="L189" i="8"/>
  <c r="K189" i="8"/>
  <c r="J189" i="8"/>
  <c r="I189" i="8"/>
  <c r="H189" i="8"/>
  <c r="G189" i="8"/>
  <c r="F189" i="8"/>
  <c r="X188" i="8"/>
  <c r="W188" i="8"/>
  <c r="V188" i="8"/>
  <c r="U188" i="8"/>
  <c r="T188" i="8"/>
  <c r="S188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X187" i="8"/>
  <c r="W187" i="8"/>
  <c r="V187" i="8"/>
  <c r="U187" i="8"/>
  <c r="T187" i="8"/>
  <c r="S187" i="8"/>
  <c r="R187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X186" i="8"/>
  <c r="W186" i="8"/>
  <c r="V186" i="8"/>
  <c r="U186" i="8"/>
  <c r="T186" i="8"/>
  <c r="S186" i="8"/>
  <c r="R186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X185" i="8"/>
  <c r="W185" i="8"/>
  <c r="V185" i="8"/>
  <c r="U185" i="8"/>
  <c r="T185" i="8"/>
  <c r="S185" i="8"/>
  <c r="R185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X184" i="8"/>
  <c r="W184" i="8"/>
  <c r="V184" i="8"/>
  <c r="U184" i="8"/>
  <c r="T184" i="8"/>
  <c r="S184" i="8"/>
  <c r="R18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X182" i="8"/>
  <c r="W182" i="8"/>
  <c r="V182" i="8"/>
  <c r="U182" i="8"/>
  <c r="T182" i="8"/>
  <c r="S182" i="8"/>
  <c r="R182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X181" i="8"/>
  <c r="W181" i="8"/>
  <c r="V181" i="8"/>
  <c r="U181" i="8"/>
  <c r="T181" i="8"/>
  <c r="S181" i="8"/>
  <c r="R181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X180" i="8"/>
  <c r="W180" i="8"/>
  <c r="V180" i="8"/>
  <c r="U180" i="8"/>
  <c r="T180" i="8"/>
  <c r="S180" i="8"/>
  <c r="R180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X178" i="8"/>
  <c r="W178" i="8"/>
  <c r="V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X173" i="8"/>
  <c r="W173" i="8"/>
  <c r="V173" i="8"/>
  <c r="U173" i="8"/>
  <c r="T173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X172" i="8"/>
  <c r="W172" i="8"/>
  <c r="V172" i="8"/>
  <c r="U172" i="8"/>
  <c r="T172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X171" i="8"/>
  <c r="W171" i="8"/>
  <c r="V171" i="8"/>
  <c r="U171" i="8"/>
  <c r="T171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X170" i="8"/>
  <c r="W170" i="8"/>
  <c r="V170" i="8"/>
  <c r="U170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X169" i="8"/>
  <c r="W169" i="8"/>
  <c r="V169" i="8"/>
  <c r="U169" i="8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X168" i="8"/>
  <c r="W168" i="8"/>
  <c r="V168" i="8"/>
  <c r="U168" i="8"/>
  <c r="T168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X167" i="8"/>
  <c r="W167" i="8"/>
  <c r="V167" i="8"/>
  <c r="U167" i="8"/>
  <c r="T167" i="8"/>
  <c r="S167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X166" i="8"/>
  <c r="W166" i="8"/>
  <c r="V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X164" i="8"/>
  <c r="W164" i="8"/>
  <c r="V164" i="8"/>
  <c r="U164" i="8"/>
  <c r="T164" i="8"/>
  <c r="S164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X163" i="8"/>
  <c r="W163" i="8"/>
  <c r="V163" i="8"/>
  <c r="U163" i="8"/>
  <c r="T163" i="8"/>
  <c r="S163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X162" i="8"/>
  <c r="W162" i="8"/>
  <c r="V162" i="8"/>
  <c r="U162" i="8"/>
  <c r="T162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X161" i="8"/>
  <c r="W161" i="8"/>
  <c r="V161" i="8"/>
  <c r="U161" i="8"/>
  <c r="T161" i="8"/>
  <c r="S161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X160" i="8"/>
  <c r="W160" i="8"/>
  <c r="V160" i="8"/>
  <c r="U160" i="8"/>
  <c r="T160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X159" i="8"/>
  <c r="W159" i="8"/>
  <c r="V159" i="8"/>
  <c r="U159" i="8"/>
  <c r="T159" i="8"/>
  <c r="S159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X158" i="8"/>
  <c r="W158" i="8"/>
  <c r="V158" i="8"/>
  <c r="U158" i="8"/>
  <c r="T158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X154" i="8"/>
  <c r="W154" i="8"/>
  <c r="V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X152" i="8"/>
  <c r="W152" i="8"/>
  <c r="V152" i="8"/>
  <c r="U152" i="8"/>
  <c r="T152" i="8"/>
  <c r="S152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X150" i="8"/>
  <c r="W150" i="8"/>
  <c r="V150" i="8"/>
  <c r="U150" i="8"/>
  <c r="T150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X147" i="8"/>
  <c r="W147" i="8"/>
  <c r="V147" i="8"/>
  <c r="U147" i="8"/>
  <c r="T147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X145" i="8"/>
  <c r="W145" i="8"/>
  <c r="V145" i="8"/>
  <c r="U145" i="8"/>
  <c r="T145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X143" i="8"/>
  <c r="W143" i="8"/>
  <c r="V143" i="8"/>
  <c r="U143" i="8"/>
  <c r="T143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X142" i="8"/>
  <c r="W142" i="8"/>
  <c r="V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X132" i="8"/>
  <c r="W132" i="8"/>
  <c r="V132" i="8"/>
  <c r="U132" i="8"/>
  <c r="T132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X42" i="8"/>
  <c r="U18" i="9" s="1"/>
  <c r="W42" i="8"/>
  <c r="U17" i="9" s="1"/>
  <c r="V42" i="8"/>
  <c r="U16" i="9" s="1"/>
  <c r="U42" i="8"/>
  <c r="U15" i="9" s="1"/>
  <c r="T42" i="8"/>
  <c r="U14" i="9" s="1"/>
  <c r="S42" i="8"/>
  <c r="U13" i="9" s="1"/>
  <c r="R42" i="8"/>
  <c r="U12" i="9" s="1"/>
  <c r="Q42" i="8"/>
  <c r="U11" i="9" s="1"/>
  <c r="P42" i="8"/>
  <c r="U10" i="9" s="1"/>
  <c r="O42" i="8"/>
  <c r="U9" i="9" s="1"/>
  <c r="N42" i="8"/>
  <c r="U8" i="9" s="1"/>
  <c r="M42" i="8"/>
  <c r="U7" i="9" s="1"/>
  <c r="L42" i="8"/>
  <c r="U6" i="9" s="1"/>
  <c r="K42" i="8"/>
  <c r="U5" i="9" s="1"/>
  <c r="J42" i="8"/>
  <c r="U4" i="9" s="1"/>
  <c r="I42" i="8"/>
  <c r="U3" i="9" s="1"/>
  <c r="H42" i="8"/>
  <c r="U2" i="9" s="1"/>
  <c r="X41" i="8"/>
  <c r="W18" i="9" s="1"/>
  <c r="W41" i="8"/>
  <c r="W17" i="9" s="1"/>
  <c r="V41" i="8"/>
  <c r="W16" i="9" s="1"/>
  <c r="U41" i="8"/>
  <c r="W15" i="9" s="1"/>
  <c r="T41" i="8"/>
  <c r="W14" i="9" s="1"/>
  <c r="S41" i="8"/>
  <c r="W13" i="9" s="1"/>
  <c r="R41" i="8"/>
  <c r="W12" i="9" s="1"/>
  <c r="Q41" i="8"/>
  <c r="W11" i="9" s="1"/>
  <c r="P41" i="8"/>
  <c r="W10" i="9" s="1"/>
  <c r="O41" i="8"/>
  <c r="W9" i="9" s="1"/>
  <c r="N41" i="8"/>
  <c r="W8" i="9" s="1"/>
  <c r="M41" i="8"/>
  <c r="W7" i="9" s="1"/>
  <c r="L41" i="8"/>
  <c r="W6" i="9" s="1"/>
  <c r="K41" i="8"/>
  <c r="W5" i="9" s="1"/>
  <c r="J41" i="8"/>
  <c r="W4" i="9" s="1"/>
  <c r="I41" i="8"/>
  <c r="W3" i="9" s="1"/>
  <c r="H41" i="8"/>
  <c r="W2" i="9" s="1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X39" i="8"/>
  <c r="V18" i="9" s="1"/>
  <c r="W39" i="8"/>
  <c r="V17" i="9" s="1"/>
  <c r="V39" i="8"/>
  <c r="V16" i="9" s="1"/>
  <c r="U39" i="8"/>
  <c r="V15" i="9" s="1"/>
  <c r="T39" i="8"/>
  <c r="V14" i="9" s="1"/>
  <c r="S39" i="8"/>
  <c r="V13" i="9" s="1"/>
  <c r="R39" i="8"/>
  <c r="V12" i="9" s="1"/>
  <c r="Q39" i="8"/>
  <c r="V11" i="9" s="1"/>
  <c r="P39" i="8"/>
  <c r="V10" i="9" s="1"/>
  <c r="O39" i="8"/>
  <c r="V9" i="9" s="1"/>
  <c r="N39" i="8"/>
  <c r="V8" i="9" s="1"/>
  <c r="M39" i="8"/>
  <c r="V7" i="9" s="1"/>
  <c r="L39" i="8"/>
  <c r="V6" i="9" s="1"/>
  <c r="K39" i="8"/>
  <c r="V5" i="9" s="1"/>
  <c r="J39" i="8"/>
  <c r="V4" i="9" s="1"/>
  <c r="I39" i="8"/>
  <c r="V3" i="9" s="1"/>
  <c r="H39" i="8"/>
  <c r="V2" i="9" s="1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X34" i="8"/>
  <c r="T18" i="9" s="1"/>
  <c r="W34" i="8"/>
  <c r="T17" i="9" s="1"/>
  <c r="V34" i="8"/>
  <c r="T16" i="9" s="1"/>
  <c r="U34" i="8"/>
  <c r="T15" i="9" s="1"/>
  <c r="T34" i="8"/>
  <c r="T14" i="9" s="1"/>
  <c r="S34" i="8"/>
  <c r="T13" i="9" s="1"/>
  <c r="R34" i="8"/>
  <c r="T12" i="9" s="1"/>
  <c r="Q34" i="8"/>
  <c r="T11" i="9" s="1"/>
  <c r="P34" i="8"/>
  <c r="T10" i="9" s="1"/>
  <c r="O34" i="8"/>
  <c r="T9" i="9" s="1"/>
  <c r="N34" i="8"/>
  <c r="T8" i="9" s="1"/>
  <c r="M34" i="8"/>
  <c r="T7" i="9" s="1"/>
  <c r="L34" i="8"/>
  <c r="T6" i="9" s="1"/>
  <c r="K34" i="8"/>
  <c r="T5" i="9" s="1"/>
  <c r="J34" i="8"/>
  <c r="T4" i="9" s="1"/>
  <c r="I34" i="8"/>
  <c r="T3" i="9" s="1"/>
  <c r="H34" i="8"/>
  <c r="T2" i="9" s="1"/>
  <c r="X33" i="8"/>
  <c r="AA18" i="9" s="1"/>
  <c r="W33" i="8"/>
  <c r="AA17" i="9" s="1"/>
  <c r="V33" i="8"/>
  <c r="AA16" i="9" s="1"/>
  <c r="U33" i="8"/>
  <c r="AA15" i="9" s="1"/>
  <c r="T33" i="8"/>
  <c r="AA14" i="9" s="1"/>
  <c r="S33" i="8"/>
  <c r="AA13" i="9" s="1"/>
  <c r="R33" i="8"/>
  <c r="AA12" i="9" s="1"/>
  <c r="Q33" i="8"/>
  <c r="AA11" i="9" s="1"/>
  <c r="P33" i="8"/>
  <c r="AA10" i="9" s="1"/>
  <c r="O33" i="8"/>
  <c r="AA9" i="9" s="1"/>
  <c r="N33" i="8"/>
  <c r="AA8" i="9" s="1"/>
  <c r="M33" i="8"/>
  <c r="AA7" i="9" s="1"/>
  <c r="L33" i="8"/>
  <c r="AA6" i="9" s="1"/>
  <c r="K33" i="8"/>
  <c r="AA5" i="9" s="1"/>
  <c r="J33" i="8"/>
  <c r="AA4" i="9" s="1"/>
  <c r="I33" i="8"/>
  <c r="AA3" i="9" s="1"/>
  <c r="H33" i="8"/>
  <c r="AA2" i="9" s="1"/>
  <c r="X32" i="8"/>
  <c r="AF18" i="9" s="1"/>
  <c r="W32" i="8"/>
  <c r="AF17" i="9" s="1"/>
  <c r="V32" i="8"/>
  <c r="AF16" i="9" s="1"/>
  <c r="U32" i="8"/>
  <c r="AF15" i="9" s="1"/>
  <c r="T32" i="8"/>
  <c r="AF14" i="9" s="1"/>
  <c r="S32" i="8"/>
  <c r="AF13" i="9" s="1"/>
  <c r="R32" i="8"/>
  <c r="AF12" i="9" s="1"/>
  <c r="Q32" i="8"/>
  <c r="AF11" i="9" s="1"/>
  <c r="P32" i="8"/>
  <c r="AF10" i="9" s="1"/>
  <c r="O32" i="8"/>
  <c r="AF9" i="9" s="1"/>
  <c r="N32" i="8"/>
  <c r="AF8" i="9" s="1"/>
  <c r="M32" i="8"/>
  <c r="AF7" i="9" s="1"/>
  <c r="L32" i="8"/>
  <c r="AF6" i="9" s="1"/>
  <c r="K32" i="8"/>
  <c r="AF5" i="9" s="1"/>
  <c r="J32" i="8"/>
  <c r="AF4" i="9" s="1"/>
  <c r="I32" i="8"/>
  <c r="AF3" i="9" s="1"/>
  <c r="H32" i="8"/>
  <c r="AF2" i="9" s="1"/>
  <c r="X31" i="8"/>
  <c r="AB18" i="9" s="1"/>
  <c r="W31" i="8"/>
  <c r="AB17" i="9" s="1"/>
  <c r="V31" i="8"/>
  <c r="AB16" i="9" s="1"/>
  <c r="U31" i="8"/>
  <c r="AB15" i="9" s="1"/>
  <c r="T31" i="8"/>
  <c r="AB14" i="9" s="1"/>
  <c r="S31" i="8"/>
  <c r="AB13" i="9" s="1"/>
  <c r="R31" i="8"/>
  <c r="AB12" i="9" s="1"/>
  <c r="Q31" i="8"/>
  <c r="AB11" i="9" s="1"/>
  <c r="P31" i="8"/>
  <c r="AB10" i="9" s="1"/>
  <c r="O31" i="8"/>
  <c r="AB9" i="9" s="1"/>
  <c r="N31" i="8"/>
  <c r="AB8" i="9" s="1"/>
  <c r="M31" i="8"/>
  <c r="AB7" i="9" s="1"/>
  <c r="L31" i="8"/>
  <c r="AB6" i="9" s="1"/>
  <c r="K31" i="8"/>
  <c r="AB5" i="9" s="1"/>
  <c r="J31" i="8"/>
  <c r="AB4" i="9" s="1"/>
  <c r="I31" i="8"/>
  <c r="AB3" i="9" s="1"/>
  <c r="H31" i="8"/>
  <c r="AB2" i="9" s="1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X21" i="8"/>
  <c r="W21" i="8"/>
  <c r="W95" i="8" s="1"/>
  <c r="V21" i="8"/>
  <c r="U21" i="8"/>
  <c r="T21" i="8"/>
  <c r="S21" i="8"/>
  <c r="S95" i="8" s="1"/>
  <c r="R21" i="8"/>
  <c r="Q21" i="8"/>
  <c r="Q95" i="8" s="1"/>
  <c r="P21" i="8"/>
  <c r="O21" i="8"/>
  <c r="O95" i="8" s="1"/>
  <c r="N21" i="8"/>
  <c r="M21" i="8"/>
  <c r="L21" i="8"/>
  <c r="K21" i="8"/>
  <c r="K95" i="8" s="1"/>
  <c r="J21" i="8"/>
  <c r="I21" i="8"/>
  <c r="I95" i="8" s="1"/>
  <c r="H21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X12" i="8"/>
  <c r="X94" i="8" s="1"/>
  <c r="W12" i="8"/>
  <c r="V12" i="8"/>
  <c r="U12" i="8"/>
  <c r="T12" i="8"/>
  <c r="T94" i="8" s="1"/>
  <c r="S12" i="8"/>
  <c r="R12" i="8"/>
  <c r="R94" i="8" s="1"/>
  <c r="Q12" i="8"/>
  <c r="P12" i="8"/>
  <c r="P94" i="8" s="1"/>
  <c r="O12" i="8"/>
  <c r="N12" i="8"/>
  <c r="M12" i="8"/>
  <c r="L12" i="8"/>
  <c r="L94" i="8" s="1"/>
  <c r="K12" i="8"/>
  <c r="J12" i="8"/>
  <c r="J94" i="8" s="1"/>
  <c r="I12" i="8"/>
  <c r="H12" i="8"/>
  <c r="H94" i="8" s="1"/>
  <c r="X11" i="8"/>
  <c r="W11" i="8"/>
  <c r="V11" i="8"/>
  <c r="U11" i="8"/>
  <c r="U93" i="8" s="1"/>
  <c r="T11" i="8"/>
  <c r="S11" i="8"/>
  <c r="S93" i="8" s="1"/>
  <c r="R11" i="8"/>
  <c r="Q11" i="8"/>
  <c r="Q93" i="8" s="1"/>
  <c r="P11" i="8"/>
  <c r="O11" i="8"/>
  <c r="N11" i="8"/>
  <c r="M11" i="8"/>
  <c r="M93" i="8" s="1"/>
  <c r="L11" i="8"/>
  <c r="K11" i="8"/>
  <c r="K93" i="8" s="1"/>
  <c r="J11" i="8"/>
  <c r="I11" i="8"/>
  <c r="I93" i="8" s="1"/>
  <c r="H11" i="8"/>
  <c r="X10" i="8"/>
  <c r="W10" i="8"/>
  <c r="V10" i="8"/>
  <c r="V92" i="8" s="1"/>
  <c r="U10" i="8"/>
  <c r="T10" i="8"/>
  <c r="T92" i="8" s="1"/>
  <c r="S10" i="8"/>
  <c r="R10" i="8"/>
  <c r="R92" i="8" s="1"/>
  <c r="Q10" i="8"/>
  <c r="P10" i="8"/>
  <c r="O10" i="8"/>
  <c r="N10" i="8"/>
  <c r="N92" i="8" s="1"/>
  <c r="M10" i="8"/>
  <c r="L10" i="8"/>
  <c r="L92" i="8" s="1"/>
  <c r="K10" i="8"/>
  <c r="J10" i="8"/>
  <c r="J92" i="8" s="1"/>
  <c r="I10" i="8"/>
  <c r="H10" i="8"/>
  <c r="X9" i="8"/>
  <c r="W9" i="8"/>
  <c r="W91" i="8" s="1"/>
  <c r="V9" i="8"/>
  <c r="U9" i="8"/>
  <c r="U91" i="8" s="1"/>
  <c r="T9" i="8"/>
  <c r="S9" i="8"/>
  <c r="S91" i="8" s="1"/>
  <c r="R9" i="8"/>
  <c r="Q9" i="8"/>
  <c r="P9" i="8"/>
  <c r="O9" i="8"/>
  <c r="O91" i="8" s="1"/>
  <c r="N9" i="8"/>
  <c r="M9" i="8"/>
  <c r="M91" i="8" s="1"/>
  <c r="L9" i="8"/>
  <c r="K9" i="8"/>
  <c r="K91" i="8" s="1"/>
  <c r="J9" i="8"/>
  <c r="I9" i="8"/>
  <c r="H9" i="8"/>
  <c r="X8" i="8"/>
  <c r="X90" i="8" s="1"/>
  <c r="W8" i="8"/>
  <c r="V8" i="8"/>
  <c r="V90" i="8" s="1"/>
  <c r="U8" i="8"/>
  <c r="T8" i="8"/>
  <c r="T90" i="8" s="1"/>
  <c r="S8" i="8"/>
  <c r="R8" i="8"/>
  <c r="Q8" i="8"/>
  <c r="P8" i="8"/>
  <c r="P90" i="8" s="1"/>
  <c r="O8" i="8"/>
  <c r="N8" i="8"/>
  <c r="N90" i="8" s="1"/>
  <c r="M8" i="8"/>
  <c r="L8" i="8"/>
  <c r="L90" i="8" s="1"/>
  <c r="K8" i="8"/>
  <c r="J8" i="8"/>
  <c r="I8" i="8"/>
  <c r="H8" i="8"/>
  <c r="H90" i="8" s="1"/>
  <c r="X7" i="8"/>
  <c r="W7" i="8"/>
  <c r="W89" i="8" s="1"/>
  <c r="V7" i="8"/>
  <c r="U7" i="8"/>
  <c r="U89" i="8" s="1"/>
  <c r="T7" i="8"/>
  <c r="S7" i="8"/>
  <c r="R7" i="8"/>
  <c r="Q7" i="8"/>
  <c r="P7" i="8"/>
  <c r="O7" i="8"/>
  <c r="O89" i="8" s="1"/>
  <c r="N7" i="8"/>
  <c r="M7" i="8"/>
  <c r="M89" i="8" s="1"/>
  <c r="L7" i="8"/>
  <c r="K7" i="8"/>
  <c r="J7" i="8"/>
  <c r="I7" i="8"/>
  <c r="H7" i="8"/>
  <c r="X6" i="8"/>
  <c r="X88" i="8" s="1"/>
  <c r="W6" i="8"/>
  <c r="V6" i="8"/>
  <c r="V88" i="8" s="1"/>
  <c r="U6" i="8"/>
  <c r="T6" i="8"/>
  <c r="S6" i="8"/>
  <c r="R6" i="8"/>
  <c r="R88" i="8" s="1"/>
  <c r="Q6" i="8"/>
  <c r="P6" i="8"/>
  <c r="P88" i="8" s="1"/>
  <c r="O6" i="8"/>
  <c r="N6" i="8"/>
  <c r="N88" i="8" s="1"/>
  <c r="M6" i="8"/>
  <c r="L6" i="8"/>
  <c r="K6" i="8"/>
  <c r="J6" i="8"/>
  <c r="J88" i="8" s="1"/>
  <c r="I6" i="8"/>
  <c r="H6" i="8"/>
  <c r="H88" i="8" s="1"/>
  <c r="X5" i="8"/>
  <c r="W5" i="8"/>
  <c r="W87" i="8" s="1"/>
  <c r="V5" i="8"/>
  <c r="U5" i="8"/>
  <c r="T5" i="8"/>
  <c r="S5" i="8"/>
  <c r="S87" i="8" s="1"/>
  <c r="R5" i="8"/>
  <c r="Q5" i="8"/>
  <c r="Q87" i="8" s="1"/>
  <c r="P5" i="8"/>
  <c r="O5" i="8"/>
  <c r="O87" i="8" s="1"/>
  <c r="N5" i="8"/>
  <c r="M5" i="8"/>
  <c r="L5" i="8"/>
  <c r="K5" i="8"/>
  <c r="K87" i="8" s="1"/>
  <c r="J5" i="8"/>
  <c r="I5" i="8"/>
  <c r="I87" i="8" s="1"/>
  <c r="H5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V3" i="8"/>
  <c r="S3" i="8"/>
  <c r="P3" i="8"/>
  <c r="M3" i="8"/>
  <c r="J3" i="8"/>
  <c r="I3" i="8"/>
  <c r="H3" i="8"/>
  <c r="J100" i="11" l="1"/>
  <c r="J101" i="11" s="1"/>
  <c r="J96" i="11"/>
  <c r="J90" i="11"/>
  <c r="J91" i="11" s="1"/>
  <c r="J88" i="11"/>
  <c r="J86" i="11"/>
  <c r="J168" i="11"/>
  <c r="J166" i="11"/>
  <c r="J170" i="11"/>
  <c r="J171" i="11" s="1"/>
  <c r="J28" i="11"/>
  <c r="J30" i="11"/>
  <c r="J31" i="11" s="1"/>
  <c r="J26" i="11"/>
  <c r="J106" i="11"/>
  <c r="J108" i="11"/>
  <c r="J110" i="11"/>
  <c r="J111" i="11" s="1"/>
  <c r="J38" i="11"/>
  <c r="J36" i="11"/>
  <c r="J40" i="11"/>
  <c r="J41" i="11" s="1"/>
  <c r="J118" i="11"/>
  <c r="J116" i="11"/>
  <c r="J120" i="11"/>
  <c r="J121" i="11" s="1"/>
  <c r="J48" i="11"/>
  <c r="J46" i="11"/>
  <c r="J50" i="11"/>
  <c r="J126" i="11"/>
  <c r="J128" i="11"/>
  <c r="J130" i="11"/>
  <c r="J131" i="11" s="1"/>
  <c r="J56" i="11"/>
  <c r="J60" i="11"/>
  <c r="J61" i="11" s="1"/>
  <c r="J58" i="11"/>
  <c r="J136" i="11"/>
  <c r="J140" i="11"/>
  <c r="J141" i="11" s="1"/>
  <c r="J138" i="11"/>
  <c r="J66" i="11"/>
  <c r="J70" i="11"/>
  <c r="J71" i="11" s="1"/>
  <c r="J68" i="11"/>
  <c r="J150" i="11"/>
  <c r="J151" i="11" s="1"/>
  <c r="J146" i="11"/>
  <c r="J148" i="11"/>
  <c r="J80" i="11"/>
  <c r="J81" i="11" s="1"/>
  <c r="J78" i="11"/>
  <c r="J76" i="11"/>
  <c r="J158" i="11"/>
  <c r="J160" i="11"/>
  <c r="J161" i="11" s="1"/>
  <c r="J156" i="11"/>
  <c r="A109" i="11"/>
  <c r="A108" i="11"/>
  <c r="A111" i="11"/>
  <c r="A104" i="11"/>
  <c r="A105" i="11"/>
  <c r="A107" i="11"/>
  <c r="A106" i="11"/>
  <c r="A102" i="11"/>
  <c r="A103" i="11"/>
  <c r="A39" i="11"/>
  <c r="A38" i="11"/>
  <c r="A37" i="11"/>
  <c r="A35" i="11"/>
  <c r="A33" i="11"/>
  <c r="A41" i="11"/>
  <c r="A36" i="11"/>
  <c r="A34" i="11"/>
  <c r="A32" i="11"/>
  <c r="A119" i="11"/>
  <c r="A118" i="11"/>
  <c r="A121" i="11"/>
  <c r="A112" i="11"/>
  <c r="A113" i="11"/>
  <c r="A115" i="11"/>
  <c r="A116" i="11"/>
  <c r="A114" i="11"/>
  <c r="A117" i="11"/>
  <c r="P212" i="8"/>
  <c r="K10" i="9" s="1"/>
  <c r="A49" i="11"/>
  <c r="A48" i="11"/>
  <c r="A47" i="11"/>
  <c r="A51" i="11"/>
  <c r="A46" i="11"/>
  <c r="A45" i="11"/>
  <c r="A43" i="11"/>
  <c r="A42" i="11"/>
  <c r="A44" i="11"/>
  <c r="A129" i="11"/>
  <c r="A128" i="11"/>
  <c r="A131" i="11"/>
  <c r="A122" i="11"/>
  <c r="A123" i="11"/>
  <c r="A124" i="11"/>
  <c r="A126" i="11"/>
  <c r="A127" i="11"/>
  <c r="A125" i="11"/>
  <c r="N214" i="8"/>
  <c r="O8" i="9" s="1"/>
  <c r="I68" i="8"/>
  <c r="H69" i="8"/>
  <c r="P69" i="8"/>
  <c r="X69" i="8"/>
  <c r="H71" i="8"/>
  <c r="P71" i="8"/>
  <c r="X71" i="8"/>
  <c r="H73" i="8"/>
  <c r="H82" i="8" s="1"/>
  <c r="P73" i="8"/>
  <c r="X73" i="8"/>
  <c r="W73" i="8"/>
  <c r="A59" i="11"/>
  <c r="A58" i="11"/>
  <c r="A57" i="11"/>
  <c r="A56" i="11"/>
  <c r="A55" i="11"/>
  <c r="A54" i="11"/>
  <c r="A53" i="11"/>
  <c r="A52" i="11"/>
  <c r="A61" i="11"/>
  <c r="A139" i="11"/>
  <c r="A138" i="11"/>
  <c r="A137" i="11"/>
  <c r="A136" i="11"/>
  <c r="A135" i="11"/>
  <c r="A141" i="11"/>
  <c r="A134" i="11"/>
  <c r="A133" i="11"/>
  <c r="A132" i="11"/>
  <c r="Q68" i="8"/>
  <c r="A69" i="11"/>
  <c r="A68" i="11"/>
  <c r="A67" i="11"/>
  <c r="A66" i="11"/>
  <c r="A65" i="11"/>
  <c r="A64" i="11"/>
  <c r="A63" i="11"/>
  <c r="A62" i="11"/>
  <c r="A71" i="11"/>
  <c r="A151" i="11"/>
  <c r="A149" i="11"/>
  <c r="A148" i="11"/>
  <c r="A147" i="11"/>
  <c r="A146" i="11"/>
  <c r="A145" i="11"/>
  <c r="A144" i="11"/>
  <c r="A143" i="11"/>
  <c r="A142" i="11"/>
  <c r="A79" i="11"/>
  <c r="A78" i="11"/>
  <c r="A81" i="11"/>
  <c r="A77" i="11"/>
  <c r="A73" i="11"/>
  <c r="A72" i="11"/>
  <c r="A74" i="11"/>
  <c r="A76" i="11"/>
  <c r="A75" i="11"/>
  <c r="A161" i="11"/>
  <c r="A158" i="11"/>
  <c r="A157" i="11"/>
  <c r="A156" i="11"/>
  <c r="A155" i="11"/>
  <c r="A154" i="11"/>
  <c r="A153" i="11"/>
  <c r="A152" i="11"/>
  <c r="A159" i="11"/>
  <c r="A29" i="11"/>
  <c r="A28" i="11"/>
  <c r="A26" i="11"/>
  <c r="A24" i="11"/>
  <c r="A22" i="11"/>
  <c r="A31" i="11"/>
  <c r="A27" i="11"/>
  <c r="A25" i="11"/>
  <c r="A23" i="11"/>
  <c r="A9" i="11"/>
  <c r="A8" i="11"/>
  <c r="A6" i="11"/>
  <c r="A7" i="11"/>
  <c r="A11" i="11"/>
  <c r="A3" i="11"/>
  <c r="A2" i="11"/>
  <c r="A4" i="11"/>
  <c r="A5" i="11"/>
  <c r="A88" i="11"/>
  <c r="A87" i="11"/>
  <c r="A86" i="11"/>
  <c r="A85" i="11"/>
  <c r="A84" i="11"/>
  <c r="A83" i="11"/>
  <c r="A91" i="11"/>
  <c r="A82" i="11"/>
  <c r="A168" i="11"/>
  <c r="A167" i="11"/>
  <c r="A166" i="11"/>
  <c r="A165" i="11"/>
  <c r="A164" i="11"/>
  <c r="A163" i="11"/>
  <c r="A162" i="11"/>
  <c r="A171" i="11"/>
  <c r="A169" i="11"/>
  <c r="L292" i="8"/>
  <c r="M87" i="8"/>
  <c r="U87" i="8"/>
  <c r="L88" i="8"/>
  <c r="T88" i="8"/>
  <c r="K89" i="8"/>
  <c r="S89" i="8"/>
  <c r="J90" i="8"/>
  <c r="R90" i="8"/>
  <c r="I91" i="8"/>
  <c r="Q91" i="8"/>
  <c r="H92" i="8"/>
  <c r="P92" i="8"/>
  <c r="X92" i="8"/>
  <c r="O93" i="8"/>
  <c r="W93" i="8"/>
  <c r="N94" i="8"/>
  <c r="V94" i="8"/>
  <c r="M95" i="8"/>
  <c r="U95" i="8"/>
  <c r="A18" i="11"/>
  <c r="A19" i="11"/>
  <c r="A16" i="11"/>
  <c r="A21" i="11"/>
  <c r="A12" i="11"/>
  <c r="A14" i="11"/>
  <c r="A15" i="11"/>
  <c r="A13" i="11"/>
  <c r="A17" i="11"/>
  <c r="A99" i="11"/>
  <c r="A98" i="11"/>
  <c r="A96" i="11"/>
  <c r="A97" i="11"/>
  <c r="A101" i="11"/>
  <c r="A92" i="11"/>
  <c r="A93" i="11"/>
  <c r="A94" i="11"/>
  <c r="A95" i="11"/>
  <c r="M289" i="8"/>
  <c r="U289" i="8"/>
  <c r="M290" i="8"/>
  <c r="D7" i="9" s="1"/>
  <c r="M291" i="8"/>
  <c r="U291" i="8"/>
  <c r="Q73" i="8"/>
  <c r="K68" i="8"/>
  <c r="R68" i="8"/>
  <c r="P68" i="8"/>
  <c r="J69" i="8"/>
  <c r="I69" i="8"/>
  <c r="O69" i="8"/>
  <c r="J71" i="8"/>
  <c r="J72" i="8"/>
  <c r="R73" i="8"/>
  <c r="J212" i="8"/>
  <c r="K4" i="9" s="1"/>
  <c r="J213" i="8"/>
  <c r="M4" i="9" s="1"/>
  <c r="O213" i="8"/>
  <c r="M9" i="9" s="1"/>
  <c r="J215" i="8"/>
  <c r="Q4" i="9" s="1"/>
  <c r="O214" i="8"/>
  <c r="O9" i="9" s="1"/>
  <c r="L214" i="8"/>
  <c r="O6" i="9" s="1"/>
  <c r="I70" i="8"/>
  <c r="Q72" i="8"/>
  <c r="S68" i="8"/>
  <c r="J68" i="8"/>
  <c r="H68" i="8"/>
  <c r="X68" i="8"/>
  <c r="R69" i="8"/>
  <c r="R78" i="8" s="1"/>
  <c r="Q69" i="8"/>
  <c r="W69" i="8"/>
  <c r="R71" i="8"/>
  <c r="R72" i="8"/>
  <c r="J73" i="8"/>
  <c r="R212" i="8"/>
  <c r="K12" i="9" s="1"/>
  <c r="R213" i="8"/>
  <c r="M12" i="9" s="1"/>
  <c r="W213" i="8"/>
  <c r="M17" i="9" s="1"/>
  <c r="R215" i="8"/>
  <c r="Q12" i="9" s="1"/>
  <c r="W214" i="8"/>
  <c r="O17" i="9" s="1"/>
  <c r="T214" i="8"/>
  <c r="O14" i="9" s="1"/>
  <c r="L87" i="8"/>
  <c r="T87" i="8"/>
  <c r="K88" i="8"/>
  <c r="S88" i="8"/>
  <c r="K70" i="8"/>
  <c r="S70" i="8"/>
  <c r="K71" i="8"/>
  <c r="S71" i="8"/>
  <c r="K72" i="8"/>
  <c r="S72" i="8"/>
  <c r="I73" i="8"/>
  <c r="M68" i="8"/>
  <c r="U68" i="8"/>
  <c r="L69" i="8"/>
  <c r="T69" i="8"/>
  <c r="L70" i="8"/>
  <c r="T70" i="8"/>
  <c r="L71" i="8"/>
  <c r="T71" i="8"/>
  <c r="L73" i="8"/>
  <c r="N212" i="8"/>
  <c r="K8" i="9" s="1"/>
  <c r="V212" i="8"/>
  <c r="K16" i="9" s="1"/>
  <c r="H212" i="8"/>
  <c r="K2" i="9" s="1"/>
  <c r="X212" i="8"/>
  <c r="K18" i="9" s="1"/>
  <c r="M213" i="8"/>
  <c r="M7" i="9" s="1"/>
  <c r="U213" i="8"/>
  <c r="M15" i="9" s="1"/>
  <c r="K215" i="8"/>
  <c r="Q5" i="9" s="1"/>
  <c r="S215" i="8"/>
  <c r="Q13" i="9" s="1"/>
  <c r="V214" i="8"/>
  <c r="O16" i="9" s="1"/>
  <c r="Q70" i="8"/>
  <c r="I72" i="8"/>
  <c r="I67" i="8"/>
  <c r="Q67" i="8"/>
  <c r="N68" i="8"/>
  <c r="V68" i="8"/>
  <c r="M69" i="8"/>
  <c r="U69" i="8"/>
  <c r="M70" i="8"/>
  <c r="U70" i="8"/>
  <c r="M72" i="8"/>
  <c r="U72" i="8"/>
  <c r="P6" i="9"/>
  <c r="P14" i="9"/>
  <c r="S6" i="9"/>
  <c r="S14" i="9"/>
  <c r="I288" i="8"/>
  <c r="B3" i="9" s="1"/>
  <c r="Q288" i="8"/>
  <c r="B11" i="9" s="1"/>
  <c r="I289" i="8"/>
  <c r="Q289" i="8"/>
  <c r="J289" i="8"/>
  <c r="R289" i="8"/>
  <c r="I290" i="8"/>
  <c r="D3" i="9" s="1"/>
  <c r="Q290" i="8"/>
  <c r="D11" i="9" s="1"/>
  <c r="I291" i="8"/>
  <c r="Q291" i="8"/>
  <c r="I292" i="8"/>
  <c r="Q292" i="8"/>
  <c r="W68" i="8"/>
  <c r="L68" i="8"/>
  <c r="N69" i="8"/>
  <c r="S69" i="8"/>
  <c r="N70" i="8"/>
  <c r="V71" i="8"/>
  <c r="Q71" i="8"/>
  <c r="V72" i="8"/>
  <c r="T72" i="8"/>
  <c r="P72" i="8"/>
  <c r="X72" i="8"/>
  <c r="V73" i="8"/>
  <c r="M73" i="8"/>
  <c r="K73" i="8"/>
  <c r="S73" i="8"/>
  <c r="O73" i="8"/>
  <c r="V220" i="8"/>
  <c r="N213" i="8"/>
  <c r="M8" i="9" s="1"/>
  <c r="V213" i="8"/>
  <c r="M16" i="9" s="1"/>
  <c r="N215" i="8"/>
  <c r="Q8" i="9" s="1"/>
  <c r="V215" i="8"/>
  <c r="Q16" i="9" s="1"/>
  <c r="K214" i="8"/>
  <c r="O5" i="9" s="1"/>
  <c r="S214" i="8"/>
  <c r="O13" i="9" s="1"/>
  <c r="Q218" i="8"/>
  <c r="N11" i="9" s="1"/>
  <c r="O68" i="8"/>
  <c r="T68" i="8"/>
  <c r="V69" i="8"/>
  <c r="K69" i="8"/>
  <c r="V70" i="8"/>
  <c r="N71" i="8"/>
  <c r="I71" i="8"/>
  <c r="N72" i="8"/>
  <c r="L72" i="8"/>
  <c r="H72" i="8"/>
  <c r="N73" i="8"/>
  <c r="H87" i="8"/>
  <c r="P87" i="8"/>
  <c r="X87" i="8"/>
  <c r="O88" i="8"/>
  <c r="W88" i="8"/>
  <c r="N89" i="8"/>
  <c r="V89" i="8"/>
  <c r="M90" i="8"/>
  <c r="U90" i="8"/>
  <c r="L91" i="8"/>
  <c r="T91" i="8"/>
  <c r="K92" i="8"/>
  <c r="S92" i="8"/>
  <c r="J93" i="8"/>
  <c r="R93" i="8"/>
  <c r="I94" i="8"/>
  <c r="Q94" i="8"/>
  <c r="H95" i="8"/>
  <c r="P95" i="8"/>
  <c r="O70" i="8"/>
  <c r="W70" i="8"/>
  <c r="O72" i="8"/>
  <c r="W72" i="8"/>
  <c r="I81" i="8"/>
  <c r="I76" i="8"/>
  <c r="Q78" i="8"/>
  <c r="I78" i="8"/>
  <c r="Q82" i="8"/>
  <c r="Q76" i="8"/>
  <c r="Q81" i="8"/>
  <c r="Q80" i="8"/>
  <c r="Q77" i="8"/>
  <c r="T73" i="8"/>
  <c r="K67" i="8"/>
  <c r="S67" i="8"/>
  <c r="S80" i="8" s="1"/>
  <c r="H70" i="8"/>
  <c r="P70" i="8"/>
  <c r="X70" i="8"/>
  <c r="O71" i="8"/>
  <c r="W71" i="8"/>
  <c r="A9" i="10"/>
  <c r="A9" i="9"/>
  <c r="A9" i="12"/>
  <c r="A17" i="9"/>
  <c r="A17" i="10"/>
  <c r="A17" i="12"/>
  <c r="L212" i="8"/>
  <c r="K6" i="9" s="1"/>
  <c r="T212" i="8"/>
  <c r="K14" i="9" s="1"/>
  <c r="Q220" i="8"/>
  <c r="I220" i="8"/>
  <c r="R219" i="8"/>
  <c r="D12" i="10" s="1"/>
  <c r="J219" i="8"/>
  <c r="D4" i="10" s="1"/>
  <c r="S218" i="8"/>
  <c r="N13" i="9" s="1"/>
  <c r="K218" i="8"/>
  <c r="N5" i="9" s="1"/>
  <c r="T217" i="8"/>
  <c r="L217" i="8"/>
  <c r="L213" i="8"/>
  <c r="M6" i="9" s="1"/>
  <c r="T213" i="8"/>
  <c r="M14" i="9" s="1"/>
  <c r="L215" i="8"/>
  <c r="Q6" i="9" s="1"/>
  <c r="T215" i="8"/>
  <c r="Q14" i="9" s="1"/>
  <c r="M215" i="8"/>
  <c r="Q7" i="9" s="1"/>
  <c r="U215" i="8"/>
  <c r="Q15" i="9" s="1"/>
  <c r="I214" i="8"/>
  <c r="O3" i="9" s="1"/>
  <c r="Q214" i="8"/>
  <c r="O11" i="9" s="1"/>
  <c r="R217" i="8"/>
  <c r="K289" i="8"/>
  <c r="S289" i="8"/>
  <c r="L289" i="8"/>
  <c r="T289" i="8"/>
  <c r="K290" i="8"/>
  <c r="D5" i="9" s="1"/>
  <c r="T290" i="8"/>
  <c r="D14" i="9" s="1"/>
  <c r="K291" i="8"/>
  <c r="S291" i="8"/>
  <c r="N87" i="8"/>
  <c r="V87" i="8"/>
  <c r="M88" i="8"/>
  <c r="U88" i="8"/>
  <c r="L89" i="8"/>
  <c r="T89" i="8"/>
  <c r="T98" i="8" s="1"/>
  <c r="K90" i="8"/>
  <c r="S90" i="8"/>
  <c r="J91" i="8"/>
  <c r="R91" i="8"/>
  <c r="I92" i="8"/>
  <c r="Q92" i="8"/>
  <c r="H93" i="8"/>
  <c r="P93" i="8"/>
  <c r="X93" i="8"/>
  <c r="O94" i="8"/>
  <c r="W94" i="8"/>
  <c r="N95" i="8"/>
  <c r="V95" i="8"/>
  <c r="U73" i="8"/>
  <c r="L67" i="8"/>
  <c r="L79" i="8" s="1"/>
  <c r="T67" i="8"/>
  <c r="T76" i="8" s="1"/>
  <c r="M212" i="8"/>
  <c r="K7" i="9" s="1"/>
  <c r="U212" i="8"/>
  <c r="K15" i="9" s="1"/>
  <c r="J214" i="8"/>
  <c r="O4" i="9" s="1"/>
  <c r="R214" i="8"/>
  <c r="O12" i="9" s="1"/>
  <c r="I218" i="8"/>
  <c r="N3" i="9" s="1"/>
  <c r="L288" i="8"/>
  <c r="B6" i="9" s="1"/>
  <c r="T288" i="8"/>
  <c r="B14" i="9" s="1"/>
  <c r="L290" i="8"/>
  <c r="D6" i="9" s="1"/>
  <c r="M67" i="8"/>
  <c r="R70" i="8"/>
  <c r="X95" i="8"/>
  <c r="N67" i="8"/>
  <c r="N76" i="8" s="1"/>
  <c r="V67" i="8"/>
  <c r="I89" i="8"/>
  <c r="O212" i="8"/>
  <c r="K9" i="9" s="1"/>
  <c r="W212" i="8"/>
  <c r="K17" i="9" s="1"/>
  <c r="O215" i="8"/>
  <c r="Q9" i="9" s="1"/>
  <c r="W215" i="8"/>
  <c r="Q17" i="9" s="1"/>
  <c r="H219" i="8"/>
  <c r="D2" i="10" s="1"/>
  <c r="N288" i="8"/>
  <c r="B8" i="9" s="1"/>
  <c r="V288" i="8"/>
  <c r="B16" i="9" s="1"/>
  <c r="N289" i="8"/>
  <c r="V289" i="8"/>
  <c r="N290" i="8"/>
  <c r="D8" i="9" s="1"/>
  <c r="V290" i="8"/>
  <c r="D16" i="9" s="1"/>
  <c r="K288" i="8"/>
  <c r="B5" i="9" s="1"/>
  <c r="O67" i="8"/>
  <c r="W67" i="8"/>
  <c r="W76" i="8" s="1"/>
  <c r="H213" i="8"/>
  <c r="M2" i="9" s="1"/>
  <c r="P213" i="8"/>
  <c r="M10" i="9" s="1"/>
  <c r="X213" i="8"/>
  <c r="M18" i="9" s="1"/>
  <c r="H215" i="8"/>
  <c r="Q2" i="9" s="1"/>
  <c r="P215" i="8"/>
  <c r="Q10" i="9" s="1"/>
  <c r="X215" i="8"/>
  <c r="Q18" i="9" s="1"/>
  <c r="M214" i="8"/>
  <c r="O7" i="9" s="1"/>
  <c r="U214" i="8"/>
  <c r="O15" i="9" s="1"/>
  <c r="P219" i="8"/>
  <c r="D10" i="10" s="1"/>
  <c r="O288" i="8"/>
  <c r="B9" i="9" s="1"/>
  <c r="W288" i="8"/>
  <c r="B17" i="9" s="1"/>
  <c r="O289" i="8"/>
  <c r="W289" i="8"/>
  <c r="O290" i="8"/>
  <c r="D9" i="9" s="1"/>
  <c r="S288" i="8"/>
  <c r="B13" i="9" s="1"/>
  <c r="U67" i="8"/>
  <c r="J87" i="8"/>
  <c r="R87" i="8"/>
  <c r="I88" i="8"/>
  <c r="Q88" i="8"/>
  <c r="H89" i="8"/>
  <c r="P89" i="8"/>
  <c r="X89" i="8"/>
  <c r="O90" i="8"/>
  <c r="W90" i="8"/>
  <c r="N91" i="8"/>
  <c r="V91" i="8"/>
  <c r="M92" i="8"/>
  <c r="U92" i="8"/>
  <c r="L93" i="8"/>
  <c r="T93" i="8"/>
  <c r="K94" i="8"/>
  <c r="K104" i="8" s="1"/>
  <c r="S94" i="8"/>
  <c r="S104" i="8" s="1"/>
  <c r="J95" i="8"/>
  <c r="R95" i="8"/>
  <c r="H67" i="8"/>
  <c r="H81" i="8" s="1"/>
  <c r="P67" i="8"/>
  <c r="X67" i="8"/>
  <c r="Q89" i="8"/>
  <c r="I212" i="8"/>
  <c r="K3" i="9" s="1"/>
  <c r="Q212" i="8"/>
  <c r="K11" i="9" s="1"/>
  <c r="I213" i="8"/>
  <c r="M3" i="9" s="1"/>
  <c r="Q213" i="8"/>
  <c r="M11" i="9" s="1"/>
  <c r="I215" i="8"/>
  <c r="Q3" i="9" s="1"/>
  <c r="Q215" i="8"/>
  <c r="Q11" i="9" s="1"/>
  <c r="X219" i="8"/>
  <c r="D18" i="10" s="1"/>
  <c r="H288" i="8"/>
  <c r="B2" i="9" s="1"/>
  <c r="P288" i="8"/>
  <c r="B10" i="9" s="1"/>
  <c r="X288" i="8"/>
  <c r="B18" i="9" s="1"/>
  <c r="H289" i="8"/>
  <c r="P289" i="8"/>
  <c r="X289" i="8"/>
  <c r="H290" i="8"/>
  <c r="D2" i="9" s="1"/>
  <c r="P290" i="8"/>
  <c r="D10" i="9" s="1"/>
  <c r="U71" i="8"/>
  <c r="A7" i="10"/>
  <c r="A7" i="12"/>
  <c r="A7" i="9"/>
  <c r="A15" i="10"/>
  <c r="A15" i="9"/>
  <c r="A15" i="12"/>
  <c r="O220" i="8"/>
  <c r="B6" i="10"/>
  <c r="J70" i="8"/>
  <c r="M71" i="8"/>
  <c r="J89" i="8"/>
  <c r="R89" i="8"/>
  <c r="I90" i="8"/>
  <c r="Q90" i="8"/>
  <c r="H91" i="8"/>
  <c r="P91" i="8"/>
  <c r="X91" i="8"/>
  <c r="X101" i="8" s="1"/>
  <c r="O92" i="8"/>
  <c r="O102" i="8" s="1"/>
  <c r="W92" i="8"/>
  <c r="N93" i="8"/>
  <c r="V93" i="8"/>
  <c r="M94" i="8"/>
  <c r="U94" i="8"/>
  <c r="L95" i="8"/>
  <c r="T95" i="8"/>
  <c r="J67" i="8"/>
  <c r="J76" i="8" s="1"/>
  <c r="R67" i="8"/>
  <c r="K212" i="8"/>
  <c r="K5" i="9" s="1"/>
  <c r="S212" i="8"/>
  <c r="K13" i="9" s="1"/>
  <c r="K213" i="8"/>
  <c r="M5" i="9" s="1"/>
  <c r="S213" i="8"/>
  <c r="M13" i="9" s="1"/>
  <c r="H214" i="8"/>
  <c r="O2" i="9" s="1"/>
  <c r="P214" i="8"/>
  <c r="O10" i="9" s="1"/>
  <c r="X214" i="8"/>
  <c r="O18" i="9" s="1"/>
  <c r="J217" i="8"/>
  <c r="W220" i="8"/>
  <c r="J288" i="8"/>
  <c r="B4" i="9" s="1"/>
  <c r="R288" i="8"/>
  <c r="B12" i="9" s="1"/>
  <c r="J290" i="8"/>
  <c r="D4" i="9" s="1"/>
  <c r="R290" i="8"/>
  <c r="D12" i="9" s="1"/>
  <c r="A8" i="9"/>
  <c r="A8" i="10"/>
  <c r="A8" i="12"/>
  <c r="A16" i="9"/>
  <c r="A16" i="10"/>
  <c r="A16" i="12"/>
  <c r="K217" i="8"/>
  <c r="S217" i="8"/>
  <c r="J218" i="8"/>
  <c r="N4" i="9" s="1"/>
  <c r="R218" i="8"/>
  <c r="N12" i="9" s="1"/>
  <c r="I219" i="8"/>
  <c r="D3" i="10" s="1"/>
  <c r="Q219" i="8"/>
  <c r="H220" i="8"/>
  <c r="P220" i="8"/>
  <c r="X220" i="8"/>
  <c r="P7" i="9"/>
  <c r="P15" i="9"/>
  <c r="S7" i="9"/>
  <c r="S15" i="9"/>
  <c r="B15" i="10"/>
  <c r="J291" i="8"/>
  <c r="R291" i="8"/>
  <c r="R292" i="8"/>
  <c r="P8" i="9"/>
  <c r="P16" i="9"/>
  <c r="S8" i="9"/>
  <c r="S16" i="9"/>
  <c r="B16" i="10"/>
  <c r="S290" i="8"/>
  <c r="D13" i="9" s="1"/>
  <c r="K292" i="8"/>
  <c r="S292" i="8"/>
  <c r="M288" i="8"/>
  <c r="B7" i="9" s="1"/>
  <c r="U288" i="8"/>
  <c r="B15" i="9" s="1"/>
  <c r="A2" i="9"/>
  <c r="A2" i="12"/>
  <c r="A2" i="10"/>
  <c r="A10" i="9"/>
  <c r="A10" i="12"/>
  <c r="A10" i="10"/>
  <c r="A18" i="9"/>
  <c r="A18" i="12"/>
  <c r="A18" i="10"/>
  <c r="M217" i="8"/>
  <c r="U217" i="8"/>
  <c r="L218" i="8"/>
  <c r="N6" i="9" s="1"/>
  <c r="T218" i="8"/>
  <c r="N14" i="9" s="1"/>
  <c r="K219" i="8"/>
  <c r="S219" i="8"/>
  <c r="J220" i="8"/>
  <c r="R220" i="8"/>
  <c r="P9" i="9"/>
  <c r="P17" i="9"/>
  <c r="S9" i="9"/>
  <c r="S17" i="9"/>
  <c r="B9" i="10"/>
  <c r="B17" i="10"/>
  <c r="L291" i="8"/>
  <c r="T291" i="8"/>
  <c r="T292" i="8"/>
  <c r="A3" i="9"/>
  <c r="A3" i="10"/>
  <c r="A3" i="12"/>
  <c r="A11" i="9"/>
  <c r="A11" i="10"/>
  <c r="A11" i="12"/>
  <c r="N217" i="8"/>
  <c r="V217" i="8"/>
  <c r="M218" i="8"/>
  <c r="N7" i="9" s="1"/>
  <c r="U218" i="8"/>
  <c r="N15" i="9" s="1"/>
  <c r="L219" i="8"/>
  <c r="T219" i="8"/>
  <c r="D14" i="10" s="1"/>
  <c r="K220" i="8"/>
  <c r="S220" i="8"/>
  <c r="P2" i="9"/>
  <c r="P10" i="9"/>
  <c r="P18" i="9"/>
  <c r="S2" i="9"/>
  <c r="S10" i="9"/>
  <c r="S18" i="9"/>
  <c r="B10" i="10"/>
  <c r="B18" i="10"/>
  <c r="U290" i="8"/>
  <c r="D15" i="9" s="1"/>
  <c r="M292" i="8"/>
  <c r="U292" i="8"/>
  <c r="A4" i="10"/>
  <c r="A4" i="9"/>
  <c r="A4" i="12"/>
  <c r="A12" i="9"/>
  <c r="A12" i="10"/>
  <c r="A12" i="12"/>
  <c r="O217" i="8"/>
  <c r="W217" i="8"/>
  <c r="N218" i="8"/>
  <c r="N8" i="9" s="1"/>
  <c r="V218" i="8"/>
  <c r="N16" i="9" s="1"/>
  <c r="M219" i="8"/>
  <c r="D7" i="10" s="1"/>
  <c r="U219" i="8"/>
  <c r="D15" i="10" s="1"/>
  <c r="L220" i="8"/>
  <c r="T220" i="8"/>
  <c r="P3" i="9"/>
  <c r="P11" i="9"/>
  <c r="S3" i="9"/>
  <c r="S11" i="9"/>
  <c r="N291" i="8"/>
  <c r="V291" i="8"/>
  <c r="N292" i="8"/>
  <c r="V292" i="8"/>
  <c r="A5" i="10"/>
  <c r="A5" i="9"/>
  <c r="A5" i="12"/>
  <c r="A13" i="9"/>
  <c r="A13" i="10"/>
  <c r="A13" i="12"/>
  <c r="H217" i="8"/>
  <c r="P217" i="8"/>
  <c r="X217" i="8"/>
  <c r="O218" i="8"/>
  <c r="N9" i="9" s="1"/>
  <c r="W218" i="8"/>
  <c r="N17" i="9" s="1"/>
  <c r="N219" i="8"/>
  <c r="V219" i="8"/>
  <c r="D16" i="10" s="1"/>
  <c r="M220" i="8"/>
  <c r="U220" i="8"/>
  <c r="P4" i="9"/>
  <c r="P12" i="9"/>
  <c r="S4" i="9"/>
  <c r="S12" i="9"/>
  <c r="B4" i="10"/>
  <c r="B12" i="10"/>
  <c r="W290" i="8"/>
  <c r="D17" i="9" s="1"/>
  <c r="O291" i="8"/>
  <c r="W291" i="8"/>
  <c r="O292" i="8"/>
  <c r="W292" i="8"/>
  <c r="A6" i="9"/>
  <c r="A6" i="12"/>
  <c r="A6" i="10"/>
  <c r="A14" i="9"/>
  <c r="A14" i="12"/>
  <c r="A14" i="10"/>
  <c r="I217" i="8"/>
  <c r="Q217" i="8"/>
  <c r="H218" i="8"/>
  <c r="N2" i="9" s="1"/>
  <c r="P218" i="8"/>
  <c r="N10" i="9" s="1"/>
  <c r="X218" i="8"/>
  <c r="N18" i="9" s="1"/>
  <c r="O219" i="8"/>
  <c r="D9" i="10" s="1"/>
  <c r="W219" i="8"/>
  <c r="N220" i="8"/>
  <c r="P5" i="9"/>
  <c r="P13" i="9"/>
  <c r="S5" i="9"/>
  <c r="S13" i="9"/>
  <c r="B5" i="10"/>
  <c r="X290" i="8"/>
  <c r="D18" i="9" s="1"/>
  <c r="H291" i="8"/>
  <c r="P291" i="8"/>
  <c r="X291" i="8"/>
  <c r="H292" i="8"/>
  <c r="P292" i="8"/>
  <c r="X292" i="8"/>
  <c r="J51" i="11" l="1"/>
  <c r="J47" i="11"/>
  <c r="K97" i="8"/>
  <c r="N78" i="8"/>
  <c r="S105" i="8"/>
  <c r="I80" i="8"/>
  <c r="R76" i="8"/>
  <c r="V76" i="8"/>
  <c r="M101" i="8"/>
  <c r="T105" i="8"/>
  <c r="O105" i="8"/>
  <c r="U79" i="8"/>
  <c r="N105" i="8"/>
  <c r="R101" i="8"/>
  <c r="Q104" i="8"/>
  <c r="B3" i="10"/>
  <c r="B2" i="10"/>
  <c r="K102" i="8"/>
  <c r="O101" i="8"/>
  <c r="J104" i="8"/>
  <c r="D8" i="10"/>
  <c r="K98" i="8"/>
  <c r="Q103" i="8"/>
  <c r="T97" i="8"/>
  <c r="X100" i="8"/>
  <c r="O77" i="8"/>
  <c r="W104" i="8"/>
  <c r="J101" i="8"/>
  <c r="N98" i="8"/>
  <c r="S76" i="8"/>
  <c r="I77" i="8"/>
  <c r="T79" i="8"/>
  <c r="W105" i="8"/>
  <c r="S98" i="8"/>
  <c r="O97" i="8"/>
  <c r="M80" i="8"/>
  <c r="X76" i="8"/>
  <c r="L103" i="8"/>
  <c r="P99" i="8"/>
  <c r="K76" i="8"/>
  <c r="O99" i="8"/>
  <c r="L78" i="8"/>
  <c r="V79" i="8"/>
  <c r="P76" i="8"/>
  <c r="U102" i="8"/>
  <c r="H102" i="8"/>
  <c r="M78" i="8"/>
  <c r="I82" i="8"/>
  <c r="V80" i="8"/>
  <c r="M104" i="8"/>
  <c r="Q100" i="8"/>
  <c r="K101" i="8"/>
  <c r="H76" i="8"/>
  <c r="T102" i="8"/>
  <c r="M105" i="8"/>
  <c r="O98" i="8"/>
  <c r="T78" i="8"/>
  <c r="S103" i="8"/>
  <c r="U80" i="8"/>
  <c r="U78" i="8"/>
  <c r="B8" i="10"/>
  <c r="V103" i="8"/>
  <c r="I100" i="8"/>
  <c r="B14" i="10"/>
  <c r="L76" i="8"/>
  <c r="O80" i="8"/>
  <c r="M97" i="8"/>
  <c r="X97" i="8"/>
  <c r="I79" i="8"/>
  <c r="B13" i="10"/>
  <c r="B7" i="10"/>
  <c r="D11" i="10"/>
  <c r="Q105" i="8"/>
  <c r="R103" i="8"/>
  <c r="U100" i="8"/>
  <c r="P82" i="8"/>
  <c r="L77" i="8"/>
  <c r="K81" i="8"/>
  <c r="Q79" i="8"/>
  <c r="V97" i="8"/>
  <c r="L98" i="8"/>
  <c r="I105" i="8"/>
  <c r="R99" i="8"/>
  <c r="R104" i="8"/>
  <c r="B11" i="10"/>
  <c r="C4" i="10"/>
  <c r="L4" i="9"/>
  <c r="W102" i="8"/>
  <c r="J99" i="8"/>
  <c r="J79" i="8"/>
  <c r="U101" i="8"/>
  <c r="M102" i="8"/>
  <c r="Q98" i="8"/>
  <c r="X98" i="8"/>
  <c r="I99" i="8"/>
  <c r="T100" i="8"/>
  <c r="O104" i="8"/>
  <c r="S100" i="8"/>
  <c r="V104" i="8"/>
  <c r="P79" i="8"/>
  <c r="W103" i="8"/>
  <c r="V100" i="8"/>
  <c r="X80" i="8"/>
  <c r="P98" i="8"/>
  <c r="H97" i="8"/>
  <c r="S78" i="8"/>
  <c r="L81" i="8"/>
  <c r="M79" i="8"/>
  <c r="R77" i="8"/>
  <c r="J77" i="8"/>
  <c r="K80" i="8"/>
  <c r="J78" i="8"/>
  <c r="X77" i="8"/>
  <c r="L7" i="9"/>
  <c r="C7" i="10"/>
  <c r="P105" i="8"/>
  <c r="X81" i="8"/>
  <c r="M81" i="8"/>
  <c r="O78" i="8"/>
  <c r="C8" i="10"/>
  <c r="L8" i="9"/>
  <c r="O76" i="8"/>
  <c r="R98" i="8"/>
  <c r="D13" i="10"/>
  <c r="W99" i="8"/>
  <c r="R105" i="8"/>
  <c r="V101" i="8"/>
  <c r="I98" i="8"/>
  <c r="I103" i="8"/>
  <c r="X103" i="8"/>
  <c r="K100" i="8"/>
  <c r="O103" i="8"/>
  <c r="H79" i="8"/>
  <c r="X102" i="8"/>
  <c r="H104" i="8"/>
  <c r="P80" i="8"/>
  <c r="Q97" i="8"/>
  <c r="S102" i="8"/>
  <c r="N82" i="8"/>
  <c r="V78" i="8"/>
  <c r="O82" i="8"/>
  <c r="N81" i="8"/>
  <c r="U77" i="8"/>
  <c r="M103" i="8"/>
  <c r="U103" i="8"/>
  <c r="S79" i="8"/>
  <c r="K105" i="8"/>
  <c r="R82" i="8"/>
  <c r="H77" i="8"/>
  <c r="C16" i="10"/>
  <c r="L16" i="9"/>
  <c r="N103" i="8"/>
  <c r="P104" i="8"/>
  <c r="N97" i="8"/>
  <c r="N99" i="8"/>
  <c r="U97" i="8"/>
  <c r="X79" i="8"/>
  <c r="N104" i="8"/>
  <c r="P97" i="8"/>
  <c r="L11" i="9"/>
  <c r="C11" i="10"/>
  <c r="D5" i="10"/>
  <c r="J105" i="8"/>
  <c r="N101" i="8"/>
  <c r="R97" i="8"/>
  <c r="S101" i="8"/>
  <c r="P103" i="8"/>
  <c r="T99" i="8"/>
  <c r="P102" i="8"/>
  <c r="R102" i="8"/>
  <c r="U99" i="8"/>
  <c r="H80" i="8"/>
  <c r="K103" i="8"/>
  <c r="W81" i="8"/>
  <c r="T101" i="8"/>
  <c r="P81" i="8"/>
  <c r="T77" i="8"/>
  <c r="S82" i="8"/>
  <c r="T104" i="8"/>
  <c r="P100" i="8"/>
  <c r="K79" i="8"/>
  <c r="P77" i="8"/>
  <c r="R81" i="8"/>
  <c r="K77" i="8"/>
  <c r="L100" i="8"/>
  <c r="C14" i="10"/>
  <c r="L14" i="9"/>
  <c r="H99" i="8"/>
  <c r="H105" i="8"/>
  <c r="L3" i="9"/>
  <c r="C3" i="10"/>
  <c r="C18" i="10"/>
  <c r="L18" i="9"/>
  <c r="D6" i="10"/>
  <c r="C13" i="10"/>
  <c r="L13" i="9"/>
  <c r="L105" i="8"/>
  <c r="P101" i="8"/>
  <c r="W100" i="8"/>
  <c r="J103" i="8"/>
  <c r="J97" i="8"/>
  <c r="W97" i="8"/>
  <c r="X105" i="8"/>
  <c r="H103" i="8"/>
  <c r="L99" i="8"/>
  <c r="L101" i="8"/>
  <c r="Q101" i="8"/>
  <c r="M99" i="8"/>
  <c r="I101" i="8"/>
  <c r="X78" i="8"/>
  <c r="L102" i="8"/>
  <c r="O81" i="8"/>
  <c r="T81" i="8"/>
  <c r="W77" i="8"/>
  <c r="K82" i="8"/>
  <c r="N80" i="8"/>
  <c r="N102" i="8"/>
  <c r="V77" i="8"/>
  <c r="S97" i="8"/>
  <c r="J98" i="8"/>
  <c r="J82" i="8"/>
  <c r="S77" i="8"/>
  <c r="R80" i="8"/>
  <c r="W101" i="8"/>
  <c r="M76" i="8"/>
  <c r="C10" i="10"/>
  <c r="L10" i="9"/>
  <c r="L17" i="9"/>
  <c r="C17" i="10"/>
  <c r="C5" i="10"/>
  <c r="L5" i="9"/>
  <c r="U104" i="8"/>
  <c r="H101" i="8"/>
  <c r="L97" i="8"/>
  <c r="I104" i="8"/>
  <c r="J102" i="8"/>
  <c r="O100" i="8"/>
  <c r="U76" i="8"/>
  <c r="I97" i="8"/>
  <c r="U82" i="8"/>
  <c r="Q102" i="8"/>
  <c r="U98" i="8"/>
  <c r="R100" i="8"/>
  <c r="C12" i="10"/>
  <c r="L12" i="9"/>
  <c r="T82" i="8"/>
  <c r="J100" i="8"/>
  <c r="W82" i="8"/>
  <c r="P78" i="8"/>
  <c r="W79" i="8"/>
  <c r="V99" i="8"/>
  <c r="V81" i="8"/>
  <c r="M77" i="8"/>
  <c r="M82" i="8"/>
  <c r="N79" i="8"/>
  <c r="N77" i="8"/>
  <c r="L82" i="8"/>
  <c r="J81" i="8"/>
  <c r="V102" i="8"/>
  <c r="W78" i="8"/>
  <c r="D17" i="10"/>
  <c r="C2" i="10"/>
  <c r="L2" i="9"/>
  <c r="L9" i="9"/>
  <c r="C9" i="10"/>
  <c r="L15" i="9"/>
  <c r="C15" i="10"/>
  <c r="H98" i="8"/>
  <c r="M100" i="8"/>
  <c r="V98" i="8"/>
  <c r="Q99" i="8"/>
  <c r="T103" i="8"/>
  <c r="X99" i="8"/>
  <c r="X104" i="8"/>
  <c r="R79" i="8"/>
  <c r="V105" i="8"/>
  <c r="I102" i="8"/>
  <c r="M98" i="8"/>
  <c r="S99" i="8"/>
  <c r="C6" i="10"/>
  <c r="L6" i="9"/>
  <c r="W80" i="8"/>
  <c r="U105" i="8"/>
  <c r="K99" i="8"/>
  <c r="X82" i="8"/>
  <c r="H78" i="8"/>
  <c r="N100" i="8"/>
  <c r="O79" i="8"/>
  <c r="W98" i="8"/>
  <c r="L104" i="8"/>
  <c r="V82" i="8"/>
  <c r="K78" i="8"/>
  <c r="U81" i="8"/>
  <c r="L80" i="8"/>
  <c r="T80" i="8"/>
  <c r="S81" i="8"/>
  <c r="J80" i="8"/>
  <c r="H10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Müller, Viktor Paul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includes everything except heating --&gt; cooling + cooking + appliances</t>
        </r>
      </text>
    </comment>
    <comment ref="X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only for non heating purposes --&gt; cooking</t>
        </r>
      </text>
    </comment>
    <comment ref="Y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only for non heating purposes --&gt; cooking</t>
        </r>
      </text>
    </comment>
    <comment ref="Z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only for non heating purposes --&gt; cooking</t>
        </r>
      </text>
    </comment>
    <comment ref="AC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space + water</t>
        </r>
      </text>
    </comment>
    <comment ref="AD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space + water</t>
        </r>
      </text>
    </comment>
    <comment ref="AE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space +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Müller, Viktor Paul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Sector renamed</t>
        </r>
      </text>
    </comment>
    <comment ref="G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Sector renamed
includes feedstock</t>
        </r>
      </text>
    </comment>
    <comment ref="H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includes feedstock</t>
        </r>
      </text>
    </comment>
    <comment ref="I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Sector renamed
includes feedstock</t>
        </r>
      </text>
    </comment>
    <comment ref="J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includes feedstock</t>
        </r>
      </text>
    </comment>
    <comment ref="U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sector renamed</t>
        </r>
      </text>
    </comment>
    <comment ref="Y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includes unspecified non-energy use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Müller, Viktor Paul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Sector renamed</t>
        </r>
      </text>
    </comment>
    <comment ref="F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Sector renamed
</t>
        </r>
      </text>
    </comment>
    <comment ref="H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Sector renamed
</t>
        </r>
      </text>
    </comment>
    <comment ref="K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Clinker production (not cement!)</t>
        </r>
      </text>
    </comment>
    <comment ref="T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Müller, Viktor Paul:</t>
        </r>
        <r>
          <rPr>
            <sz val="9"/>
            <color indexed="81"/>
            <rFont val="Tahoma"/>
            <family val="2"/>
          </rPr>
          <t xml:space="preserve">
sector renamed</t>
        </r>
      </text>
    </comment>
  </commentList>
</comments>
</file>

<file path=xl/sharedStrings.xml><?xml version="1.0" encoding="utf-8"?>
<sst xmlns="http://schemas.openxmlformats.org/spreadsheetml/2006/main" count="1845" uniqueCount="160">
  <si>
    <t>Energy Demand by Sector &amp; Fuel in TWh</t>
  </si>
  <si>
    <t>(This sheet contains a summary of the scenario results; to adjust scenario parameters please go to the corresponding sheets)</t>
  </si>
  <si>
    <t>Sector</t>
  </si>
  <si>
    <t>Fuel</t>
  </si>
  <si>
    <t>Industry</t>
  </si>
  <si>
    <t>Coal</t>
  </si>
  <si>
    <t>Oil</t>
  </si>
  <si>
    <t>Natural Gas</t>
  </si>
  <si>
    <t>Biofuels</t>
  </si>
  <si>
    <t>Electricity</t>
  </si>
  <si>
    <t>Heat</t>
  </si>
  <si>
    <t>Hydrogen</t>
  </si>
  <si>
    <t>E-fuels</t>
  </si>
  <si>
    <t>National Transport</t>
  </si>
  <si>
    <t>Ammonia</t>
  </si>
  <si>
    <t>Households</t>
  </si>
  <si>
    <t>Services</t>
  </si>
  <si>
    <t>Agriculture</t>
  </si>
  <si>
    <t>Non-Energy</t>
  </si>
  <si>
    <t>International Bunkers</t>
  </si>
  <si>
    <t>By Sector</t>
  </si>
  <si>
    <t>By Fuel</t>
  </si>
  <si>
    <t>Details Transport / Residential / Industry</t>
  </si>
  <si>
    <t>Subsector (level 1)</t>
  </si>
  <si>
    <t>Subsector (level 2)</t>
  </si>
  <si>
    <t>End-use</t>
  </si>
  <si>
    <t>Technology</t>
  </si>
  <si>
    <t>Transport</t>
  </si>
  <si>
    <t>Passenger</t>
  </si>
  <si>
    <t>Road</t>
  </si>
  <si>
    <t>Light-Duty Vehicles</t>
  </si>
  <si>
    <t>Buses</t>
  </si>
  <si>
    <t>2&amp;3 Wheelers</t>
  </si>
  <si>
    <t>Rail</t>
  </si>
  <si>
    <t>Passenger Trains</t>
  </si>
  <si>
    <t>Navigation</t>
  </si>
  <si>
    <t>Passenger Ships</t>
  </si>
  <si>
    <t>Aviation</t>
  </si>
  <si>
    <t>Passenger Planes</t>
  </si>
  <si>
    <t>Freight</t>
  </si>
  <si>
    <t>Light-Duty Trucks</t>
  </si>
  <si>
    <t>Heavy-Duty Trucks</t>
  </si>
  <si>
    <t>Freight Trains</t>
  </si>
  <si>
    <t>Freight Ships</t>
  </si>
  <si>
    <t>Freight Planes</t>
  </si>
  <si>
    <t>GWh</t>
  </si>
  <si>
    <t>International Aviation</t>
  </si>
  <si>
    <t>International Navigation</t>
  </si>
  <si>
    <t>Residential</t>
  </si>
  <si>
    <t>Space heating</t>
  </si>
  <si>
    <t>Space cooling</t>
  </si>
  <si>
    <t>Water heating</t>
  </si>
  <si>
    <t>Cooking</t>
  </si>
  <si>
    <t>Electrical Appliances</t>
  </si>
  <si>
    <t>Iron and Steel</t>
  </si>
  <si>
    <t>Primary steel making</t>
  </si>
  <si>
    <t>Blast Furnace Route</t>
  </si>
  <si>
    <t>Direct Reduction Route</t>
  </si>
  <si>
    <t>Secondary steel making</t>
  </si>
  <si>
    <t>Scrap-Electric Arc Furnace</t>
  </si>
  <si>
    <t>Unspecified Iron and Steel</t>
  </si>
  <si>
    <t>Chemical</t>
  </si>
  <si>
    <t>Ammonia synthesis</t>
  </si>
  <si>
    <t>Fossil Haber-Bosch</t>
  </si>
  <si>
    <t>Renewable Ammonia Synthesis</t>
  </si>
  <si>
    <t>HVC production</t>
  </si>
  <si>
    <t>Steam cracking</t>
  </si>
  <si>
    <t>Methanol route</t>
  </si>
  <si>
    <t>Unspecified Chemical</t>
  </si>
  <si>
    <t>Non ferrous metals</t>
  </si>
  <si>
    <t>Primary aluminium making</t>
  </si>
  <si>
    <t>Bayer + Hall-Heroult Route</t>
  </si>
  <si>
    <t>Secondary aluminium making</t>
  </si>
  <si>
    <t>Scrap Recycling</t>
  </si>
  <si>
    <t>Unspecified non ferrous metals</t>
  </si>
  <si>
    <t>Non metallic minerals</t>
  </si>
  <si>
    <t>Cement Production (Kiln &amp; Mills)</t>
  </si>
  <si>
    <t>Unspecified non metallic minerals</t>
  </si>
  <si>
    <t>Transport equipment</t>
  </si>
  <si>
    <t>Unspecified transport equipment</t>
  </si>
  <si>
    <t>Machinery</t>
  </si>
  <si>
    <t>Unspecified machinery</t>
  </si>
  <si>
    <t>Mining</t>
  </si>
  <si>
    <t>Unspecified mining</t>
  </si>
  <si>
    <t>Food and tobacco</t>
  </si>
  <si>
    <t>Unspecified food and tobacco</t>
  </si>
  <si>
    <t>Paper and pulp</t>
  </si>
  <si>
    <t>Unspecified paper and pulp</t>
  </si>
  <si>
    <t>Wood</t>
  </si>
  <si>
    <t>Unspecified wood</t>
  </si>
  <si>
    <t>Textiles and leather</t>
  </si>
  <si>
    <t>Unspecified textiles and leather</t>
  </si>
  <si>
    <t>Construction</t>
  </si>
  <si>
    <t>Unspecified construction</t>
  </si>
  <si>
    <t>Industry nes</t>
  </si>
  <si>
    <t>Unspecified industry nes</t>
  </si>
  <si>
    <t>Non-energy use</t>
  </si>
  <si>
    <t>Unspecified non-energy use</t>
  </si>
  <si>
    <t>Scenario</t>
  </si>
  <si>
    <t>total residential space</t>
  </si>
  <si>
    <t>electricity residential space</t>
  </si>
  <si>
    <t>total residential water</t>
  </si>
  <si>
    <t>electricity residential water</t>
  </si>
  <si>
    <t>electricity residential</t>
  </si>
  <si>
    <t>total services space</t>
  </si>
  <si>
    <t>electricity services space</t>
  </si>
  <si>
    <t>total services water</t>
  </si>
  <si>
    <t>electricity services water</t>
  </si>
  <si>
    <t>total road</t>
  </si>
  <si>
    <t>electricity road</t>
  </si>
  <si>
    <t>total rail</t>
  </si>
  <si>
    <t>electricity rail</t>
  </si>
  <si>
    <t>total domestic aviation</t>
  </si>
  <si>
    <t>total international aviation</t>
  </si>
  <si>
    <t>total domestic navigation</t>
  </si>
  <si>
    <t>district heat share</t>
  </si>
  <si>
    <t>total international navigation</t>
  </si>
  <si>
    <t>services electricity</t>
  </si>
  <si>
    <t>agriculture electricity</t>
  </si>
  <si>
    <t>agriculture oil</t>
  </si>
  <si>
    <t>agriculture biomass</t>
  </si>
  <si>
    <t>residential oil</t>
  </si>
  <si>
    <t>residential biomass</t>
  </si>
  <si>
    <t>residential gas</t>
  </si>
  <si>
    <t>services biomass</t>
  </si>
  <si>
    <t>services oil</t>
  </si>
  <si>
    <t>residential heat oil</t>
  </si>
  <si>
    <t>residential heat biomass</t>
  </si>
  <si>
    <t>residential heat gas</t>
  </si>
  <si>
    <t>services gas</t>
  </si>
  <si>
    <t>x</t>
  </si>
  <si>
    <r>
      <rPr>
        <b/>
        <sz val="11"/>
        <color rgb="FFFF0000"/>
        <rFont val="Calibri"/>
        <family val="2"/>
        <scheme val="minor"/>
      </rPr>
      <t>International + National</t>
    </r>
    <r>
      <rPr>
        <sz val="11"/>
        <color theme="1"/>
        <rFont val="Calibri"/>
        <family val="2"/>
        <scheme val="minor"/>
      </rPr>
      <t xml:space="preserve"> Navigation Amonia in percent</t>
    </r>
  </si>
  <si>
    <t>Transport road Electricity in percent</t>
  </si>
  <si>
    <t>Transport road Hydrogen in percent</t>
  </si>
  <si>
    <t>carrier</t>
  </si>
  <si>
    <t>Industry Steel Primary Blast Furnace Route</t>
  </si>
  <si>
    <t>Industry Steel Primary DRI</t>
  </si>
  <si>
    <t>Industry Steel Secondary EAF</t>
  </si>
  <si>
    <t>Industry Steel Other</t>
  </si>
  <si>
    <t>Industry Chemical Ammonia Fossil Haber Bosch</t>
  </si>
  <si>
    <t>Industry Chemical Ammonia Renewable</t>
  </si>
  <si>
    <t>Industry Chemical HVC Steam Cracking</t>
  </si>
  <si>
    <t>Industry Chemical HVC Methanol</t>
  </si>
  <si>
    <t>Industry Chemical Other</t>
  </si>
  <si>
    <t>Industry NMM Cement</t>
  </si>
  <si>
    <t>Industry NMM Other</t>
  </si>
  <si>
    <t>Industry Food and tobacco</t>
  </si>
  <si>
    <t>Industry Construction</t>
  </si>
  <si>
    <t>Industry Mining</t>
  </si>
  <si>
    <t>Industry Machinery</t>
  </si>
  <si>
    <t>Industry Non ferrous metals Aluminium Primary</t>
  </si>
  <si>
    <t>Industry Non ferrous metals Aluminium Secondary</t>
  </si>
  <si>
    <t>Industry Non ferrous metals Other</t>
  </si>
  <si>
    <t>Industry Paper and pulp</t>
  </si>
  <si>
    <t>Industry Transport equipment</t>
  </si>
  <si>
    <t>Industry Textiles and leather</t>
  </si>
  <si>
    <t>Industry Wood</t>
  </si>
  <si>
    <t>Industry Miscellaneous</t>
  </si>
  <si>
    <t>process emission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</si>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</sst>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0" fillId="3" borderId="0" xfId="0" applyFill="1"/>
    <xf numFmtId="0" fontId="9" fillId="3" borderId="0" xfId="0" applyFont="1" applyFill="1" applyAlignment="1">
      <alignment horizontal="left" vertical="center"/>
    </xf>
    <xf numFmtId="1" fontId="0" fillId="3" borderId="0" xfId="0" applyNumberFormat="1" applyFill="1" applyAlignment="1">
      <alignment wrapText="1"/>
    </xf>
    <xf numFmtId="0" fontId="3" fillId="0" borderId="0" xfId="0" applyFont="1"/>
    <xf numFmtId="164" fontId="0" fillId="0" borderId="0" xfId="1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1" fontId="0" fillId="0" borderId="0" xfId="0" applyNumberFormat="1"/>
    <xf numFmtId="1" fontId="0" fillId="4" borderId="0" xfId="0" applyNumberFormat="1" applyFill="1" applyAlignment="1">
      <alignment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Energy Demand by 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Overall_Summary!$F$87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624A00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Overall_Summary!$H$87:$X$87</c:f>
              <c:numCache>
                <c:formatCode>0</c:formatCode>
                <c:ptCount val="17"/>
                <c:pt idx="0">
                  <c:v>114.63387833333333</c:v>
                </c:pt>
                <c:pt idx="1">
                  <c:v>152.49320238611139</c:v>
                </c:pt>
                <c:pt idx="2">
                  <c:v>127.25585226337611</c:v>
                </c:pt>
                <c:pt idx="3">
                  <c:v>122.30124974783881</c:v>
                </c:pt>
                <c:pt idx="4">
                  <c:v>122.62469711063534</c:v>
                </c:pt>
                <c:pt idx="5">
                  <c:v>80.373056622373056</c:v>
                </c:pt>
                <c:pt idx="6">
                  <c:v>72.88187078208999</c:v>
                </c:pt>
                <c:pt idx="7">
                  <c:v>71.935713091556892</c:v>
                </c:pt>
                <c:pt idx="8">
                  <c:v>43.243079216136707</c:v>
                </c:pt>
                <c:pt idx="9">
                  <c:v>29.375901720451242</c:v>
                </c:pt>
                <c:pt idx="10">
                  <c:v>36.796007767592307</c:v>
                </c:pt>
                <c:pt idx="11">
                  <c:v>15.287254949497534</c:v>
                </c:pt>
                <c:pt idx="12">
                  <c:v>8.4294445777385469</c:v>
                </c:pt>
                <c:pt idx="13">
                  <c:v>9.6336509459869113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8-484B-A116-14BF5E24ECF7}"/>
            </c:ext>
          </c:extLst>
        </c:ser>
        <c:ser>
          <c:idx val="1"/>
          <c:order val="1"/>
          <c:tx>
            <c:strRef>
              <c:f>Overall_Summary!$F$88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8C6900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Overall_Summary!$H$88:$X$88</c:f>
              <c:numCache>
                <c:formatCode>0</c:formatCode>
                <c:ptCount val="17"/>
                <c:pt idx="0">
                  <c:v>989.32245741472207</c:v>
                </c:pt>
                <c:pt idx="1">
                  <c:v>1268.5057615299304</c:v>
                </c:pt>
                <c:pt idx="2">
                  <c:v>1203.0728968048365</c:v>
                </c:pt>
                <c:pt idx="3">
                  <c:v>1183.6679416366369</c:v>
                </c:pt>
                <c:pt idx="4">
                  <c:v>1192.8855358369153</c:v>
                </c:pt>
                <c:pt idx="5">
                  <c:v>1071.6676100159634</c:v>
                </c:pt>
                <c:pt idx="6">
                  <c:v>1043.2777028321511</c:v>
                </c:pt>
                <c:pt idx="7">
                  <c:v>1039.5687817738774</c:v>
                </c:pt>
                <c:pt idx="8">
                  <c:v>851.37037812010419</c:v>
                </c:pt>
                <c:pt idx="9">
                  <c:v>783.19301992120188</c:v>
                </c:pt>
                <c:pt idx="10">
                  <c:v>783.21236365245886</c:v>
                </c:pt>
                <c:pt idx="11">
                  <c:v>573.03047805852884</c:v>
                </c:pt>
                <c:pt idx="12">
                  <c:v>441.55985774039044</c:v>
                </c:pt>
                <c:pt idx="13">
                  <c:v>434.33451369673224</c:v>
                </c:pt>
                <c:pt idx="14">
                  <c:v>284.96063574183876</c:v>
                </c:pt>
                <c:pt idx="15">
                  <c:v>175.07851913930332</c:v>
                </c:pt>
                <c:pt idx="16">
                  <c:v>170.94658702057765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8-484B-A116-14BF5E24ECF7}"/>
            </c:ext>
          </c:extLst>
        </c:ser>
        <c:ser>
          <c:idx val="2"/>
          <c:order val="2"/>
          <c:tx>
            <c:strRef>
              <c:f>Overall_Summary!$F$89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C89600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Overall_Summary!$H$89:$X$89</c:f>
              <c:numCache>
                <c:formatCode>0</c:formatCode>
                <c:ptCount val="17"/>
                <c:pt idx="0">
                  <c:v>54.750250000000008</c:v>
                </c:pt>
                <c:pt idx="1">
                  <c:v>132.79340124999999</c:v>
                </c:pt>
                <c:pt idx="2">
                  <c:v>150.96770320568686</c:v>
                </c:pt>
                <c:pt idx="3">
                  <c:v>148.10486783356964</c:v>
                </c:pt>
                <c:pt idx="4">
                  <c:v>149.25178177130505</c:v>
                </c:pt>
                <c:pt idx="5">
                  <c:v>147.82550793984129</c:v>
                </c:pt>
                <c:pt idx="6">
                  <c:v>146.34482839887733</c:v>
                </c:pt>
                <c:pt idx="7">
                  <c:v>143.84576717602258</c:v>
                </c:pt>
                <c:pt idx="8">
                  <c:v>147.16302623783287</c:v>
                </c:pt>
                <c:pt idx="9">
                  <c:v>135.53644547511649</c:v>
                </c:pt>
                <c:pt idx="10">
                  <c:v>136.86292532190163</c:v>
                </c:pt>
                <c:pt idx="11">
                  <c:v>125.43968162720088</c:v>
                </c:pt>
                <c:pt idx="12">
                  <c:v>117.17012847505831</c:v>
                </c:pt>
                <c:pt idx="13">
                  <c:v>118.68143855091373</c:v>
                </c:pt>
                <c:pt idx="14">
                  <c:v>85.398627943809515</c:v>
                </c:pt>
                <c:pt idx="15">
                  <c:v>80.653394949159093</c:v>
                </c:pt>
                <c:pt idx="16">
                  <c:v>79.357753817768696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8-484B-A116-14BF5E24ECF7}"/>
            </c:ext>
          </c:extLst>
        </c:ser>
        <c:ser>
          <c:idx val="3"/>
          <c:order val="3"/>
          <c:tx>
            <c:strRef>
              <c:f>Overall_Summary!$F$90</c:f>
              <c:strCache>
                <c:ptCount val="1"/>
                <c:pt idx="0">
                  <c:v>Biofuels</c:v>
                </c:pt>
              </c:strCache>
            </c:strRef>
          </c:tx>
          <c:spPr>
            <a:solidFill>
              <a:srgbClr val="289628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Overall_Summary!$H$90:$X$90</c:f>
              <c:numCache>
                <c:formatCode>0</c:formatCode>
                <c:ptCount val="17"/>
                <c:pt idx="0">
                  <c:v>403.60640718055555</c:v>
                </c:pt>
                <c:pt idx="1">
                  <c:v>796.07823588888607</c:v>
                </c:pt>
                <c:pt idx="2">
                  <c:v>817.67166222874221</c:v>
                </c:pt>
                <c:pt idx="3">
                  <c:v>799.95483772744706</c:v>
                </c:pt>
                <c:pt idx="4">
                  <c:v>782.61504506157132</c:v>
                </c:pt>
                <c:pt idx="5">
                  <c:v>896.29992306461065</c:v>
                </c:pt>
                <c:pt idx="6">
                  <c:v>770.78046917708298</c:v>
                </c:pt>
                <c:pt idx="7">
                  <c:v>761.39202288721629</c:v>
                </c:pt>
                <c:pt idx="8">
                  <c:v>1005.2601794062547</c:v>
                </c:pt>
                <c:pt idx="9">
                  <c:v>737.29484766982455</c:v>
                </c:pt>
                <c:pt idx="10">
                  <c:v>731.94485901649762</c:v>
                </c:pt>
                <c:pt idx="11">
                  <c:v>1162.8747682164064</c:v>
                </c:pt>
                <c:pt idx="12">
                  <c:v>650.24875429840063</c:v>
                </c:pt>
                <c:pt idx="13">
                  <c:v>639.80839453857311</c:v>
                </c:pt>
                <c:pt idx="14">
                  <c:v>1251.2793228053272</c:v>
                </c:pt>
                <c:pt idx="15">
                  <c:v>490.97310629315001</c:v>
                </c:pt>
                <c:pt idx="16">
                  <c:v>522.96619093498828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8-484B-A116-14BF5E24ECF7}"/>
            </c:ext>
          </c:extLst>
        </c:ser>
        <c:ser>
          <c:idx val="4"/>
          <c:order val="4"/>
          <c:tx>
            <c:strRef>
              <c:f>Overall_Summary!$F$91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A9696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Overall_Summary!$H$91:$X$91</c:f>
              <c:numCache>
                <c:formatCode>0</c:formatCode>
                <c:ptCount val="17"/>
                <c:pt idx="0">
                  <c:v>321.15899999999999</c:v>
                </c:pt>
                <c:pt idx="1">
                  <c:v>531.94904199999974</c:v>
                </c:pt>
                <c:pt idx="2">
                  <c:v>604.12024213182985</c:v>
                </c:pt>
                <c:pt idx="3">
                  <c:v>600.37099008227017</c:v>
                </c:pt>
                <c:pt idx="4">
                  <c:v>633.85852126430996</c:v>
                </c:pt>
                <c:pt idx="5">
                  <c:v>726.98795860983523</c:v>
                </c:pt>
                <c:pt idx="6">
                  <c:v>759.06414760788618</c:v>
                </c:pt>
                <c:pt idx="7">
                  <c:v>821.70100315971081</c:v>
                </c:pt>
                <c:pt idx="8">
                  <c:v>910.03667871932373</c:v>
                </c:pt>
                <c:pt idx="9">
                  <c:v>963.53865283418043</c:v>
                </c:pt>
                <c:pt idx="10">
                  <c:v>1075.6904825616386</c:v>
                </c:pt>
                <c:pt idx="11">
                  <c:v>1142.3498083473935</c:v>
                </c:pt>
                <c:pt idx="12">
                  <c:v>1241.5101301909572</c:v>
                </c:pt>
                <c:pt idx="13">
                  <c:v>1454.5420960938036</c:v>
                </c:pt>
                <c:pt idx="14">
                  <c:v>1401.1939470270402</c:v>
                </c:pt>
                <c:pt idx="15">
                  <c:v>1522.1863386001485</c:v>
                </c:pt>
                <c:pt idx="16">
                  <c:v>1797.5786009837332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8-484B-A116-14BF5E24ECF7}"/>
            </c:ext>
          </c:extLst>
        </c:ser>
        <c:ser>
          <c:idx val="5"/>
          <c:order val="5"/>
          <c:tx>
            <c:strRef>
              <c:f>Overall_Summary!$F$92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C8370F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Overall_Summary!$H$92:$X$92</c:f>
              <c:numCache>
                <c:formatCode>0</c:formatCode>
                <c:ptCount val="17"/>
                <c:pt idx="0">
                  <c:v>0</c:v>
                </c:pt>
                <c:pt idx="1">
                  <c:v>10.816328611111112</c:v>
                </c:pt>
                <c:pt idx="2">
                  <c:v>11.516587032790948</c:v>
                </c:pt>
                <c:pt idx="3">
                  <c:v>11.606454885844268</c:v>
                </c:pt>
                <c:pt idx="4">
                  <c:v>11.516587032790948</c:v>
                </c:pt>
                <c:pt idx="5">
                  <c:v>15.123182375207387</c:v>
                </c:pt>
                <c:pt idx="6">
                  <c:v>15.164311032061475</c:v>
                </c:pt>
                <c:pt idx="7">
                  <c:v>15.123182375207387</c:v>
                </c:pt>
                <c:pt idx="8">
                  <c:v>19.872796939457448</c:v>
                </c:pt>
                <c:pt idx="9">
                  <c:v>20.245353310173147</c:v>
                </c:pt>
                <c:pt idx="10">
                  <c:v>19.872796939457448</c:v>
                </c:pt>
                <c:pt idx="11">
                  <c:v>25.623146501355009</c:v>
                </c:pt>
                <c:pt idx="12">
                  <c:v>27.454522402088884</c:v>
                </c:pt>
                <c:pt idx="13">
                  <c:v>25.623146501355009</c:v>
                </c:pt>
                <c:pt idx="14">
                  <c:v>31.023146039318231</c:v>
                </c:pt>
                <c:pt idx="15">
                  <c:v>35.130344209374641</c:v>
                </c:pt>
                <c:pt idx="16">
                  <c:v>31.023146039318231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8-484B-A116-14BF5E24ECF7}"/>
            </c:ext>
          </c:extLst>
        </c:ser>
        <c:ser>
          <c:idx val="6"/>
          <c:order val="6"/>
          <c:tx>
            <c:strRef>
              <c:f>Overall_Summary!$F$93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2E75B6"/>
            </a:solidFill>
            <a:ln w="25400"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Overall_Summary!$H$93:$X$93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3.2016993797332169</c:v>
                </c:pt>
                <c:pt idx="3">
                  <c:v>13.338534114196699</c:v>
                </c:pt>
                <c:pt idx="4">
                  <c:v>3.0466134140699452</c:v>
                </c:pt>
                <c:pt idx="5">
                  <c:v>15.775732696207179</c:v>
                </c:pt>
                <c:pt idx="6">
                  <c:v>93.238603161574503</c:v>
                </c:pt>
                <c:pt idx="7">
                  <c:v>15.396976561162445</c:v>
                </c:pt>
                <c:pt idx="8">
                  <c:v>39.127792022431677</c:v>
                </c:pt>
                <c:pt idx="9">
                  <c:v>215.74910483840222</c:v>
                </c:pt>
                <c:pt idx="10">
                  <c:v>37.585909624898889</c:v>
                </c:pt>
                <c:pt idx="11">
                  <c:v>68.216018820918521</c:v>
                </c:pt>
                <c:pt idx="12">
                  <c:v>365.56863963882449</c:v>
                </c:pt>
                <c:pt idx="13">
                  <c:v>65.24167987247391</c:v>
                </c:pt>
                <c:pt idx="14">
                  <c:v>126.89194350059579</c:v>
                </c:pt>
                <c:pt idx="15">
                  <c:v>522.78134317029185</c:v>
                </c:pt>
                <c:pt idx="16">
                  <c:v>94.298564690495951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8-484B-A116-14BF5E24ECF7}"/>
            </c:ext>
          </c:extLst>
        </c:ser>
        <c:ser>
          <c:idx val="7"/>
          <c:order val="7"/>
          <c:tx>
            <c:strRef>
              <c:f>Overall_Summary!$F$94</c:f>
              <c:strCache>
                <c:ptCount val="1"/>
                <c:pt idx="0">
                  <c:v>E-fuels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Overall_Summary!$H$94:$X$94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0.67734580901051522</c:v>
                </c:pt>
                <c:pt idx="3">
                  <c:v>6.893339240368392</c:v>
                </c:pt>
                <c:pt idx="4">
                  <c:v>0.67734580901051522</c:v>
                </c:pt>
                <c:pt idx="5">
                  <c:v>15.969763809694735</c:v>
                </c:pt>
                <c:pt idx="6">
                  <c:v>20.379969338295588</c:v>
                </c:pt>
                <c:pt idx="7">
                  <c:v>15.969763809694735</c:v>
                </c:pt>
                <c:pt idx="8">
                  <c:v>28.424185642386409</c:v>
                </c:pt>
                <c:pt idx="9">
                  <c:v>41.881919341604849</c:v>
                </c:pt>
                <c:pt idx="10">
                  <c:v>28.424185642386409</c:v>
                </c:pt>
                <c:pt idx="11">
                  <c:v>51.625960016552078</c:v>
                </c:pt>
                <c:pt idx="12">
                  <c:v>71.112754911240899</c:v>
                </c:pt>
                <c:pt idx="13">
                  <c:v>51.625960016552078</c:v>
                </c:pt>
                <c:pt idx="14">
                  <c:v>71.312713686893275</c:v>
                </c:pt>
                <c:pt idx="15">
                  <c:v>95.518516568140811</c:v>
                </c:pt>
                <c:pt idx="16">
                  <c:v>71.312713686893275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8-484B-A116-14BF5E24ECF7}"/>
            </c:ext>
          </c:extLst>
        </c:ser>
        <c:ser>
          <c:idx val="8"/>
          <c:order val="8"/>
          <c:tx>
            <c:strRef>
              <c:f>Overall_Summary!$F$95</c:f>
              <c:strCache>
                <c:ptCount val="1"/>
                <c:pt idx="0">
                  <c:v>Ammonia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Overall_Summary!$H$95:$X$95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1.4830758325096827E-2</c:v>
                </c:pt>
                <c:pt idx="3">
                  <c:v>1.4830758325096827E-2</c:v>
                </c:pt>
                <c:pt idx="4">
                  <c:v>1.4830758325096827E-2</c:v>
                </c:pt>
                <c:pt idx="5">
                  <c:v>0.78103543022253696</c:v>
                </c:pt>
                <c:pt idx="6">
                  <c:v>0.78103543022253696</c:v>
                </c:pt>
                <c:pt idx="7">
                  <c:v>0.78103543022253696</c:v>
                </c:pt>
                <c:pt idx="8">
                  <c:v>3.6726271335072731</c:v>
                </c:pt>
                <c:pt idx="9">
                  <c:v>3.6726271335072731</c:v>
                </c:pt>
                <c:pt idx="10">
                  <c:v>3.6726271335072731</c:v>
                </c:pt>
                <c:pt idx="11">
                  <c:v>7.6233261628836182</c:v>
                </c:pt>
                <c:pt idx="12">
                  <c:v>7.6233261628836182</c:v>
                </c:pt>
                <c:pt idx="13">
                  <c:v>7.6233261628836182</c:v>
                </c:pt>
                <c:pt idx="14">
                  <c:v>14.920447849379411</c:v>
                </c:pt>
                <c:pt idx="15">
                  <c:v>14.920447849379411</c:v>
                </c:pt>
                <c:pt idx="16">
                  <c:v>14.920447849379411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8-484B-A116-14BF5E24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5773512"/>
        <c:axId val="395777776"/>
      </c:barChart>
      <c:catAx>
        <c:axId val="395773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7776"/>
        <c:crosses val="autoZero"/>
        <c:auto val="1"/>
        <c:lblAlgn val="ctr"/>
        <c:lblOffset val="100"/>
        <c:noMultiLvlLbl val="0"/>
      </c:catAx>
      <c:valAx>
        <c:axId val="3957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3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Energy Demand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Overall_Summary!$F$67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Overall_Summary!$H$67:$X$67</c:f>
              <c:numCache>
                <c:formatCode>0</c:formatCode>
                <c:ptCount val="17"/>
                <c:pt idx="0">
                  <c:v>684.45330648000004</c:v>
                </c:pt>
                <c:pt idx="1">
                  <c:v>998.69593160527472</c:v>
                </c:pt>
                <c:pt idx="2">
                  <c:v>1033.6534806913082</c:v>
                </c:pt>
                <c:pt idx="3">
                  <c:v>995.25897587430472</c:v>
                </c:pt>
                <c:pt idx="4">
                  <c:v>1018.5312197358541</c:v>
                </c:pt>
                <c:pt idx="5">
                  <c:v>1048.0733416806793</c:v>
                </c:pt>
                <c:pt idx="6">
                  <c:v>1030.3116119966971</c:v>
                </c:pt>
                <c:pt idx="7">
                  <c:v>1016.1472203609638</c:v>
                </c:pt>
                <c:pt idx="8">
                  <c:v>1083.0304665101978</c:v>
                </c:pt>
                <c:pt idx="9">
                  <c:v>1050.5942423853808</c:v>
                </c:pt>
                <c:pt idx="10">
                  <c:v>1022.8634441671675</c:v>
                </c:pt>
                <c:pt idx="11">
                  <c:v>1136.8223085626082</c:v>
                </c:pt>
                <c:pt idx="12">
                  <c:v>1084.7328696382488</c:v>
                </c:pt>
                <c:pt idx="13">
                  <c:v>1049.2866607270801</c:v>
                </c:pt>
                <c:pt idx="14">
                  <c:v>1180.9681931994883</c:v>
                </c:pt>
                <c:pt idx="15">
                  <c:v>1123.8947347922026</c:v>
                </c:pt>
                <c:pt idx="16">
                  <c:v>1089.9331284008053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E-49B3-A4E6-ABA366797B6E}"/>
            </c:ext>
          </c:extLst>
        </c:ser>
        <c:ser>
          <c:idx val="1"/>
          <c:order val="1"/>
          <c:tx>
            <c:strRef>
              <c:f>Overall_Summary!$F$68</c:f>
              <c:strCache>
                <c:ptCount val="1"/>
                <c:pt idx="0">
                  <c:v>National 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Overall_Summary!$H$68:$X$68</c:f>
              <c:numCache>
                <c:formatCode>0</c:formatCode>
                <c:ptCount val="17"/>
                <c:pt idx="0">
                  <c:v>587.29891666666663</c:v>
                </c:pt>
                <c:pt idx="1">
                  <c:v>1069.9787133135555</c:v>
                </c:pt>
                <c:pt idx="2">
                  <c:v>1052.378854811217</c:v>
                </c:pt>
                <c:pt idx="3">
                  <c:v>1049.597576345778</c:v>
                </c:pt>
                <c:pt idx="4">
                  <c:v>1046.0647035855586</c:v>
                </c:pt>
                <c:pt idx="5">
                  <c:v>1049.3115130783196</c:v>
                </c:pt>
                <c:pt idx="6">
                  <c:v>1015.8904459728813</c:v>
                </c:pt>
                <c:pt idx="7">
                  <c:v>998.03581222936452</c:v>
                </c:pt>
                <c:pt idx="8">
                  <c:v>1026.077017069279</c:v>
                </c:pt>
                <c:pt idx="9">
                  <c:v>938.45391455555432</c:v>
                </c:pt>
                <c:pt idx="10">
                  <c:v>897.3936730638535</c:v>
                </c:pt>
                <c:pt idx="11">
                  <c:v>1011.8807741529333</c:v>
                </c:pt>
                <c:pt idx="12">
                  <c:v>818.83891654218564</c:v>
                </c:pt>
                <c:pt idx="13">
                  <c:v>748.17052690501282</c:v>
                </c:pt>
                <c:pt idx="14">
                  <c:v>979.87742777111907</c:v>
                </c:pt>
                <c:pt idx="15">
                  <c:v>701.82656991729175</c:v>
                </c:pt>
                <c:pt idx="16">
                  <c:v>600.19486760477105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E-49B3-A4E6-ABA366797B6E}"/>
            </c:ext>
          </c:extLst>
        </c:ser>
        <c:ser>
          <c:idx val="2"/>
          <c:order val="2"/>
          <c:tx>
            <c:strRef>
              <c:f>Overall_Summary!$F$69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Overall_Summary!$H$69:$X$69</c:f>
              <c:numCache>
                <c:formatCode>0</c:formatCode>
                <c:ptCount val="17"/>
                <c:pt idx="0">
                  <c:v>253.51458848611111</c:v>
                </c:pt>
                <c:pt idx="1">
                  <c:v>330.5662701666667</c:v>
                </c:pt>
                <c:pt idx="2">
                  <c:v>342.37168488504608</c:v>
                </c:pt>
                <c:pt idx="3">
                  <c:v>342.37168488504608</c:v>
                </c:pt>
                <c:pt idx="4">
                  <c:v>341.80023551076067</c:v>
                </c:pt>
                <c:pt idx="5">
                  <c:v>364.56223151739198</c:v>
                </c:pt>
                <c:pt idx="6">
                  <c:v>364.56223151739198</c:v>
                </c:pt>
                <c:pt idx="7">
                  <c:v>362.69646562131356</c:v>
                </c:pt>
                <c:pt idx="8">
                  <c:v>398.70441050276645</c:v>
                </c:pt>
                <c:pt idx="9">
                  <c:v>398.70441050276645</c:v>
                </c:pt>
                <c:pt idx="10">
                  <c:v>393.64784393130748</c:v>
                </c:pt>
                <c:pt idx="11">
                  <c:v>445.91582389994824</c:v>
                </c:pt>
                <c:pt idx="12">
                  <c:v>445.91582389994824</c:v>
                </c:pt>
                <c:pt idx="13">
                  <c:v>433.20392241332189</c:v>
                </c:pt>
                <c:pt idx="14">
                  <c:v>488.06097654339686</c:v>
                </c:pt>
                <c:pt idx="15">
                  <c:v>488.06097654339686</c:v>
                </c:pt>
                <c:pt idx="16">
                  <c:v>476.42491704755111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E-49B3-A4E6-ABA366797B6E}"/>
            </c:ext>
          </c:extLst>
        </c:ser>
        <c:ser>
          <c:idx val="3"/>
          <c:order val="3"/>
          <c:tx>
            <c:strRef>
              <c:f>Overall_Summary!$F$70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Overall_Summary!$H$70:$X$70</c:f>
              <c:numCache>
                <c:formatCode>0</c:formatCode>
                <c:ptCount val="17"/>
                <c:pt idx="0">
                  <c:v>76.709999999999994</c:v>
                </c:pt>
                <c:pt idx="1">
                  <c:v>146.46400591000003</c:v>
                </c:pt>
                <c:pt idx="2">
                  <c:v>123.04982956531713</c:v>
                </c:pt>
                <c:pt idx="3">
                  <c:v>132.03661487064932</c:v>
                </c:pt>
                <c:pt idx="4">
                  <c:v>123.04982956531713</c:v>
                </c:pt>
                <c:pt idx="5">
                  <c:v>124.80474847393964</c:v>
                </c:pt>
                <c:pt idx="6">
                  <c:v>124.80474847393964</c:v>
                </c:pt>
                <c:pt idx="7">
                  <c:v>124.80474847393964</c:v>
                </c:pt>
                <c:pt idx="8">
                  <c:v>129.91292766021886</c:v>
                </c:pt>
                <c:pt idx="9">
                  <c:v>129.91292766021886</c:v>
                </c:pt>
                <c:pt idx="10">
                  <c:v>129.91292766021886</c:v>
                </c:pt>
                <c:pt idx="11">
                  <c:v>136.6310820349986</c:v>
                </c:pt>
                <c:pt idx="12">
                  <c:v>136.6310820349986</c:v>
                </c:pt>
                <c:pt idx="13">
                  <c:v>136.6310820349986</c:v>
                </c:pt>
                <c:pt idx="14">
                  <c:v>142.78734777661322</c:v>
                </c:pt>
                <c:pt idx="15">
                  <c:v>142.78734777661322</c:v>
                </c:pt>
                <c:pt idx="16">
                  <c:v>142.78734777661322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E-49B3-A4E6-ABA366797B6E}"/>
            </c:ext>
          </c:extLst>
        </c:ser>
        <c:ser>
          <c:idx val="4"/>
          <c:order val="4"/>
          <c:tx>
            <c:strRef>
              <c:f>Overall_Summary!$F$71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Overall_Summary!$H$71:$X$71</c:f>
              <c:numCache>
                <c:formatCode>0</c:formatCode>
                <c:ptCount val="17"/>
                <c:pt idx="0">
                  <c:v>85.685363888888887</c:v>
                </c:pt>
                <c:pt idx="1">
                  <c:v>153.82275468433335</c:v>
                </c:pt>
                <c:pt idx="2">
                  <c:v>147.82809146202413</c:v>
                </c:pt>
                <c:pt idx="3">
                  <c:v>147.8280914620241</c:v>
                </c:pt>
                <c:pt idx="4">
                  <c:v>147.82809146202413</c:v>
                </c:pt>
                <c:pt idx="5">
                  <c:v>150.83318645505514</c:v>
                </c:pt>
                <c:pt idx="6">
                  <c:v>150.83318645505514</c:v>
                </c:pt>
                <c:pt idx="7">
                  <c:v>150.83318645505514</c:v>
                </c:pt>
                <c:pt idx="8">
                  <c:v>158.1224804198032</c:v>
                </c:pt>
                <c:pt idx="9">
                  <c:v>158.12248041980317</c:v>
                </c:pt>
                <c:pt idx="10">
                  <c:v>158.1224804198032</c:v>
                </c:pt>
                <c:pt idx="11">
                  <c:v>167.66596706141888</c:v>
                </c:pt>
                <c:pt idx="12">
                  <c:v>167.66596706141885</c:v>
                </c:pt>
                <c:pt idx="13">
                  <c:v>167.66596706141888</c:v>
                </c:pt>
                <c:pt idx="14">
                  <c:v>176.35940628649428</c:v>
                </c:pt>
                <c:pt idx="15">
                  <c:v>176.35940628649428</c:v>
                </c:pt>
                <c:pt idx="16">
                  <c:v>176.35940628649428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E-49B3-A4E6-ABA366797B6E}"/>
            </c:ext>
          </c:extLst>
        </c:ser>
        <c:ser>
          <c:idx val="5"/>
          <c:order val="5"/>
          <c:tx>
            <c:strRef>
              <c:f>Overall_Summary!$F$72</c:f>
              <c:strCache>
                <c:ptCount val="1"/>
                <c:pt idx="0">
                  <c:v>Non-Energy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Overall_Summary!$H$72:$X$72</c:f>
              <c:numCache>
                <c:formatCode>0</c:formatCode>
                <c:ptCount val="17"/>
                <c:pt idx="0">
                  <c:v>154.08092851805529</c:v>
                </c:pt>
                <c:pt idx="1">
                  <c:v>146.1072061620975</c:v>
                </c:pt>
                <c:pt idx="2">
                  <c:v>167.90401772990691</c:v>
                </c:pt>
                <c:pt idx="3">
                  <c:v>167.84724211918277</c:v>
                </c:pt>
                <c:pt idx="4">
                  <c:v>167.90401772990691</c:v>
                </c:pt>
                <c:pt idx="5">
                  <c:v>179.34179253121297</c:v>
                </c:pt>
                <c:pt idx="6">
                  <c:v>181.64650481689313</c:v>
                </c:pt>
                <c:pt idx="7">
                  <c:v>179.34179253121297</c:v>
                </c:pt>
                <c:pt idx="8">
                  <c:v>195.75426055873842</c:v>
                </c:pt>
                <c:pt idx="9">
                  <c:v>198.24667688696923</c:v>
                </c:pt>
                <c:pt idx="10">
                  <c:v>195.75426055873842</c:v>
                </c:pt>
                <c:pt idx="11">
                  <c:v>213.75855233753541</c:v>
                </c:pt>
                <c:pt idx="12">
                  <c:v>218.0681687142856</c:v>
                </c:pt>
                <c:pt idx="13">
                  <c:v>213.75855233753541</c:v>
                </c:pt>
                <c:pt idx="14">
                  <c:v>236.56349193784428</c:v>
                </c:pt>
                <c:pt idx="15">
                  <c:v>243.22742971526566</c:v>
                </c:pt>
                <c:pt idx="16">
                  <c:v>236.56349193784428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E-49B3-A4E6-ABA366797B6E}"/>
            </c:ext>
          </c:extLst>
        </c:ser>
        <c:ser>
          <c:idx val="6"/>
          <c:order val="6"/>
          <c:tx>
            <c:strRef>
              <c:f>Overall_Summary!$F$73</c:f>
              <c:strCache>
                <c:ptCount val="1"/>
                <c:pt idx="0">
                  <c:v>International Bunkers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Overall_Summary!$H$3:$X$4</c:f>
              <c:multiLvlStrCache>
                <c:ptCount val="17"/>
                <c:lvl>
                  <c:pt idx="2">
                    <c:v>Baseline</c:v>
                  </c:pt>
                  <c:pt idx="3">
                    <c:v>Green H2</c:v>
                  </c:pt>
                  <c:pt idx="4">
                    <c:v>Direct Electrification</c:v>
                  </c:pt>
                  <c:pt idx="5">
                    <c:v>Baseline</c:v>
                  </c:pt>
                  <c:pt idx="6">
                    <c:v>Green H2</c:v>
                  </c:pt>
                  <c:pt idx="7">
                    <c:v>Direct Electrification</c:v>
                  </c:pt>
                  <c:pt idx="8">
                    <c:v>Baseline</c:v>
                  </c:pt>
                  <c:pt idx="9">
                    <c:v>Green H2</c:v>
                  </c:pt>
                  <c:pt idx="10">
                    <c:v>Direct Electrification</c:v>
                  </c:pt>
                  <c:pt idx="11">
                    <c:v>Baseline</c:v>
                  </c:pt>
                  <c:pt idx="12">
                    <c:v>Green H2</c:v>
                  </c:pt>
                  <c:pt idx="13">
                    <c:v>Direct Electrification</c:v>
                  </c:pt>
                  <c:pt idx="14">
                    <c:v>Baseline</c:v>
                  </c:pt>
                  <c:pt idx="15">
                    <c:v>Green H2</c:v>
                  </c:pt>
                  <c:pt idx="16">
                    <c:v>Direct Electrification</c:v>
                  </c:pt>
                </c:lvl>
                <c:lvl>
                  <c:pt idx="0">
                    <c:v>2000</c:v>
                  </c:pt>
                  <c:pt idx="1">
                    <c:v>2021</c:v>
                  </c:pt>
                  <c:pt idx="2">
                    <c:v>2030</c:v>
                  </c:pt>
                  <c:pt idx="5">
                    <c:v>2035</c:v>
                  </c:pt>
                  <c:pt idx="8">
                    <c:v>2040</c:v>
                  </c:pt>
                  <c:pt idx="11">
                    <c:v>2045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Overall_Summary!$H$73:$X$73</c:f>
              <c:numCache>
                <c:formatCode>0</c:formatCode>
                <c:ptCount val="17"/>
                <c:pt idx="0">
                  <c:v>41.728888888888889</c:v>
                </c:pt>
                <c:pt idx="1">
                  <c:v>47.001089824111112</c:v>
                </c:pt>
                <c:pt idx="2">
                  <c:v>51.312860469512231</c:v>
                </c:pt>
                <c:pt idx="3">
                  <c:v>51.312860469512231</c:v>
                </c:pt>
                <c:pt idx="4">
                  <c:v>51.312860469512231</c:v>
                </c:pt>
                <c:pt idx="5">
                  <c:v>53.876956827356679</c:v>
                </c:pt>
                <c:pt idx="6">
                  <c:v>53.864208527383411</c:v>
                </c:pt>
                <c:pt idx="7">
                  <c:v>53.855020592821575</c:v>
                </c:pt>
                <c:pt idx="8">
                  <c:v>56.56918071643117</c:v>
                </c:pt>
                <c:pt idx="9">
                  <c:v>56.453219833769296</c:v>
                </c:pt>
                <c:pt idx="10">
                  <c:v>56.367527859250046</c:v>
                </c:pt>
                <c:pt idx="11">
                  <c:v>59.395934651293693</c:v>
                </c:pt>
                <c:pt idx="12">
                  <c:v>58.824730506497147</c:v>
                </c:pt>
                <c:pt idx="13">
                  <c:v>58.397494899906611</c:v>
                </c:pt>
                <c:pt idx="14">
                  <c:v>62.36394107924631</c:v>
                </c:pt>
                <c:pt idx="15">
                  <c:v>61.085545747683305</c:v>
                </c:pt>
                <c:pt idx="16">
                  <c:v>60.140845969075656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EE-49B3-A4E6-ABA36679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5773512"/>
        <c:axId val="395777776"/>
      </c:barChart>
      <c:catAx>
        <c:axId val="395773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7776"/>
        <c:crosses val="autoZero"/>
        <c:auto val="1"/>
        <c:lblAlgn val="ctr"/>
        <c:lblOffset val="100"/>
        <c:noMultiLvlLbl val="0"/>
      </c:catAx>
      <c:valAx>
        <c:axId val="3957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5773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838800</xdr:colOff>
      <xdr:row>33</xdr:row>
      <xdr:rowOff>92670</xdr:rowOff>
    </xdr:to>
    <xdr:graphicFrame macro="">
      <xdr:nvGraphicFramePr>
        <xdr:cNvPr id="2" name="Diagramm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4</xdr:col>
      <xdr:colOff>838800</xdr:colOff>
      <xdr:row>66</xdr:row>
      <xdr:rowOff>92670</xdr:rowOff>
    </xdr:to>
    <xdr:graphicFrame macro="">
      <xdr:nvGraphicFramePr>
        <xdr:cNvPr id="3" name="Diagramm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raunhofer.sharepoint.com/Users/muv/Downloads/Supplementary_Data_v_1_1_0_Model_Input_Analysing_Energy_Transition_Pathways_and_Green_H2_Exports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240826_Scenario_Based_Energy_Demand_Projection_Brazil.xlsx?F7B6AAB6" TargetMode="External"/><Relationship Id="rId1" Type="http://schemas.openxmlformats.org/officeDocument/2006/relationships/externalLinkPath" Target="file:///\\F7B6AAB6\240826_Scenario_Based_Energy_Demand_Projection_Braz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ain_Scenarios"/>
      <sheetName val="Socioeconomic_Data"/>
      <sheetName val="IEA_Data_Final_Energy_Demand"/>
      <sheetName val="Summary_Power_Sector"/>
      <sheetName val="Techno_Economic_Data"/>
      <sheetName val="H2_Strategies_EU_DZA"/>
      <sheetName val="EU_JRC_Defaut_Emission_Factors"/>
      <sheetName val="RE_Generation_Time_Se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verall_Summary"/>
      <sheetName val="Historic_Energy_Consumption"/>
      <sheetName val="Socio_Economic_Data"/>
      <sheetName val="Industry&amp;Non-Energy-use"/>
      <sheetName val="National_Transport"/>
      <sheetName val="Households"/>
      <sheetName val="Services"/>
      <sheetName val="Agriculture"/>
      <sheetName val="International_Bunkers"/>
      <sheetName val="Calculation_T0_start"/>
      <sheetName val="Calculation_T0_end"/>
      <sheetName val="Calculation_T1_S1"/>
      <sheetName val="Calculation_T1_S2"/>
      <sheetName val="Calculation_T1_S3"/>
      <sheetName val="Calculation_T2_S1"/>
      <sheetName val="Calculation_T2_S2"/>
      <sheetName val="Calculation_T2_S3"/>
      <sheetName val="Calculation_T3_S1"/>
      <sheetName val="Calculation_T3_S2"/>
      <sheetName val="Calculation_T3_S3"/>
      <sheetName val="Calculation_T4_S1"/>
      <sheetName val="Calculation_T4_S2"/>
      <sheetName val="Calculation_T4_S3"/>
      <sheetName val="Calculation_T5_S1"/>
      <sheetName val="Calculation_T5_S2"/>
      <sheetName val="Calculation_T5_S3"/>
      <sheetName val="Input_for_LEAP"/>
      <sheetName val="Input_for_PyPSA_main"/>
      <sheetName val="Input_for_PyPSA_transport_fuel"/>
      <sheetName val="Input_for_PyPSA_industry_fuel"/>
      <sheetName val="Input_for_PyPSA_industry_prod"/>
      <sheetName val="Password"/>
    </sheetNames>
    <sheetDataSet>
      <sheetData sheetId="0"/>
      <sheetData sheetId="1"/>
      <sheetData sheetId="2"/>
      <sheetData sheetId="3"/>
      <sheetData sheetId="4">
        <row r="6">
          <cell r="D6">
            <v>0</v>
          </cell>
          <cell r="E6">
            <v>36071</v>
          </cell>
          <cell r="G6">
            <v>39450.321470997587</v>
          </cell>
          <cell r="H6">
            <v>39803.254437999603</v>
          </cell>
          <cell r="I6">
            <v>39803.254437999603</v>
          </cell>
          <cell r="K6">
            <v>41462.684345694281</v>
          </cell>
          <cell r="L6">
            <v>42041.128071483712</v>
          </cell>
          <cell r="M6">
            <v>42041.128071483712</v>
          </cell>
          <cell r="O6">
            <v>43577.69795144863</v>
          </cell>
          <cell r="P6">
            <v>44404.822532187973</v>
          </cell>
          <cell r="Q6">
            <v>44404.822532187973</v>
          </cell>
          <cell r="S6">
            <v>45800.598507194693</v>
          </cell>
          <cell r="T6">
            <v>46901.41189271662</v>
          </cell>
          <cell r="U6">
            <v>46901.41189271662</v>
          </cell>
          <cell r="W6">
            <v>48136.889331656675</v>
          </cell>
          <cell r="X6">
            <v>49538.367953969871</v>
          </cell>
          <cell r="Y6">
            <v>49538.367953969871</v>
          </cell>
        </row>
        <row r="7">
          <cell r="D7">
            <v>1</v>
          </cell>
          <cell r="E7">
            <v>0.85</v>
          </cell>
          <cell r="G7">
            <v>0.8</v>
          </cell>
          <cell r="H7">
            <v>0.8</v>
          </cell>
          <cell r="I7">
            <v>0.75</v>
          </cell>
          <cell r="K7">
            <v>0.75</v>
          </cell>
          <cell r="L7">
            <v>0.75</v>
          </cell>
          <cell r="M7">
            <v>0.65</v>
          </cell>
          <cell r="O7">
            <v>0.7</v>
          </cell>
          <cell r="P7">
            <v>0.7</v>
          </cell>
          <cell r="Q7">
            <v>0.5</v>
          </cell>
          <cell r="S7">
            <v>0.65</v>
          </cell>
          <cell r="T7">
            <v>0.65</v>
          </cell>
          <cell r="U7">
            <v>0.4</v>
          </cell>
          <cell r="W7">
            <v>0.6</v>
          </cell>
          <cell r="X7">
            <v>0.6</v>
          </cell>
          <cell r="Y7">
            <v>0.35</v>
          </cell>
        </row>
        <row r="8">
          <cell r="D8">
            <v>0</v>
          </cell>
          <cell r="E8">
            <v>0.15</v>
          </cell>
          <cell r="G8">
            <v>0.2</v>
          </cell>
          <cell r="H8">
            <v>0.2</v>
          </cell>
          <cell r="I8">
            <v>0.25</v>
          </cell>
          <cell r="K8">
            <v>0.25</v>
          </cell>
          <cell r="L8">
            <v>0.25</v>
          </cell>
          <cell r="M8">
            <v>0.35</v>
          </cell>
          <cell r="O8">
            <v>0.3</v>
          </cell>
          <cell r="P8">
            <v>0.3</v>
          </cell>
          <cell r="Q8">
            <v>0.5</v>
          </cell>
          <cell r="S8">
            <v>0.35</v>
          </cell>
          <cell r="T8">
            <v>0.35</v>
          </cell>
          <cell r="U8">
            <v>0.6</v>
          </cell>
          <cell r="W8">
            <v>0.4</v>
          </cell>
          <cell r="X8">
            <v>0.4</v>
          </cell>
          <cell r="Y8">
            <v>0.65</v>
          </cell>
        </row>
        <row r="9">
          <cell r="D9">
            <v>0.5</v>
          </cell>
          <cell r="E9">
            <v>1</v>
          </cell>
          <cell r="G9">
            <v>0.95</v>
          </cell>
          <cell r="H9">
            <v>0.9</v>
          </cell>
          <cell r="I9">
            <v>0.95</v>
          </cell>
          <cell r="K9">
            <v>0.85</v>
          </cell>
          <cell r="L9">
            <v>0.75</v>
          </cell>
          <cell r="M9">
            <v>0.85</v>
          </cell>
          <cell r="O9">
            <v>0.75</v>
          </cell>
          <cell r="P9">
            <v>0.5</v>
          </cell>
          <cell r="Q9">
            <v>0.75</v>
          </cell>
          <cell r="S9">
            <v>0.65</v>
          </cell>
          <cell r="T9">
            <v>0.35</v>
          </cell>
          <cell r="U9">
            <v>0.65</v>
          </cell>
          <cell r="W9">
            <v>0.5</v>
          </cell>
          <cell r="X9">
            <v>0.19999999999999996</v>
          </cell>
          <cell r="Y9">
            <v>0.5</v>
          </cell>
        </row>
        <row r="10">
          <cell r="D10">
            <v>0.5</v>
          </cell>
          <cell r="E10">
            <v>0</v>
          </cell>
          <cell r="G10">
            <v>0.05</v>
          </cell>
          <cell r="H10">
            <v>0.1</v>
          </cell>
          <cell r="I10">
            <v>0.05</v>
          </cell>
          <cell r="K10">
            <v>0.15</v>
          </cell>
          <cell r="L10">
            <v>0.25</v>
          </cell>
          <cell r="M10">
            <v>0.15</v>
          </cell>
          <cell r="O10">
            <v>0.25</v>
          </cell>
          <cell r="P10">
            <v>0.5</v>
          </cell>
          <cell r="Q10">
            <v>0.25</v>
          </cell>
          <cell r="S10">
            <v>0.35</v>
          </cell>
          <cell r="T10">
            <v>0.65</v>
          </cell>
          <cell r="U10">
            <v>0.35</v>
          </cell>
          <cell r="W10">
            <v>0.5</v>
          </cell>
          <cell r="X10">
            <v>0.8</v>
          </cell>
          <cell r="Y10">
            <v>0.5</v>
          </cell>
        </row>
        <row r="38">
          <cell r="D38">
            <v>30.425607363976663</v>
          </cell>
          <cell r="E38">
            <v>45.271575448651276</v>
          </cell>
          <cell r="G38">
            <v>51.618117924677641</v>
          </cell>
          <cell r="H38">
            <v>52.400210620506094</v>
          </cell>
          <cell r="I38">
            <v>53.18230331633454</v>
          </cell>
          <cell r="K38">
            <v>59.253084311643029</v>
          </cell>
          <cell r="L38">
            <v>61.048632321086757</v>
          </cell>
          <cell r="M38">
            <v>62.844180330530484</v>
          </cell>
          <cell r="O38">
            <v>68.810291467342267</v>
          </cell>
          <cell r="P38">
            <v>71.961907870426657</v>
          </cell>
          <cell r="Q38">
            <v>75.113524273511018</v>
          </cell>
          <cell r="S38">
            <v>81.507864226130025</v>
          </cell>
          <cell r="T38">
            <v>86.523732793891881</v>
          </cell>
          <cell r="U38">
            <v>91.539601361653723</v>
          </cell>
          <cell r="W38">
            <v>96.540528827224648</v>
          </cell>
          <cell r="X38">
            <v>103.22410389987867</v>
          </cell>
          <cell r="Y38">
            <v>110.65029842504978</v>
          </cell>
        </row>
        <row r="40">
          <cell r="AD40">
            <v>113919.98944444444</v>
          </cell>
          <cell r="AG40">
            <v>152493.20238611111</v>
          </cell>
          <cell r="AI40">
            <v>127255.85226337612</v>
          </cell>
          <cell r="AJ40">
            <v>122301.24974783881</v>
          </cell>
          <cell r="AK40">
            <v>122624.69711063534</v>
          </cell>
          <cell r="AL40">
            <v>80373.056622373057</v>
          </cell>
          <cell r="AM40">
            <v>72881.870782089987</v>
          </cell>
          <cell r="AN40">
            <v>71935.713091556885</v>
          </cell>
          <cell r="AO40">
            <v>43243.079216136706</v>
          </cell>
          <cell r="AP40">
            <v>29375.901720451242</v>
          </cell>
          <cell r="AQ40">
            <v>36796.007767592309</v>
          </cell>
          <cell r="AR40">
            <v>15287.254949497534</v>
          </cell>
          <cell r="AS40">
            <v>8429.4445777385463</v>
          </cell>
          <cell r="AT40">
            <v>9633.6509459869121</v>
          </cell>
          <cell r="AU40">
            <v>0</v>
          </cell>
          <cell r="AV40">
            <v>0</v>
          </cell>
          <cell r="AW40">
            <v>0</v>
          </cell>
        </row>
        <row r="41">
          <cell r="AD41">
            <v>155474.83445222222</v>
          </cell>
          <cell r="AG41">
            <v>111103.27141361084</v>
          </cell>
          <cell r="AI41">
            <v>86575.432321944521</v>
          </cell>
          <cell r="AJ41">
            <v>77097.65032954597</v>
          </cell>
          <cell r="AK41">
            <v>86152.863247254456</v>
          </cell>
          <cell r="AL41">
            <v>67546.70840654349</v>
          </cell>
          <cell r="AM41">
            <v>67623.758197750853</v>
          </cell>
          <cell r="AN41">
            <v>65934.222689208123</v>
          </cell>
          <cell r="AO41">
            <v>40121.796294629399</v>
          </cell>
          <cell r="AP41">
            <v>39879.009958372764</v>
          </cell>
          <cell r="AQ41">
            <v>39314.906276136855</v>
          </cell>
          <cell r="AR41">
            <v>14647.719995324256</v>
          </cell>
          <cell r="AS41">
            <v>10655.916466353803</v>
          </cell>
          <cell r="AT41">
            <v>9102.5765903615502</v>
          </cell>
          <cell r="AU41">
            <v>1841.6948287535013</v>
          </cell>
          <cell r="AV41">
            <v>1841.6948287535013</v>
          </cell>
          <cell r="AW41">
            <v>1841.6948287535013</v>
          </cell>
        </row>
        <row r="42">
          <cell r="AD42">
            <v>42570.25</v>
          </cell>
          <cell r="AG42">
            <v>101187.4955</v>
          </cell>
          <cell r="AI42">
            <v>118792.05179845649</v>
          </cell>
          <cell r="AJ42">
            <v>117378.28977506835</v>
          </cell>
          <cell r="AK42">
            <v>118236.41136642976</v>
          </cell>
          <cell r="AL42">
            <v>110381.63201103438</v>
          </cell>
          <cell r="AM42">
            <v>110490.27966145876</v>
          </cell>
          <cell r="AN42">
            <v>107664.0200753406</v>
          </cell>
          <cell r="AO42">
            <v>107630.0435630353</v>
          </cell>
          <cell r="AP42">
            <v>98245.796663525514</v>
          </cell>
          <cell r="AQ42">
            <v>98688.102866710004</v>
          </cell>
          <cell r="AR42">
            <v>84196.115067035207</v>
          </cell>
          <cell r="AS42">
            <v>78776.492157800851</v>
          </cell>
          <cell r="AT42">
            <v>78888.691515354294</v>
          </cell>
          <cell r="AU42">
            <v>43360.301649793095</v>
          </cell>
          <cell r="AV42">
            <v>41921.767336824545</v>
          </cell>
          <cell r="AW42">
            <v>38856.528680297051</v>
          </cell>
        </row>
        <row r="43">
          <cell r="AD43">
            <v>225758.23258333333</v>
          </cell>
          <cell r="AG43">
            <v>420150.76124999725</v>
          </cell>
          <cell r="AI43">
            <v>440046.22253183258</v>
          </cell>
          <cell r="AJ43">
            <v>425241.89936238708</v>
          </cell>
          <cell r="AK43">
            <v>414648.6679435203</v>
          </cell>
          <cell r="AL43">
            <v>458019.44741686789</v>
          </cell>
          <cell r="AM43">
            <v>402179.93966701138</v>
          </cell>
          <cell r="AN43">
            <v>399729.65010617115</v>
          </cell>
          <cell r="AO43">
            <v>457960.28541775618</v>
          </cell>
          <cell r="AP43">
            <v>360889.83181323292</v>
          </cell>
          <cell r="AQ43">
            <v>361127.18712852127</v>
          </cell>
          <cell r="AR43">
            <v>453156.09652000654</v>
          </cell>
          <cell r="AS43">
            <v>276182.88177486102</v>
          </cell>
          <cell r="AT43">
            <v>279823.2775767307</v>
          </cell>
          <cell r="AU43">
            <v>398991.19257538556</v>
          </cell>
          <cell r="AV43">
            <v>173866.35749501048</v>
          </cell>
          <cell r="AW43">
            <v>187243.69981350561</v>
          </cell>
        </row>
        <row r="44">
          <cell r="AD44">
            <v>146730</v>
          </cell>
          <cell r="AG44">
            <v>213328.54800000001</v>
          </cell>
          <cell r="AI44">
            <v>258117.95028776786</v>
          </cell>
          <cell r="AJ44">
            <v>244391.87621355144</v>
          </cell>
          <cell r="AK44">
            <v>274157.69454574684</v>
          </cell>
          <cell r="AL44">
            <v>318551.41525168915</v>
          </cell>
          <cell r="AM44">
            <v>333502.82276954269</v>
          </cell>
          <cell r="AN44">
            <v>357059.06548566936</v>
          </cell>
          <cell r="AO44">
            <v>402488.06257672969</v>
          </cell>
          <cell r="AP44">
            <v>416262.86940068519</v>
          </cell>
          <cell r="AQ44">
            <v>455158.08250219247</v>
          </cell>
          <cell r="AR44">
            <v>521719.21284109727</v>
          </cell>
          <cell r="AS44">
            <v>534585.91454370273</v>
          </cell>
          <cell r="AT44">
            <v>620059.93833232787</v>
          </cell>
          <cell r="AU44">
            <v>662961.38127449621</v>
          </cell>
          <cell r="AV44">
            <v>663720.91602590657</v>
          </cell>
          <cell r="AW44">
            <v>790936.40594612283</v>
          </cell>
        </row>
        <row r="45">
          <cell r="AD45">
            <v>0</v>
          </cell>
          <cell r="AG45">
            <v>432.65305555555557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AD46">
            <v>0</v>
          </cell>
          <cell r="AG46">
            <v>0</v>
          </cell>
          <cell r="AI46">
            <v>2865.9714879306375</v>
          </cell>
          <cell r="AJ46">
            <v>8848.0104459130089</v>
          </cell>
          <cell r="AK46">
            <v>2710.8855222673656</v>
          </cell>
          <cell r="AL46">
            <v>13201.081972171327</v>
          </cell>
          <cell r="AM46">
            <v>43632.940918843553</v>
          </cell>
          <cell r="AN46">
            <v>13824.548913017778</v>
          </cell>
          <cell r="AO46">
            <v>31587.19944191066</v>
          </cell>
          <cell r="AP46">
            <v>105940.83282911319</v>
          </cell>
          <cell r="AQ46">
            <v>31779.15762601465</v>
          </cell>
          <cell r="AR46">
            <v>47815.90918964726</v>
          </cell>
          <cell r="AS46">
            <v>176102.22011779191</v>
          </cell>
          <cell r="AT46">
            <v>51778.525766318882</v>
          </cell>
          <cell r="AU46">
            <v>73813.622871059852</v>
          </cell>
          <cell r="AV46">
            <v>242543.99910570748</v>
          </cell>
          <cell r="AW46">
            <v>71054.799132126354</v>
          </cell>
        </row>
        <row r="47">
          <cell r="AD47">
            <v>0</v>
          </cell>
          <cell r="AG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51">
          <cell r="D51">
            <v>0</v>
          </cell>
          <cell r="E51">
            <v>400</v>
          </cell>
          <cell r="G51">
            <v>559.54648633763236</v>
          </cell>
          <cell r="H51">
            <v>569.32472496859407</v>
          </cell>
          <cell r="I51">
            <v>559.54648633763236</v>
          </cell>
          <cell r="K51">
            <v>674.25308234085276</v>
          </cell>
          <cell r="L51">
            <v>692.67057904112187</v>
          </cell>
          <cell r="M51">
            <v>674.25308234085276</v>
          </cell>
          <cell r="O51">
            <v>812.47444161739065</v>
          </cell>
          <cell r="P51">
            <v>842.73967039746981</v>
          </cell>
          <cell r="Q51">
            <v>812.47444161739065</v>
          </cell>
          <cell r="S51">
            <v>979.03107241233977</v>
          </cell>
          <cell r="T51">
            <v>1025.3216659567013</v>
          </cell>
          <cell r="U51">
            <v>979.03107241233977</v>
          </cell>
          <cell r="W51">
            <v>1179.7316834247354</v>
          </cell>
          <cell r="X51">
            <v>1247.4605807798243</v>
          </cell>
          <cell r="Y51">
            <v>1179.7316834247354</v>
          </cell>
        </row>
        <row r="52">
          <cell r="D52">
            <v>1</v>
          </cell>
          <cell r="E52">
            <v>1</v>
          </cell>
          <cell r="G52">
            <v>0.9</v>
          </cell>
          <cell r="H52">
            <v>0.8</v>
          </cell>
          <cell r="I52">
            <v>0.9</v>
          </cell>
          <cell r="K52">
            <v>0.8</v>
          </cell>
          <cell r="L52">
            <v>0.7</v>
          </cell>
          <cell r="M52">
            <v>0.8</v>
          </cell>
          <cell r="O52">
            <v>0.7</v>
          </cell>
          <cell r="P52">
            <v>0.5</v>
          </cell>
          <cell r="Q52">
            <v>0.7</v>
          </cell>
          <cell r="S52">
            <v>0.5</v>
          </cell>
          <cell r="T52">
            <v>0.25</v>
          </cell>
          <cell r="U52">
            <v>0.5</v>
          </cell>
          <cell r="W52">
            <v>0.25</v>
          </cell>
          <cell r="X52">
            <v>0</v>
          </cell>
          <cell r="Y52">
            <v>0.25</v>
          </cell>
        </row>
        <row r="53">
          <cell r="D53">
            <v>0</v>
          </cell>
          <cell r="E53">
            <v>0</v>
          </cell>
          <cell r="G53">
            <v>0.1</v>
          </cell>
          <cell r="H53">
            <v>0.2</v>
          </cell>
          <cell r="I53">
            <v>0.1</v>
          </cell>
          <cell r="K53">
            <v>0.2</v>
          </cell>
          <cell r="L53">
            <v>0.3</v>
          </cell>
          <cell r="M53">
            <v>0.2</v>
          </cell>
          <cell r="O53">
            <v>0.3</v>
          </cell>
          <cell r="P53">
            <v>0.5</v>
          </cell>
          <cell r="Q53">
            <v>0.3</v>
          </cell>
          <cell r="S53">
            <v>0.5</v>
          </cell>
          <cell r="T53">
            <v>0.75</v>
          </cell>
          <cell r="U53">
            <v>0.5</v>
          </cell>
          <cell r="W53">
            <v>0.75</v>
          </cell>
          <cell r="X53">
            <v>1</v>
          </cell>
          <cell r="Y53">
            <v>0.75</v>
          </cell>
        </row>
        <row r="72">
          <cell r="D72">
            <v>0</v>
          </cell>
          <cell r="E72">
            <v>3030</v>
          </cell>
          <cell r="G72">
            <v>3784.0547989414263</v>
          </cell>
          <cell r="H72">
            <v>3851.0275085856942</v>
          </cell>
          <cell r="I72">
            <v>3784.0547989414263</v>
          </cell>
          <cell r="K72">
            <v>4344.3318307112986</v>
          </cell>
          <cell r="L72">
            <v>4464.3963501195158</v>
          </cell>
          <cell r="M72">
            <v>4344.3318307112986</v>
          </cell>
          <cell r="O72">
            <v>4987.5649424028124</v>
          </cell>
          <cell r="P72">
            <v>5175.4589460930993</v>
          </cell>
          <cell r="Q72">
            <v>4987.5649424028124</v>
          </cell>
          <cell r="S72">
            <v>5726.0368277652142</v>
          </cell>
          <cell r="T72">
            <v>5999.7753788097307</v>
          </cell>
          <cell r="U72">
            <v>5726.0368277652142</v>
          </cell>
          <cell r="W72">
            <v>6573.8487882481168</v>
          </cell>
          <cell r="X72">
            <v>6955.3840482775813</v>
          </cell>
          <cell r="Y72">
            <v>6573.8487882481168</v>
          </cell>
        </row>
        <row r="73">
          <cell r="D73">
            <v>1</v>
          </cell>
          <cell r="E73">
            <v>1</v>
          </cell>
          <cell r="G73">
            <v>0.99</v>
          </cell>
          <cell r="H73">
            <v>0.9</v>
          </cell>
          <cell r="I73">
            <v>0.99</v>
          </cell>
          <cell r="K73">
            <v>0.8</v>
          </cell>
          <cell r="L73">
            <v>0.75</v>
          </cell>
          <cell r="M73">
            <v>0.8</v>
          </cell>
          <cell r="O73">
            <v>0.7</v>
          </cell>
          <cell r="P73">
            <v>0.6</v>
          </cell>
          <cell r="Q73">
            <v>0.7</v>
          </cell>
          <cell r="S73">
            <v>0.55000000000000004</v>
          </cell>
          <cell r="T73">
            <v>0.44999999999999996</v>
          </cell>
          <cell r="U73">
            <v>0.55000000000000004</v>
          </cell>
          <cell r="W73">
            <v>0.5</v>
          </cell>
          <cell r="X73">
            <v>0.4</v>
          </cell>
          <cell r="Y73">
            <v>0.5</v>
          </cell>
        </row>
        <row r="74">
          <cell r="D74">
            <v>0</v>
          </cell>
          <cell r="E74">
            <v>0</v>
          </cell>
          <cell r="G74">
            <v>0.01</v>
          </cell>
          <cell r="H74">
            <v>0.1</v>
          </cell>
          <cell r="I74">
            <v>0.01</v>
          </cell>
          <cell r="K74">
            <v>0.2</v>
          </cell>
          <cell r="L74">
            <v>0.25</v>
          </cell>
          <cell r="M74">
            <v>0.2</v>
          </cell>
          <cell r="O74">
            <v>0.3</v>
          </cell>
          <cell r="P74">
            <v>0.4</v>
          </cell>
          <cell r="Q74">
            <v>0.3</v>
          </cell>
          <cell r="S74">
            <v>0.45</v>
          </cell>
          <cell r="T74">
            <v>0.55000000000000004</v>
          </cell>
          <cell r="U74">
            <v>0.45</v>
          </cell>
          <cell r="W74">
            <v>0.5</v>
          </cell>
          <cell r="X74">
            <v>0.6</v>
          </cell>
          <cell r="Y74">
            <v>0.5</v>
          </cell>
        </row>
        <row r="93">
          <cell r="D93">
            <v>83.096111391864326</v>
          </cell>
          <cell r="E93">
            <v>128.2325550133524</v>
          </cell>
          <cell r="G93">
            <v>146.25133411991999</v>
          </cell>
          <cell r="H93">
            <v>147.03342681574844</v>
          </cell>
          <cell r="I93">
            <v>146.25133411991999</v>
          </cell>
          <cell r="K93">
            <v>166.98596487826671</v>
          </cell>
          <cell r="L93">
            <v>168.78151288771042</v>
          </cell>
          <cell r="M93">
            <v>166.98596487826671</v>
          </cell>
          <cell r="O93">
            <v>194.34967819020335</v>
          </cell>
          <cell r="P93">
            <v>197.50129459328775</v>
          </cell>
          <cell r="Q93">
            <v>194.34967819020335</v>
          </cell>
          <cell r="S93">
            <v>230.729954117045</v>
          </cell>
          <cell r="T93">
            <v>235.74582268480685</v>
          </cell>
          <cell r="U93">
            <v>230.729954117045</v>
          </cell>
          <cell r="W93">
            <v>271.79871962126322</v>
          </cell>
          <cell r="X93">
            <v>279.22491414643434</v>
          </cell>
          <cell r="Y93">
            <v>271.79871962126322</v>
          </cell>
        </row>
        <row r="106">
          <cell r="D106">
            <v>0</v>
          </cell>
          <cell r="E106">
            <v>1650</v>
          </cell>
          <cell r="G106">
            <v>1853.3991198964493</v>
          </cell>
          <cell r="H106">
            <v>1853.3991198964493</v>
          </cell>
          <cell r="I106">
            <v>1886.593459400488</v>
          </cell>
          <cell r="K106">
            <v>1977.0432917438225</v>
          </cell>
          <cell r="L106">
            <v>1977.0432917438225</v>
          </cell>
          <cell r="M106">
            <v>2032.3969556450304</v>
          </cell>
          <cell r="O106">
            <v>2108.9360275770664</v>
          </cell>
          <cell r="P106">
            <v>2108.9360275770664</v>
          </cell>
          <cell r="Q106">
            <v>2189.4687298596914</v>
          </cell>
          <cell r="S106">
            <v>2249.6276065303487</v>
          </cell>
          <cell r="T106">
            <v>2249.6276065303487</v>
          </cell>
          <cell r="U106">
            <v>2358.679639682884</v>
          </cell>
          <cell r="W106">
            <v>2399.7050180217138</v>
          </cell>
          <cell r="X106">
            <v>2399.7050180217138</v>
          </cell>
          <cell r="Y106">
            <v>2540.9678461181306</v>
          </cell>
        </row>
        <row r="107">
          <cell r="D107">
            <v>1</v>
          </cell>
          <cell r="E107">
            <v>0.46799999999999997</v>
          </cell>
          <cell r="G107">
            <v>0.44999999999999996</v>
          </cell>
          <cell r="H107">
            <v>0.44999999999999996</v>
          </cell>
          <cell r="I107">
            <v>0.44999999999999996</v>
          </cell>
          <cell r="K107">
            <v>0.42500000000000004</v>
          </cell>
          <cell r="L107">
            <v>0.42500000000000004</v>
          </cell>
          <cell r="M107">
            <v>0.42500000000000004</v>
          </cell>
          <cell r="O107">
            <v>0.4</v>
          </cell>
          <cell r="P107">
            <v>0.4</v>
          </cell>
          <cell r="Q107">
            <v>0.4</v>
          </cell>
          <cell r="S107">
            <v>0.375</v>
          </cell>
          <cell r="T107">
            <v>0.375</v>
          </cell>
          <cell r="U107">
            <v>0.375</v>
          </cell>
          <cell r="W107">
            <v>0.35</v>
          </cell>
          <cell r="X107">
            <v>0.35</v>
          </cell>
          <cell r="Y107">
            <v>0.35</v>
          </cell>
        </row>
        <row r="108">
          <cell r="D108">
            <v>0</v>
          </cell>
          <cell r="E108">
            <v>0.53200000000000003</v>
          </cell>
          <cell r="G108">
            <v>0.55000000000000004</v>
          </cell>
          <cell r="H108">
            <v>0.55000000000000004</v>
          </cell>
          <cell r="I108">
            <v>0.55000000000000004</v>
          </cell>
          <cell r="K108">
            <v>0.57499999999999996</v>
          </cell>
          <cell r="L108">
            <v>0.57499999999999996</v>
          </cell>
          <cell r="M108">
            <v>0.57499999999999996</v>
          </cell>
          <cell r="O108">
            <v>0.6</v>
          </cell>
          <cell r="P108">
            <v>0.6</v>
          </cell>
          <cell r="Q108">
            <v>0.6</v>
          </cell>
          <cell r="S108">
            <v>0.625</v>
          </cell>
          <cell r="T108">
            <v>0.625</v>
          </cell>
          <cell r="U108">
            <v>0.625</v>
          </cell>
          <cell r="W108">
            <v>0.65</v>
          </cell>
          <cell r="X108">
            <v>0.65</v>
          </cell>
          <cell r="Y108">
            <v>0.65</v>
          </cell>
        </row>
        <row r="127">
          <cell r="D127">
            <v>30.425607363976663</v>
          </cell>
          <cell r="E127">
            <v>45.271575448651276</v>
          </cell>
          <cell r="G127">
            <v>51.618117924677641</v>
          </cell>
          <cell r="H127">
            <v>52.400210620506094</v>
          </cell>
          <cell r="I127">
            <v>53.18230331633454</v>
          </cell>
          <cell r="K127">
            <v>59.253084311643029</v>
          </cell>
          <cell r="L127">
            <v>61.048632321086757</v>
          </cell>
          <cell r="M127">
            <v>62.844180330530484</v>
          </cell>
          <cell r="O127">
            <v>68.810291467342267</v>
          </cell>
          <cell r="P127">
            <v>71.961907870426657</v>
          </cell>
          <cell r="Q127">
            <v>75.113524273511018</v>
          </cell>
          <cell r="S127">
            <v>81.507864226130025</v>
          </cell>
          <cell r="T127">
            <v>86.523732793891881</v>
          </cell>
          <cell r="U127">
            <v>91.539601361653723</v>
          </cell>
          <cell r="W127">
            <v>96.540528827224648</v>
          </cell>
          <cell r="X127">
            <v>103.22410389987867</v>
          </cell>
          <cell r="Y127">
            <v>110.65029842504978</v>
          </cell>
        </row>
        <row r="130">
          <cell r="AD130">
            <v>0</v>
          </cell>
          <cell r="AG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AD131">
            <v>146035.1785180553</v>
          </cell>
          <cell r="AG131">
            <v>143589.54366209751</v>
          </cell>
          <cell r="AI131">
            <v>158634.33339192794</v>
          </cell>
          <cell r="AJ131">
            <v>152635.28721629476</v>
          </cell>
          <cell r="AK131">
            <v>158634.33339192794</v>
          </cell>
          <cell r="AL131">
            <v>135018.70722140252</v>
          </cell>
          <cell r="AM131">
            <v>133113.92979074523</v>
          </cell>
          <cell r="AN131">
            <v>135018.70722140252</v>
          </cell>
          <cell r="AO131">
            <v>106662.52360941513</v>
          </cell>
          <cell r="AP131">
            <v>101487.06932686259</v>
          </cell>
          <cell r="AQ131">
            <v>106662.52360941513</v>
          </cell>
          <cell r="AR131">
            <v>69543.016708731157</v>
          </cell>
          <cell r="AS131">
            <v>66704.588943410039</v>
          </cell>
          <cell r="AT131">
            <v>69543.016708731157</v>
          </cell>
          <cell r="AU131">
            <v>22940.742430874452</v>
          </cell>
          <cell r="AV131">
            <v>23567.538672155173</v>
          </cell>
          <cell r="AW131">
            <v>22940.742430874452</v>
          </cell>
        </row>
        <row r="132">
          <cell r="AD132">
            <v>8045.7500000000009</v>
          </cell>
          <cell r="AG132">
            <v>2517.6624999999999</v>
          </cell>
          <cell r="AI132">
            <v>3021.5510262232146</v>
          </cell>
          <cell r="AJ132">
            <v>2732.7586798492516</v>
          </cell>
          <cell r="AK132">
            <v>3021.5510262232146</v>
          </cell>
          <cell r="AL132">
            <v>3236.4147952360936</v>
          </cell>
          <cell r="AM132">
            <v>2909.2164319727117</v>
          </cell>
          <cell r="AN132">
            <v>3236.4147952360936</v>
          </cell>
          <cell r="AO132">
            <v>3412.3926547930405</v>
          </cell>
          <cell r="AP132">
            <v>2528.2190111924092</v>
          </cell>
          <cell r="AQ132">
            <v>3412.3926547930405</v>
          </cell>
          <cell r="AR132">
            <v>2937.0932172370194</v>
          </cell>
          <cell r="AS132">
            <v>1537.9824989350518</v>
          </cell>
          <cell r="AT132">
            <v>2937.0932172370194</v>
          </cell>
          <cell r="AU132">
            <v>1769.597525137103</v>
          </cell>
          <cell r="AV132">
            <v>0</v>
          </cell>
          <cell r="AW132">
            <v>1769.597525137103</v>
          </cell>
        </row>
        <row r="133">
          <cell r="AD133">
            <v>0</v>
          </cell>
          <cell r="AG133">
            <v>0</v>
          </cell>
          <cell r="AI133">
            <v>5235.0596109426369</v>
          </cell>
          <cell r="AJ133">
            <v>4159.1097092725504</v>
          </cell>
          <cell r="AK133">
            <v>5235.0596109426369</v>
          </cell>
          <cell r="AL133">
            <v>23544.479056734919</v>
          </cell>
          <cell r="AM133">
            <v>16281.264876234553</v>
          </cell>
          <cell r="AN133">
            <v>23544.479056734919</v>
          </cell>
          <cell r="AO133">
            <v>51777.449700434343</v>
          </cell>
          <cell r="AP133">
            <v>37580.148598094391</v>
          </cell>
          <cell r="AQ133">
            <v>51777.449700434343</v>
          </cell>
          <cell r="AR133">
            <v>78097.643864886952</v>
          </cell>
          <cell r="AS133">
            <v>52086.175858139824</v>
          </cell>
          <cell r="AT133">
            <v>78097.643864886952</v>
          </cell>
          <cell r="AU133">
            <v>121467.20026100345</v>
          </cell>
          <cell r="AV133">
            <v>83662.056849273475</v>
          </cell>
          <cell r="AW133">
            <v>121467.20026100345</v>
          </cell>
        </row>
        <row r="134">
          <cell r="AD134">
            <v>0</v>
          </cell>
          <cell r="AG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</row>
        <row r="135">
          <cell r="AD135">
            <v>0</v>
          </cell>
          <cell r="AG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AD136">
            <v>0</v>
          </cell>
          <cell r="AG136">
            <v>0</v>
          </cell>
          <cell r="AI136">
            <v>335.72789180257945</v>
          </cell>
          <cell r="AJ136">
            <v>1426.7472733978311</v>
          </cell>
          <cell r="AK136">
            <v>335.72789180257945</v>
          </cell>
          <cell r="AL136">
            <v>1572.4276481446677</v>
          </cell>
          <cell r="AM136">
            <v>8962.124379645049</v>
          </cell>
          <cell r="AN136">
            <v>1572.4276481446677</v>
          </cell>
          <cell r="AO136">
            <v>5477.7089517094901</v>
          </cell>
          <cell r="AP136">
            <v>14769.320609214989</v>
          </cell>
          <cell r="AQ136">
            <v>5477.7089517094901</v>
          </cell>
          <cell r="AR136">
            <v>11554.838530128194</v>
          </cell>
          <cell r="AS136">
            <v>26626.666502559783</v>
          </cell>
          <cell r="AT136">
            <v>11554.838530128194</v>
          </cell>
          <cell r="AU136">
            <v>19073.238033935981</v>
          </cell>
          <cell r="AV136">
            <v>40479.317625696189</v>
          </cell>
          <cell r="AW136">
            <v>19073.238033935981</v>
          </cell>
        </row>
        <row r="137">
          <cell r="AD137">
            <v>0</v>
          </cell>
          <cell r="AG137">
            <v>0</v>
          </cell>
          <cell r="AI137">
            <v>677.34580901051527</v>
          </cell>
          <cell r="AJ137">
            <v>6893.339240368392</v>
          </cell>
          <cell r="AK137">
            <v>677.34580901051527</v>
          </cell>
          <cell r="AL137">
            <v>15969.763809694734</v>
          </cell>
          <cell r="AM137">
            <v>20379.969338295588</v>
          </cell>
          <cell r="AN137">
            <v>15969.763809694734</v>
          </cell>
          <cell r="AO137">
            <v>28424.185642386408</v>
          </cell>
          <cell r="AP137">
            <v>41881.919341604851</v>
          </cell>
          <cell r="AQ137">
            <v>28424.185642386408</v>
          </cell>
          <cell r="AR137">
            <v>51625.960016552075</v>
          </cell>
          <cell r="AS137">
            <v>71112.754911240903</v>
          </cell>
          <cell r="AT137">
            <v>51625.960016552075</v>
          </cell>
          <cell r="AU137">
            <v>71312.713686893272</v>
          </cell>
          <cell r="AV137">
            <v>95518.516568140811</v>
          </cell>
          <cell r="AW137">
            <v>71312.713686893272</v>
          </cell>
        </row>
        <row r="142">
          <cell r="D142">
            <v>0</v>
          </cell>
          <cell r="E142">
            <v>45720.719999999994</v>
          </cell>
          <cell r="G142">
            <v>51222.041473701109</v>
          </cell>
          <cell r="H142">
            <v>51222.041473701109</v>
          </cell>
          <cell r="I142">
            <v>51222.041473701109</v>
          </cell>
          <cell r="K142">
            <v>51934.763224395479</v>
          </cell>
          <cell r="L142">
            <v>51934.763224395479</v>
          </cell>
          <cell r="M142">
            <v>51934.763224395479</v>
          </cell>
          <cell r="O142">
            <v>54200.099365064845</v>
          </cell>
          <cell r="P142">
            <v>54200.099365064845</v>
          </cell>
          <cell r="Q142">
            <v>54200.099365064845</v>
          </cell>
          <cell r="S142">
            <v>57447.143602429154</v>
          </cell>
          <cell r="T142">
            <v>57447.143602429154</v>
          </cell>
          <cell r="U142">
            <v>57447.143602429154</v>
          </cell>
          <cell r="W142">
            <v>60872.3497099136</v>
          </cell>
          <cell r="X142">
            <v>60872.3497099136</v>
          </cell>
          <cell r="Y142">
            <v>60872.3497099136</v>
          </cell>
        </row>
        <row r="152">
          <cell r="D152">
            <v>12.126452783249611</v>
          </cell>
          <cell r="E152">
            <v>11.83433765296464</v>
          </cell>
          <cell r="G152">
            <v>13.686622176997862</v>
          </cell>
          <cell r="H152">
            <v>13.686622176997862</v>
          </cell>
          <cell r="I152">
            <v>13.686622176997862</v>
          </cell>
          <cell r="K152">
            <v>15.262158080271689</v>
          </cell>
          <cell r="L152">
            <v>15.262158080271689</v>
          </cell>
          <cell r="M152">
            <v>15.262158080271689</v>
          </cell>
          <cell r="O152">
            <v>17.859159617478149</v>
          </cell>
          <cell r="P152">
            <v>17.859159617478149</v>
          </cell>
          <cell r="Q152">
            <v>17.859159617478149</v>
          </cell>
          <cell r="S152">
            <v>21.317441412987854</v>
          </cell>
          <cell r="T152">
            <v>21.317441412987854</v>
          </cell>
          <cell r="U152">
            <v>21.317441412987854</v>
          </cell>
          <cell r="W152">
            <v>25.249061385581832</v>
          </cell>
          <cell r="X152">
            <v>25.249061385581832</v>
          </cell>
          <cell r="Y152">
            <v>25.249061385581832</v>
          </cell>
        </row>
        <row r="165">
          <cell r="D165">
            <v>27.349452688543241</v>
          </cell>
          <cell r="E165">
            <v>21.285040318600707</v>
          </cell>
          <cell r="G165">
            <v>24.635919918596148</v>
          </cell>
          <cell r="H165">
            <v>24.635919918596148</v>
          </cell>
          <cell r="I165">
            <v>24.635919918596148</v>
          </cell>
          <cell r="K165">
            <v>28.279881148738717</v>
          </cell>
          <cell r="L165">
            <v>28.279881148738717</v>
          </cell>
          <cell r="M165">
            <v>28.279881148738717</v>
          </cell>
          <cell r="O165">
            <v>33.61724163290004</v>
          </cell>
          <cell r="P165">
            <v>33.61724163290004</v>
          </cell>
          <cell r="Q165">
            <v>33.61724163290004</v>
          </cell>
          <cell r="S165">
            <v>41.380915684035244</v>
          </cell>
          <cell r="T165">
            <v>41.380915684035244</v>
          </cell>
          <cell r="U165">
            <v>41.380915684035244</v>
          </cell>
          <cell r="W165">
            <v>49.755503318646554</v>
          </cell>
          <cell r="X165">
            <v>49.755503318646554</v>
          </cell>
          <cell r="Y165">
            <v>49.755503318646554</v>
          </cell>
        </row>
        <row r="178">
          <cell r="D178">
            <v>16.917761080687765</v>
          </cell>
          <cell r="E178">
            <v>21.779100665388778</v>
          </cell>
          <cell r="G178">
            <v>25.026966266510371</v>
          </cell>
          <cell r="H178">
            <v>25.026966266510371</v>
          </cell>
          <cell r="I178">
            <v>25.026966266510371</v>
          </cell>
          <cell r="K178">
            <v>29.177655153460581</v>
          </cell>
          <cell r="L178">
            <v>29.177655153460581</v>
          </cell>
          <cell r="M178">
            <v>29.177655153460581</v>
          </cell>
          <cell r="O178">
            <v>34.667780433928172</v>
          </cell>
          <cell r="P178">
            <v>34.667780433928172</v>
          </cell>
          <cell r="Q178">
            <v>34.667780433928172</v>
          </cell>
          <cell r="S178">
            <v>42.007899255005476</v>
          </cell>
          <cell r="T178">
            <v>42.007899255005476</v>
          </cell>
          <cell r="U178">
            <v>42.007899255005476</v>
          </cell>
          <cell r="W178">
            <v>50.498122771163665</v>
          </cell>
          <cell r="X178">
            <v>50.498122771163665</v>
          </cell>
          <cell r="Y178">
            <v>50.498122771163665</v>
          </cell>
        </row>
        <row r="191">
          <cell r="D191">
            <v>51.591251625187397</v>
          </cell>
          <cell r="E191">
            <v>138.11407656792363</v>
          </cell>
          <cell r="G191">
            <v>165.32040724829005</v>
          </cell>
          <cell r="H191">
            <v>0</v>
          </cell>
          <cell r="I191">
            <v>165.32040724829005</v>
          </cell>
          <cell r="K191">
            <v>186.12387902770351</v>
          </cell>
          <cell r="L191">
            <v>186.12387902770351</v>
          </cell>
          <cell r="M191">
            <v>186.12387902770351</v>
          </cell>
          <cell r="O191">
            <v>219.57983136243621</v>
          </cell>
          <cell r="P191">
            <v>219.57983136243621</v>
          </cell>
          <cell r="Q191">
            <v>219.57983136243621</v>
          </cell>
          <cell r="S191">
            <v>262.09968950394904</v>
          </cell>
          <cell r="T191">
            <v>262.09968950394904</v>
          </cell>
          <cell r="U191">
            <v>262.09968950394904</v>
          </cell>
          <cell r="W191">
            <v>310.43927933092414</v>
          </cell>
          <cell r="X191">
            <v>310.43927933092414</v>
          </cell>
          <cell r="Y191">
            <v>310.43927933092414</v>
          </cell>
        </row>
        <row r="204">
          <cell r="D204">
            <v>50.539117729892233</v>
          </cell>
          <cell r="E204">
            <v>58.869802882184338</v>
          </cell>
          <cell r="G204">
            <v>67.259971841246625</v>
          </cell>
          <cell r="H204">
            <v>66.477879145418186</v>
          </cell>
          <cell r="I204">
            <v>66.477879145418186</v>
          </cell>
          <cell r="K204">
            <v>76.75967740371938</v>
          </cell>
          <cell r="L204">
            <v>74.964129394275645</v>
          </cell>
          <cell r="M204">
            <v>74.964129394275645</v>
          </cell>
          <cell r="O204">
            <v>89.295798087390736</v>
          </cell>
          <cell r="P204">
            <v>86.144181684306361</v>
          </cell>
          <cell r="Q204">
            <v>86.144181684306361</v>
          </cell>
          <cell r="S204">
            <v>105.96022349396904</v>
          </cell>
          <cell r="T204">
            <v>100.94435492620718</v>
          </cell>
          <cell r="U204">
            <v>100.94435492620718</v>
          </cell>
          <cell r="W204">
            <v>124.76006802287493</v>
          </cell>
          <cell r="X204">
            <v>117.33387349770381</v>
          </cell>
          <cell r="Y204">
            <v>117.33387349770381</v>
          </cell>
        </row>
        <row r="217">
          <cell r="D217">
            <v>27.17472738783616</v>
          </cell>
          <cell r="E217">
            <v>11.381041670759176</v>
          </cell>
          <cell r="G217">
            <v>12.90452948116941</v>
          </cell>
          <cell r="H217">
            <v>12.513483133255185</v>
          </cell>
          <cell r="I217">
            <v>12.513483133255185</v>
          </cell>
          <cell r="K217">
            <v>14.813271077910757</v>
          </cell>
          <cell r="L217">
            <v>13.915497073188892</v>
          </cell>
          <cell r="M217">
            <v>13.915497073188892</v>
          </cell>
          <cell r="O217">
            <v>17.333890216964086</v>
          </cell>
          <cell r="P217">
            <v>15.758082015421893</v>
          </cell>
          <cell r="Q217">
            <v>15.758082015421893</v>
          </cell>
          <cell r="S217">
            <v>20.690457842017622</v>
          </cell>
          <cell r="T217">
            <v>17.555539987166469</v>
          </cell>
          <cell r="U217">
            <v>17.555539987166469</v>
          </cell>
          <cell r="W217">
            <v>23.763822480547606</v>
          </cell>
          <cell r="X217">
            <v>20.050725217962043</v>
          </cell>
          <cell r="Y217">
            <v>20.050725217962043</v>
          </cell>
        </row>
        <row r="230">
          <cell r="D230">
            <v>3.8713578217089237</v>
          </cell>
          <cell r="E230">
            <v>5.1523336693116786</v>
          </cell>
          <cell r="G230">
            <v>5.865695218713368</v>
          </cell>
          <cell r="H230">
            <v>5.865695218713368</v>
          </cell>
          <cell r="I230">
            <v>5.865695218713368</v>
          </cell>
          <cell r="K230">
            <v>6.7333050354139798</v>
          </cell>
          <cell r="L230">
            <v>6.7333050354139798</v>
          </cell>
          <cell r="M230">
            <v>6.7333050354139798</v>
          </cell>
          <cell r="O230">
            <v>8.40431040822501</v>
          </cell>
          <cell r="P230">
            <v>8.40431040822501</v>
          </cell>
          <cell r="Q230">
            <v>8.40431040822501</v>
          </cell>
          <cell r="S230">
            <v>10.031737135523695</v>
          </cell>
          <cell r="T230">
            <v>10.031737135523695</v>
          </cell>
          <cell r="U230">
            <v>10.031737135523695</v>
          </cell>
          <cell r="W230">
            <v>11.881911240273803</v>
          </cell>
          <cell r="X230">
            <v>11.881911240273803</v>
          </cell>
          <cell r="Y230">
            <v>11.881911240273803</v>
          </cell>
        </row>
        <row r="243">
          <cell r="D243">
            <v>20.953004678984485</v>
          </cell>
          <cell r="E243">
            <v>15.392984560234558</v>
          </cell>
          <cell r="G243">
            <v>17.597085656140106</v>
          </cell>
          <cell r="H243">
            <v>17.206039308225879</v>
          </cell>
          <cell r="I243">
            <v>17.206039308225879</v>
          </cell>
          <cell r="K243">
            <v>20.648802108602872</v>
          </cell>
          <cell r="L243">
            <v>19.751028103881008</v>
          </cell>
          <cell r="M243">
            <v>19.751028103881008</v>
          </cell>
          <cell r="O243">
            <v>24.687661824160969</v>
          </cell>
          <cell r="P243">
            <v>23.111853622618778</v>
          </cell>
          <cell r="Q243">
            <v>23.111853622618778</v>
          </cell>
          <cell r="S243">
            <v>29.468227835600857</v>
          </cell>
          <cell r="T243">
            <v>26.960293551719928</v>
          </cell>
          <cell r="U243">
            <v>26.960293551719928</v>
          </cell>
          <cell r="W243">
            <v>35.645733720821411</v>
          </cell>
          <cell r="X243">
            <v>31.932636458235841</v>
          </cell>
          <cell r="Y243">
            <v>31.932636458235841</v>
          </cell>
        </row>
        <row r="256">
          <cell r="D256">
            <v>113.67127577309843</v>
          </cell>
          <cell r="E256">
            <v>146.93632970197709</v>
          </cell>
          <cell r="G256">
            <v>168.49964584921872</v>
          </cell>
          <cell r="H256">
            <v>168.49964584921872</v>
          </cell>
          <cell r="I256">
            <v>168.49964584921872</v>
          </cell>
          <cell r="K256">
            <v>193.42285467584875</v>
          </cell>
          <cell r="L256">
            <v>193.42285467584875</v>
          </cell>
          <cell r="M256">
            <v>193.42285467584875</v>
          </cell>
          <cell r="O256">
            <v>232.49629203081483</v>
          </cell>
          <cell r="P256">
            <v>232.49629203081483</v>
          </cell>
          <cell r="Q256">
            <v>232.49629203081483</v>
          </cell>
          <cell r="S256">
            <v>282.65652789641564</v>
          </cell>
          <cell r="T256">
            <v>282.65652789641564</v>
          </cell>
          <cell r="U256">
            <v>282.65652789641564</v>
          </cell>
          <cell r="W256">
            <v>334.78745810197699</v>
          </cell>
          <cell r="X256">
            <v>334.78745810197699</v>
          </cell>
          <cell r="Y256">
            <v>334.78745810197699</v>
          </cell>
        </row>
        <row r="269">
          <cell r="D269">
            <v>303.430329171511</v>
          </cell>
          <cell r="E269">
            <v>342.16679489580827</v>
          </cell>
          <cell r="G269">
            <v>391.04634791422455</v>
          </cell>
          <cell r="H269">
            <v>391.04634791422455</v>
          </cell>
          <cell r="I269">
            <v>391.04634791422455</v>
          </cell>
          <cell r="K269">
            <v>448.887002360932</v>
          </cell>
          <cell r="L269">
            <v>448.887002360932</v>
          </cell>
          <cell r="M269">
            <v>448.887002360932</v>
          </cell>
          <cell r="O269">
            <v>525.26940051406314</v>
          </cell>
          <cell r="P269">
            <v>525.26940051406314</v>
          </cell>
          <cell r="Q269">
            <v>525.26940051406314</v>
          </cell>
          <cell r="S269">
            <v>626.98357097023097</v>
          </cell>
          <cell r="T269">
            <v>626.98357097023097</v>
          </cell>
          <cell r="U269">
            <v>626.98357097023097</v>
          </cell>
          <cell r="W269">
            <v>742.61945251711268</v>
          </cell>
          <cell r="X269">
            <v>742.61945251711268</v>
          </cell>
          <cell r="Y269">
            <v>742.61945251711268</v>
          </cell>
        </row>
        <row r="674">
          <cell r="AC674" t="str">
            <v>Coal</v>
          </cell>
          <cell r="AD674" t="str">
            <v>GWh</v>
          </cell>
          <cell r="AE674">
            <v>0</v>
          </cell>
          <cell r="AF674">
            <v>127485.7353</v>
          </cell>
          <cell r="AG674">
            <v>110655.15914900189</v>
          </cell>
          <cell r="AH674">
            <v>105769.05096226658</v>
          </cell>
          <cell r="AI674">
            <v>104667.29001474298</v>
          </cell>
          <cell r="AJ674">
            <v>73184.175483792656</v>
          </cell>
          <cell r="AK674">
            <v>65475.144760522307</v>
          </cell>
          <cell r="AL674">
            <v>64311.142187001911</v>
          </cell>
          <cell r="AM674">
            <v>43243.079216136706</v>
          </cell>
          <cell r="AN674">
            <v>29375.901720451242</v>
          </cell>
          <cell r="AO674">
            <v>31474.180414769195</v>
          </cell>
          <cell r="AP674">
            <v>15287.254949497534</v>
          </cell>
          <cell r="AQ674">
            <v>8429.4445777385463</v>
          </cell>
          <cell r="AR674">
            <v>9633.6509459869121</v>
          </cell>
          <cell r="AS674">
            <v>0</v>
          </cell>
          <cell r="AT674">
            <v>0</v>
          </cell>
          <cell r="AU674">
            <v>0</v>
          </cell>
        </row>
        <row r="675">
          <cell r="AC675" t="str">
            <v>Oil</v>
          </cell>
          <cell r="AD675" t="str">
            <v>GWh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</row>
        <row r="676">
          <cell r="AC676" t="str">
            <v>Natural Gas</v>
          </cell>
          <cell r="AD676" t="str">
            <v>GWh</v>
          </cell>
          <cell r="AE676">
            <v>0</v>
          </cell>
          <cell r="AF676">
            <v>9106.1239500000011</v>
          </cell>
          <cell r="AG676">
            <v>8511.9353191539922</v>
          </cell>
          <cell r="AH676">
            <v>8136.0808432512758</v>
          </cell>
          <cell r="AI676">
            <v>8051.3300011340752</v>
          </cell>
          <cell r="AJ676">
            <v>14636.83509675853</v>
          </cell>
          <cell r="AK676">
            <v>13095.028952104463</v>
          </cell>
          <cell r="AL676">
            <v>12862.228437400383</v>
          </cell>
          <cell r="AM676">
            <v>18532.748235487164</v>
          </cell>
          <cell r="AN676">
            <v>12589.672165907674</v>
          </cell>
          <cell r="AO676">
            <v>13488.934463472511</v>
          </cell>
          <cell r="AP676">
            <v>10191.503299665022</v>
          </cell>
          <cell r="AQ676">
            <v>5619.6297184923642</v>
          </cell>
          <cell r="AR676">
            <v>6422.4339639912732</v>
          </cell>
          <cell r="AS676">
            <v>0</v>
          </cell>
          <cell r="AT676">
            <v>0</v>
          </cell>
          <cell r="AU676">
            <v>0</v>
          </cell>
        </row>
        <row r="677">
          <cell r="AC677" t="str">
            <v>Biofuels</v>
          </cell>
          <cell r="AD677" t="str">
            <v>GWh</v>
          </cell>
          <cell r="AE677">
            <v>0</v>
          </cell>
          <cell r="AF677">
            <v>27318.37185</v>
          </cell>
          <cell r="AG677">
            <v>34047.741276615969</v>
          </cell>
          <cell r="AH677">
            <v>32544.323373005103</v>
          </cell>
          <cell r="AI677">
            <v>32205.320004536301</v>
          </cell>
          <cell r="AJ677">
            <v>43910.505290275592</v>
          </cell>
          <cell r="AK677">
            <v>39285.086856313384</v>
          </cell>
          <cell r="AL677">
            <v>38586.685312201145</v>
          </cell>
          <cell r="AM677">
            <v>49420.661961299098</v>
          </cell>
          <cell r="AN677">
            <v>33572.45910908714</v>
          </cell>
          <cell r="AO677">
            <v>35970.491902593363</v>
          </cell>
          <cell r="AP677">
            <v>66244.771447822641</v>
          </cell>
          <cell r="AQ677">
            <v>36527.593170200365</v>
          </cell>
          <cell r="AR677">
            <v>41745.820765943281</v>
          </cell>
          <cell r="AS677">
            <v>66757.117022147941</v>
          </cell>
          <cell r="AT677">
            <v>27480.285265666746</v>
          </cell>
          <cell r="AU677">
            <v>40075.41601243068</v>
          </cell>
        </row>
        <row r="678">
          <cell r="AC678" t="str">
            <v>Electricity</v>
          </cell>
          <cell r="AD678" t="str">
            <v>GWh</v>
          </cell>
          <cell r="AE678">
            <v>0</v>
          </cell>
          <cell r="AF678">
            <v>18212.247900000002</v>
          </cell>
          <cell r="AG678">
            <v>17023.870638307984</v>
          </cell>
          <cell r="AH678">
            <v>16272.161686502552</v>
          </cell>
          <cell r="AI678">
            <v>16102.66000226815</v>
          </cell>
          <cell r="AJ678">
            <v>14636.83509675853</v>
          </cell>
          <cell r="AK678">
            <v>13095.028952104463</v>
          </cell>
          <cell r="AL678">
            <v>12862.228437400383</v>
          </cell>
          <cell r="AM678">
            <v>12355.165490324775</v>
          </cell>
          <cell r="AN678">
            <v>8393.114777271785</v>
          </cell>
          <cell r="AO678">
            <v>8992.6229756483408</v>
          </cell>
          <cell r="AP678">
            <v>10191.503299665022</v>
          </cell>
          <cell r="AQ678">
            <v>5619.6297184923642</v>
          </cell>
          <cell r="AR678">
            <v>6422.4339639912732</v>
          </cell>
          <cell r="AS678">
            <v>7417.4574469053268</v>
          </cell>
          <cell r="AT678">
            <v>3053.3650295185275</v>
          </cell>
          <cell r="AU678">
            <v>4452.8240013811865</v>
          </cell>
        </row>
        <row r="679">
          <cell r="AC679" t="str">
            <v>Heat</v>
          </cell>
          <cell r="AD679" t="str">
            <v>GWh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</row>
        <row r="680">
          <cell r="AC680" t="str">
            <v>Hydrogen</v>
          </cell>
          <cell r="AD680" t="str">
            <v>GWh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</row>
        <row r="681">
          <cell r="AC681" t="str">
            <v>E-fuels</v>
          </cell>
          <cell r="AD681" t="str">
            <v>GWh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</row>
        <row r="683">
          <cell r="AC683" t="str">
            <v>Coal</v>
          </cell>
          <cell r="AD683" t="str">
            <v>GWh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</row>
        <row r="684">
          <cell r="AC684" t="str">
            <v>Oil</v>
          </cell>
          <cell r="AD684" t="str">
            <v>GWh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</row>
        <row r="685">
          <cell r="AC685" t="str">
            <v>Natural Gas</v>
          </cell>
          <cell r="AD685" t="str">
            <v>GWh</v>
          </cell>
          <cell r="AE685">
            <v>0</v>
          </cell>
          <cell r="AF685">
            <v>0</v>
          </cell>
          <cell r="AG685">
            <v>2865.9714879306375</v>
          </cell>
          <cell r="AH685">
            <v>5783.2224475037137</v>
          </cell>
          <cell r="AI685">
            <v>2710.8855222673656</v>
          </cell>
          <cell r="AJ685">
            <v>4131.014064741712</v>
          </cell>
          <cell r="AK685">
            <v>6981.0760406841964</v>
          </cell>
          <cell r="AL685">
            <v>3630.1595411557819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</row>
        <row r="686">
          <cell r="AC686" t="str">
            <v>Biofuels</v>
          </cell>
          <cell r="AD686" t="str">
            <v>GWh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</row>
        <row r="687">
          <cell r="AC687" t="str">
            <v>Electricity</v>
          </cell>
          <cell r="AD687" t="str">
            <v>GWh</v>
          </cell>
          <cell r="AE687">
            <v>0</v>
          </cell>
          <cell r="AF687">
            <v>0</v>
          </cell>
          <cell r="AG687">
            <v>1432.9857439653188</v>
          </cell>
          <cell r="AH687">
            <v>2891.6112237518569</v>
          </cell>
          <cell r="AI687">
            <v>1355.4427611336828</v>
          </cell>
          <cell r="AJ687">
            <v>4131.014064741712</v>
          </cell>
          <cell r="AK687">
            <v>6981.0760406841964</v>
          </cell>
          <cell r="AL687">
            <v>3630.1595411557819</v>
          </cell>
          <cell r="AM687">
            <v>6586.6482692528243</v>
          </cell>
          <cell r="AN687">
            <v>13423.331714491907</v>
          </cell>
          <cell r="AO687">
            <v>4794.0470408899673</v>
          </cell>
          <cell r="AP687">
            <v>8776.6766307656526</v>
          </cell>
          <cell r="AQ687">
            <v>16691.300390423443</v>
          </cell>
          <cell r="AR687">
            <v>5530.8450997852833</v>
          </cell>
          <cell r="AS687">
            <v>11862.936994208854</v>
          </cell>
          <cell r="AT687">
            <v>19533.311636650516</v>
          </cell>
          <cell r="AU687">
            <v>7121.5198675288329</v>
          </cell>
        </row>
        <row r="688">
          <cell r="AC688" t="str">
            <v>Heat</v>
          </cell>
          <cell r="AD688" t="str">
            <v>GWh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</row>
        <row r="689">
          <cell r="AC689" t="str">
            <v>Hydrogen</v>
          </cell>
          <cell r="AD689" t="str">
            <v>GWh</v>
          </cell>
          <cell r="AE689">
            <v>0</v>
          </cell>
          <cell r="AF689">
            <v>0</v>
          </cell>
          <cell r="AG689">
            <v>2865.9714879306375</v>
          </cell>
          <cell r="AH689">
            <v>5783.2224475037137</v>
          </cell>
          <cell r="AI689">
            <v>2710.8855222673656</v>
          </cell>
          <cell r="AJ689">
            <v>12393.042194225136</v>
          </cell>
          <cell r="AK689">
            <v>20943.228122052584</v>
          </cell>
          <cell r="AL689">
            <v>10890.478623467343</v>
          </cell>
          <cell r="AM689">
            <v>26346.593077011297</v>
          </cell>
          <cell r="AN689">
            <v>53693.32685796763</v>
          </cell>
          <cell r="AO689">
            <v>19176.188163559869</v>
          </cell>
          <cell r="AP689">
            <v>35106.70652306261</v>
          </cell>
          <cell r="AQ689">
            <v>66765.201561693772</v>
          </cell>
          <cell r="AR689">
            <v>22123.380399141133</v>
          </cell>
          <cell r="AS689">
            <v>47451.747976835417</v>
          </cell>
          <cell r="AT689">
            <v>78133.246546602066</v>
          </cell>
          <cell r="AU689">
            <v>28486.079470115332</v>
          </cell>
        </row>
        <row r="690">
          <cell r="AC690" t="str">
            <v>E-fuels</v>
          </cell>
          <cell r="AD690" t="str">
            <v>GWh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</row>
        <row r="692">
          <cell r="AC692" t="str">
            <v>Coal</v>
          </cell>
          <cell r="AD692" t="str">
            <v>GWh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</row>
        <row r="693">
          <cell r="AC693" t="str">
            <v>Oil</v>
          </cell>
          <cell r="AD693" t="str">
            <v>GWh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</row>
        <row r="694">
          <cell r="AC694" t="str">
            <v>Natural Gas</v>
          </cell>
          <cell r="AD694" t="str">
            <v>GWh</v>
          </cell>
          <cell r="AE694">
            <v>0</v>
          </cell>
          <cell r="AF694">
            <v>313.81769999999995</v>
          </cell>
          <cell r="AG694">
            <v>437.43775342099207</v>
          </cell>
          <cell r="AH694">
            <v>441.35118678317809</v>
          </cell>
          <cell r="AI694">
            <v>551.68898347897255</v>
          </cell>
          <cell r="AJ694">
            <v>280.23253304680622</v>
          </cell>
          <cell r="AK694">
            <v>284.14204235767266</v>
          </cell>
          <cell r="AL694">
            <v>397.79885930074164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</row>
        <row r="695">
          <cell r="AC695" t="str">
            <v>Biofuels</v>
          </cell>
          <cell r="AD695" t="str">
            <v>GWh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</row>
        <row r="696">
          <cell r="AC696" t="str">
            <v>Electricity</v>
          </cell>
          <cell r="AD696" t="str">
            <v>GWh</v>
          </cell>
          <cell r="AE696">
            <v>0</v>
          </cell>
          <cell r="AF696">
            <v>2824.3592999999996</v>
          </cell>
          <cell r="AG696">
            <v>3936.9397807889281</v>
          </cell>
          <cell r="AH696">
            <v>3972.1606810486023</v>
          </cell>
          <cell r="AI696">
            <v>4965.2008513107539</v>
          </cell>
          <cell r="AJ696">
            <v>5044.1855948425127</v>
          </cell>
          <cell r="AK696">
            <v>5114.5567624381074</v>
          </cell>
          <cell r="AL696">
            <v>7160.3794674133496</v>
          </cell>
          <cell r="AM696">
            <v>6204.3255276089776</v>
          </cell>
          <cell r="AN696">
            <v>6322.0864556073184</v>
          </cell>
          <cell r="AO696">
            <v>10536.810759345532</v>
          </cell>
          <cell r="AP696">
            <v>7419.3120668172814</v>
          </cell>
          <cell r="AQ696">
            <v>7597.6345844418911</v>
          </cell>
          <cell r="AR696">
            <v>13024.516430471813</v>
          </cell>
          <cell r="AS696">
            <v>8691.1622610203831</v>
          </cell>
          <cell r="AT696">
            <v>8944.2005915189238</v>
          </cell>
          <cell r="AU696">
            <v>14534.32596121825</v>
          </cell>
        </row>
        <row r="697">
          <cell r="AC697" t="str">
            <v>Heat</v>
          </cell>
          <cell r="AD697" t="str">
            <v>GWh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</row>
        <row r="698">
          <cell r="AC698" t="str">
            <v>Hydrogen</v>
          </cell>
          <cell r="AD698" t="str">
            <v>GWh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280.23253304680622</v>
          </cell>
          <cell r="AK698">
            <v>284.14204235767266</v>
          </cell>
          <cell r="AL698">
            <v>397.79885930074164</v>
          </cell>
          <cell r="AM698">
            <v>689.36950306766425</v>
          </cell>
          <cell r="AN698">
            <v>702.45405062303541</v>
          </cell>
          <cell r="AO698">
            <v>1170.7567510383924</v>
          </cell>
          <cell r="AP698">
            <v>824.36800742414255</v>
          </cell>
          <cell r="AQ698">
            <v>844.18162049354351</v>
          </cell>
          <cell r="AR698">
            <v>1447.168492274646</v>
          </cell>
          <cell r="AS698">
            <v>965.68469566893157</v>
          </cell>
          <cell r="AT698">
            <v>993.80006572432467</v>
          </cell>
          <cell r="AU698">
            <v>1614.9251068020278</v>
          </cell>
        </row>
        <row r="699">
          <cell r="AC699" t="str">
            <v>E-fuels</v>
          </cell>
          <cell r="AD699" t="str">
            <v>GWh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</row>
        <row r="701">
          <cell r="AC701" t="str">
            <v>Coal</v>
          </cell>
          <cell r="AD701" t="str">
            <v>GWh</v>
          </cell>
          <cell r="AE701">
            <v>100056.79305555556</v>
          </cell>
          <cell r="AF701">
            <v>4014.3493388889037</v>
          </cell>
          <cell r="AG701">
            <v>3583.3666165668292</v>
          </cell>
          <cell r="AH701">
            <v>3637.6600501511757</v>
          </cell>
          <cell r="AI701">
            <v>3691.953483735525</v>
          </cell>
          <cell r="AJ701">
            <v>2704.1309563854934</v>
          </cell>
          <cell r="AK701">
            <v>2786.0743187001972</v>
          </cell>
          <cell r="AL701">
            <v>2868.0176810149133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</row>
        <row r="702">
          <cell r="AC702" t="str">
            <v>Oil</v>
          </cell>
          <cell r="AD702" t="str">
            <v>GWh</v>
          </cell>
          <cell r="AE702">
            <v>6977.8055555555557</v>
          </cell>
          <cell r="AF702">
            <v>2813.9658253333064</v>
          </cell>
          <cell r="AG702">
            <v>1628.8030075303773</v>
          </cell>
          <cell r="AH702">
            <v>1653.4818409778075</v>
          </cell>
          <cell r="AI702">
            <v>1678.1606744252374</v>
          </cell>
          <cell r="AJ702">
            <v>676.03273909637278</v>
          </cell>
          <cell r="AK702">
            <v>696.51857967505077</v>
          </cell>
          <cell r="AL702">
            <v>717.00442025372865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</row>
        <row r="703">
          <cell r="AC703" t="str">
            <v>Natural Gas</v>
          </cell>
          <cell r="AD703" t="str">
            <v>GWh</v>
          </cell>
          <cell r="AE703">
            <v>8576.75</v>
          </cell>
          <cell r="AF703">
            <v>5628.2353500000008</v>
          </cell>
          <cell r="AG703">
            <v>6840.9726316275837</v>
          </cell>
          <cell r="AH703">
            <v>6944.6237321067902</v>
          </cell>
          <cell r="AI703">
            <v>7048.2748325859957</v>
          </cell>
          <cell r="AJ703">
            <v>8450.4092387046585</v>
          </cell>
          <cell r="AK703">
            <v>8706.4822459381339</v>
          </cell>
          <cell r="AL703">
            <v>8962.5552531716075</v>
          </cell>
          <cell r="AM703">
            <v>8870.5501556050458</v>
          </cell>
          <cell r="AN703">
            <v>9276.8348955564234</v>
          </cell>
          <cell r="AO703">
            <v>9683.1196355077973</v>
          </cell>
          <cell r="AP703">
            <v>6648.5216940537521</v>
          </cell>
          <cell r="AQ703">
            <v>7057.6614906109071</v>
          </cell>
          <cell r="AR703">
            <v>7466.8012871680621</v>
          </cell>
          <cell r="AS703">
            <v>4067.5001730022495</v>
          </cell>
          <cell r="AT703">
            <v>4349.0963388254822</v>
          </cell>
          <cell r="AU703">
            <v>4661.9809675179622</v>
          </cell>
        </row>
        <row r="704">
          <cell r="AC704" t="str">
            <v>Biofuels</v>
          </cell>
          <cell r="AD704" t="str">
            <v>GWh</v>
          </cell>
          <cell r="AE704">
            <v>53422.558333333334</v>
          </cell>
          <cell r="AF704">
            <v>13845.645844444447</v>
          </cell>
          <cell r="AG704">
            <v>14984.987669279471</v>
          </cell>
          <cell r="AH704">
            <v>14219.943832409142</v>
          </cell>
          <cell r="AI704">
            <v>14432.181800057038</v>
          </cell>
          <cell r="AJ704">
            <v>15210.736629668387</v>
          </cell>
          <cell r="AK704">
            <v>13930.371593501015</v>
          </cell>
          <cell r="AL704">
            <v>14340.088405074574</v>
          </cell>
          <cell r="AM704">
            <v>15966.990280089081</v>
          </cell>
          <cell r="AN704">
            <v>13915.252343334634</v>
          </cell>
          <cell r="AO704">
            <v>14524.679453261695</v>
          </cell>
          <cell r="AP704">
            <v>15196.621014980006</v>
          </cell>
          <cell r="AQ704">
            <v>13107.085625420259</v>
          </cell>
          <cell r="AR704">
            <v>13866.916676169256</v>
          </cell>
          <cell r="AS704">
            <v>14236.25060550787</v>
          </cell>
          <cell r="AT704">
            <v>10872.740847063706</v>
          </cell>
          <cell r="AU704">
            <v>11654.952418794906</v>
          </cell>
        </row>
        <row r="705">
          <cell r="AC705" t="str">
            <v>Electricity</v>
          </cell>
          <cell r="AD705" t="str">
            <v>GWh</v>
          </cell>
          <cell r="AE705">
            <v>21115</v>
          </cell>
          <cell r="AF705">
            <v>4973.3748000000014</v>
          </cell>
          <cell r="AG705">
            <v>5537.9302256032834</v>
          </cell>
          <cell r="AH705">
            <v>5621.8382593245451</v>
          </cell>
          <cell r="AI705">
            <v>6712.6426977009496</v>
          </cell>
          <cell r="AJ705">
            <v>6760.3273909637282</v>
          </cell>
          <cell r="AK705">
            <v>6965.1857967505075</v>
          </cell>
          <cell r="AL705">
            <v>8962.5552531716075</v>
          </cell>
          <cell r="AM705">
            <v>10644.660186726054</v>
          </cell>
          <cell r="AN705">
            <v>11132.201874667708</v>
          </cell>
          <cell r="AO705">
            <v>14524.679453261695</v>
          </cell>
          <cell r="AP705">
            <v>15196.621014980006</v>
          </cell>
          <cell r="AQ705">
            <v>16131.797692824932</v>
          </cell>
          <cell r="AR705">
            <v>21333.71796333732</v>
          </cell>
          <cell r="AS705">
            <v>20337.500865011247</v>
          </cell>
          <cell r="AT705">
            <v>21745.481694127411</v>
          </cell>
          <cell r="AU705">
            <v>30302.876288866755</v>
          </cell>
        </row>
        <row r="706">
          <cell r="AC706" t="str">
            <v>Heat</v>
          </cell>
          <cell r="AD706" t="str">
            <v>GWh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</row>
        <row r="707">
          <cell r="AC707" t="str">
            <v>Hydrogen</v>
          </cell>
          <cell r="AD707" t="str">
            <v>GWh</v>
          </cell>
          <cell r="AE707">
            <v>0</v>
          </cell>
          <cell r="AF707">
            <v>0</v>
          </cell>
          <cell r="AG707">
            <v>0</v>
          </cell>
          <cell r="AH707">
            <v>992.08910458668436</v>
          </cell>
          <cell r="AI707">
            <v>0</v>
          </cell>
          <cell r="AJ707">
            <v>0</v>
          </cell>
          <cell r="AK707">
            <v>1741.2964491876269</v>
          </cell>
          <cell r="AL707">
            <v>0</v>
          </cell>
          <cell r="AM707">
            <v>0</v>
          </cell>
          <cell r="AN707">
            <v>2783.0504686669269</v>
          </cell>
          <cell r="AO707">
            <v>0</v>
          </cell>
          <cell r="AP707">
            <v>949.78881343625039</v>
          </cell>
          <cell r="AQ707">
            <v>4032.949423206233</v>
          </cell>
          <cell r="AR707">
            <v>0</v>
          </cell>
          <cell r="AS707">
            <v>2033.7500865011248</v>
          </cell>
          <cell r="AT707">
            <v>6523.6445082382234</v>
          </cell>
          <cell r="AU707">
            <v>0</v>
          </cell>
        </row>
        <row r="708">
          <cell r="AC708" t="str">
            <v>E-fuels</v>
          </cell>
          <cell r="AD708" t="str">
            <v>GWh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</row>
        <row r="710">
          <cell r="AC710" t="str">
            <v>Coal</v>
          </cell>
          <cell r="AD710" t="str">
            <v>GWh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</row>
        <row r="711">
          <cell r="AC711" t="str">
            <v>Oil</v>
          </cell>
          <cell r="AD711" t="str">
            <v>GWh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</row>
        <row r="712">
          <cell r="AC712" t="str">
            <v>Natural Gas</v>
          </cell>
          <cell r="AD712" t="str">
            <v>GWh</v>
          </cell>
          <cell r="AE712">
            <v>0</v>
          </cell>
          <cell r="AF712">
            <v>1235.0319999999999</v>
          </cell>
          <cell r="AG712">
            <v>1486.2936700494508</v>
          </cell>
          <cell r="AH712">
            <v>1344.2374106485079</v>
          </cell>
          <cell r="AI712">
            <v>1486.2936700494508</v>
          </cell>
          <cell r="AJ712">
            <v>1552.5810355010544</v>
          </cell>
          <cell r="AK712">
            <v>1395.6166147483514</v>
          </cell>
          <cell r="AL712">
            <v>1552.5810355010544</v>
          </cell>
          <cell r="AM712">
            <v>1596.4837461911163</v>
          </cell>
          <cell r="AN712">
            <v>1182.8241842305965</v>
          </cell>
          <cell r="AO712">
            <v>1596.4837461911163</v>
          </cell>
          <cell r="AP712">
            <v>1340.1044118243183</v>
          </cell>
          <cell r="AQ712">
            <v>701.73364605374343</v>
          </cell>
          <cell r="AR712">
            <v>1340.1044118243183</v>
          </cell>
          <cell r="AS712">
            <v>787.42792540977814</v>
          </cell>
          <cell r="AT712">
            <v>0</v>
          </cell>
          <cell r="AU712">
            <v>787.42792540977814</v>
          </cell>
        </row>
        <row r="713">
          <cell r="AC713" t="str">
            <v>Biofuels</v>
          </cell>
          <cell r="AD713" t="str">
            <v>GWh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</row>
        <row r="714">
          <cell r="AC714" t="str">
            <v>Electricity</v>
          </cell>
          <cell r="AD714" t="str">
            <v>GWh</v>
          </cell>
          <cell r="AE714">
            <v>0</v>
          </cell>
          <cell r="AF714">
            <v>32.968000000000004</v>
          </cell>
          <cell r="AG714">
            <v>39.675190370929897</v>
          </cell>
          <cell r="AH714">
            <v>35.883134165155241</v>
          </cell>
          <cell r="AI714">
            <v>39.675190370929897</v>
          </cell>
          <cell r="AJ714">
            <v>41.444668298796117</v>
          </cell>
          <cell r="AK714">
            <v>37.254652960428274</v>
          </cell>
          <cell r="AL714">
            <v>41.444668298796117</v>
          </cell>
          <cell r="AM714">
            <v>42.616609241241299</v>
          </cell>
          <cell r="AN714">
            <v>31.57436220738759</v>
          </cell>
          <cell r="AO714">
            <v>42.616609241241299</v>
          </cell>
          <cell r="AP714">
            <v>35.772807707836009</v>
          </cell>
          <cell r="AQ714">
            <v>18.732109648251878</v>
          </cell>
          <cell r="AR714">
            <v>35.772807707836009</v>
          </cell>
          <cell r="AS714">
            <v>21.019636612581344</v>
          </cell>
          <cell r="AT714">
            <v>0</v>
          </cell>
          <cell r="AU714">
            <v>21.019636612581344</v>
          </cell>
        </row>
        <row r="715">
          <cell r="AC715" t="str">
            <v>Heat</v>
          </cell>
          <cell r="AD715" t="str">
            <v>GWh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</row>
        <row r="716">
          <cell r="AC716" t="str">
            <v>Hydrogen</v>
          </cell>
          <cell r="AD716" t="str">
            <v>GWh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</row>
        <row r="717">
          <cell r="AC717" t="str">
            <v>E-fuels</v>
          </cell>
          <cell r="AD717" t="str">
            <v>GWh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</row>
        <row r="719">
          <cell r="AC719" t="str">
            <v>Coal</v>
          </cell>
          <cell r="AD719" t="str">
            <v>GWh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</row>
        <row r="720">
          <cell r="AC720" t="str">
            <v>Oil</v>
          </cell>
          <cell r="AD720" t="str">
            <v>GWh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</row>
        <row r="721">
          <cell r="AC721" t="str">
            <v>Natural Gas</v>
          </cell>
          <cell r="AD721" t="str">
            <v>GWh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</row>
        <row r="722">
          <cell r="AC722" t="str">
            <v>Biofuels</v>
          </cell>
          <cell r="AD722" t="str">
            <v>GWh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</row>
        <row r="723">
          <cell r="AC723" t="str">
            <v>Electricity</v>
          </cell>
          <cell r="AD723" t="str">
            <v>GWh</v>
          </cell>
          <cell r="AE723">
            <v>0</v>
          </cell>
          <cell r="AF723">
            <v>0</v>
          </cell>
          <cell r="AG723">
            <v>96.275637881412038</v>
          </cell>
          <cell r="AH723">
            <v>195.91616566755471</v>
          </cell>
          <cell r="AI723">
            <v>96.275637881412038</v>
          </cell>
          <cell r="AJ723">
            <v>226.28125132805451</v>
          </cell>
          <cell r="AK723">
            <v>348.69332337212307</v>
          </cell>
          <cell r="AL723">
            <v>226.28125132805451</v>
          </cell>
          <cell r="AM723">
            <v>398.8797620249992</v>
          </cell>
          <cell r="AN723">
            <v>689.56384340327179</v>
          </cell>
          <cell r="AO723">
            <v>398.8797620249992</v>
          </cell>
          <cell r="AP723">
            <v>781.25520351983528</v>
          </cell>
          <cell r="AQ723">
            <v>1227.2918235933043</v>
          </cell>
          <cell r="AR723">
            <v>781.25520351983528</v>
          </cell>
          <cell r="AS723">
            <v>1377.1661939813064</v>
          </cell>
          <cell r="AT723">
            <v>1941.6398540014438</v>
          </cell>
          <cell r="AU723">
            <v>1377.1661939813064</v>
          </cell>
        </row>
        <row r="724">
          <cell r="AC724" t="str">
            <v>Heat</v>
          </cell>
          <cell r="AD724" t="str">
            <v>GWh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</row>
        <row r="725">
          <cell r="AC725" t="str">
            <v>Hydrogen</v>
          </cell>
          <cell r="AD725" t="str">
            <v>GWh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</row>
        <row r="726">
          <cell r="AC726" t="str">
            <v>E-fuels</v>
          </cell>
          <cell r="AD726" t="str">
            <v>GWh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</row>
        <row r="728">
          <cell r="AC728" t="str">
            <v>Coal</v>
          </cell>
          <cell r="AD728" t="str">
            <v>GWh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</row>
        <row r="729">
          <cell r="AC729" t="str">
            <v>Oil</v>
          </cell>
          <cell r="AD729" t="str">
            <v>GWh</v>
          </cell>
          <cell r="AE729">
            <v>0</v>
          </cell>
          <cell r="AF729">
            <v>11795.79</v>
          </cell>
          <cell r="AG729">
            <v>12300.622197277924</v>
          </cell>
          <cell r="AH729">
            <v>11380.297055396446</v>
          </cell>
          <cell r="AI729">
            <v>11480.580717459397</v>
          </cell>
          <cell r="AJ729">
            <v>8903.3374917429865</v>
          </cell>
          <cell r="AK729">
            <v>8577.5620144771947</v>
          </cell>
          <cell r="AL729">
            <v>6677.5031188072408</v>
          </cell>
          <cell r="AM729">
            <v>5815.0118908706827</v>
          </cell>
          <cell r="AN729">
            <v>5172.066757418329</v>
          </cell>
          <cell r="AO729">
            <v>4361.2589181530111</v>
          </cell>
          <cell r="AP729">
            <v>2557.7979677863732</v>
          </cell>
          <cell r="AQ729">
            <v>2192.7893679388458</v>
          </cell>
          <cell r="AR729">
            <v>639.4494919465933</v>
          </cell>
          <cell r="AS729">
            <v>0</v>
          </cell>
          <cell r="AT729">
            <v>0</v>
          </cell>
          <cell r="AU729">
            <v>0</v>
          </cell>
        </row>
        <row r="730">
          <cell r="AC730" t="str">
            <v>Natural Gas</v>
          </cell>
          <cell r="AD730" t="str">
            <v>GWh</v>
          </cell>
          <cell r="AE730">
            <v>0</v>
          </cell>
          <cell r="AF730">
            <v>0</v>
          </cell>
          <cell r="AG730">
            <v>1640.0829596370568</v>
          </cell>
          <cell r="AH730">
            <v>1517.3729407195265</v>
          </cell>
          <cell r="AI730">
            <v>1640.0829596370568</v>
          </cell>
          <cell r="AJ730">
            <v>3709.7239548929115</v>
          </cell>
          <cell r="AK730">
            <v>3573.9841726988316</v>
          </cell>
          <cell r="AL730">
            <v>3709.7239548929115</v>
          </cell>
          <cell r="AM730">
            <v>6541.8883772295176</v>
          </cell>
          <cell r="AN730">
            <v>5818.5751020956204</v>
          </cell>
          <cell r="AO730">
            <v>4361.2589181530111</v>
          </cell>
          <cell r="AP730">
            <v>8312.843395305712</v>
          </cell>
          <cell r="AQ730">
            <v>7126.5654458012477</v>
          </cell>
          <cell r="AR730">
            <v>5115.5959355727464</v>
          </cell>
          <cell r="AS730">
            <v>11064.79723768759</v>
          </cell>
          <cell r="AT730">
            <v>9365.5837465585973</v>
          </cell>
          <cell r="AU730">
            <v>5206.9634059706304</v>
          </cell>
        </row>
        <row r="731">
          <cell r="AC731" t="str">
            <v>Biofuels</v>
          </cell>
          <cell r="AD731" t="str">
            <v>GWh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</row>
        <row r="732">
          <cell r="AC732" t="str">
            <v>Electricity</v>
          </cell>
          <cell r="AD732" t="str">
            <v>GWh</v>
          </cell>
          <cell r="AE732">
            <v>0</v>
          </cell>
          <cell r="AF732">
            <v>2081.61</v>
          </cell>
          <cell r="AG732">
            <v>2460.1244394555852</v>
          </cell>
          <cell r="AH732">
            <v>2276.0594110792895</v>
          </cell>
          <cell r="AI732">
            <v>3280.1659192741135</v>
          </cell>
          <cell r="AJ732">
            <v>2225.8343729357466</v>
          </cell>
          <cell r="AK732">
            <v>2144.3905036192987</v>
          </cell>
          <cell r="AL732">
            <v>4451.6687458714932</v>
          </cell>
          <cell r="AM732">
            <v>2180.6294590765056</v>
          </cell>
          <cell r="AN732">
            <v>1939.5250340318732</v>
          </cell>
          <cell r="AO732">
            <v>5815.0118908706827</v>
          </cell>
          <cell r="AP732">
            <v>1918.3484758397797</v>
          </cell>
          <cell r="AQ732">
            <v>1644.5920259541338</v>
          </cell>
          <cell r="AR732">
            <v>7033.9444114125263</v>
          </cell>
          <cell r="AS732">
            <v>1952.6112772389863</v>
          </cell>
          <cell r="AT732">
            <v>1652.7500729221053</v>
          </cell>
          <cell r="AU732">
            <v>7810.4451089559452</v>
          </cell>
        </row>
        <row r="733">
          <cell r="AC733" t="str">
            <v>Heat</v>
          </cell>
          <cell r="AD733" t="str">
            <v>GWh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</row>
        <row r="734">
          <cell r="AC734" t="str">
            <v>Hydrogen</v>
          </cell>
          <cell r="AD734" t="str">
            <v>GWh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</row>
        <row r="735">
          <cell r="AC735" t="str">
            <v>E-fuels</v>
          </cell>
          <cell r="AD735" t="str">
            <v>GWh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</row>
        <row r="737">
          <cell r="AC737" t="str">
            <v>Coal</v>
          </cell>
          <cell r="AD737" t="str">
            <v>GWh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</row>
        <row r="738">
          <cell r="AC738" t="str">
            <v>Oil</v>
          </cell>
          <cell r="AD738" t="str">
            <v>GWh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</row>
        <row r="739">
          <cell r="AC739" t="str">
            <v>Natural Gas</v>
          </cell>
          <cell r="AD739" t="str">
            <v>GWh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</row>
        <row r="740">
          <cell r="AC740" t="str">
            <v>Biofuels</v>
          </cell>
          <cell r="AD740" t="str">
            <v>GWh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</row>
        <row r="741">
          <cell r="AC741" t="str">
            <v>Electricity</v>
          </cell>
          <cell r="AD741" t="str">
            <v>GWh</v>
          </cell>
          <cell r="AE741">
            <v>0</v>
          </cell>
          <cell r="AF741">
            <v>0</v>
          </cell>
          <cell r="AG741">
            <v>32.554246916178187</v>
          </cell>
          <cell r="AH741">
            <v>331.30413552828088</v>
          </cell>
          <cell r="AI741">
            <v>32.554246916178187</v>
          </cell>
          <cell r="AJ741">
            <v>728.98505663834499</v>
          </cell>
          <cell r="AK741">
            <v>936.41506708266331</v>
          </cell>
          <cell r="AL741">
            <v>728.98505663834499</v>
          </cell>
          <cell r="AM741">
            <v>1224.308492307458</v>
          </cell>
          <cell r="AN741">
            <v>1693.9083266653913</v>
          </cell>
          <cell r="AO741">
            <v>1224.308492307458</v>
          </cell>
          <cell r="AP741">
            <v>2056.1893151121099</v>
          </cell>
          <cell r="AQ741">
            <v>2633.2623414112772</v>
          </cell>
          <cell r="AR741">
            <v>2056.1893151121099</v>
          </cell>
          <cell r="AS741">
            <v>2558.0060400510733</v>
          </cell>
          <cell r="AT741">
            <v>3247.7621520303373</v>
          </cell>
          <cell r="AU741">
            <v>2558.0060400510733</v>
          </cell>
        </row>
        <row r="742">
          <cell r="AC742" t="str">
            <v>Heat</v>
          </cell>
          <cell r="AD742" t="str">
            <v>GWh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</row>
        <row r="743">
          <cell r="AC743" t="str">
            <v>Hydrogen</v>
          </cell>
          <cell r="AD743" t="str">
            <v>GWh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</row>
        <row r="744">
          <cell r="AC744" t="str">
            <v>E-fuels</v>
          </cell>
          <cell r="AD744" t="str">
            <v>GWh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</row>
        <row r="746">
          <cell r="AC746" t="str">
            <v>Coal</v>
          </cell>
          <cell r="AD746" t="str">
            <v>GWh</v>
          </cell>
          <cell r="AE746">
            <v>1196.3949999999932</v>
          </cell>
          <cell r="AF746">
            <v>1913.8416666666653</v>
          </cell>
          <cell r="AG746">
            <v>0</v>
          </cell>
          <cell r="AH746">
            <v>1189.1251390480963</v>
          </cell>
          <cell r="AI746">
            <v>933.78947789191216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</row>
        <row r="747">
          <cell r="AC747" t="str">
            <v>Oil</v>
          </cell>
          <cell r="AD747" t="str">
            <v>GWh</v>
          </cell>
          <cell r="AE747">
            <v>37465.612230000013</v>
          </cell>
          <cell r="AF747">
            <v>14826.354545833337</v>
          </cell>
          <cell r="AG747">
            <v>13695.579009081366</v>
          </cell>
          <cell r="AH747">
            <v>13768.817399504262</v>
          </cell>
          <cell r="AI747">
            <v>13695.579009081366</v>
          </cell>
          <cell r="AJ747">
            <v>10279.883949087643</v>
          </cell>
          <cell r="AK747">
            <v>10390.420335636971</v>
          </cell>
          <cell r="AL747">
            <v>10279.883949087643</v>
          </cell>
          <cell r="AM747">
            <v>4731.5180717941375</v>
          </cell>
          <cell r="AN747">
            <v>4808.2453918772862</v>
          </cell>
          <cell r="AO747">
            <v>4731.5180717941375</v>
          </cell>
          <cell r="AP747">
            <v>3626.7949291229279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</row>
        <row r="748">
          <cell r="AC748" t="str">
            <v>Natural Gas</v>
          </cell>
          <cell r="AD748" t="str">
            <v>GWh</v>
          </cell>
          <cell r="AE748">
            <v>13777.5</v>
          </cell>
          <cell r="AF748">
            <v>21987.687500000007</v>
          </cell>
          <cell r="AG748">
            <v>24901.052743784305</v>
          </cell>
          <cell r="AH748">
            <v>25034.213453644115</v>
          </cell>
          <cell r="AI748">
            <v>24901.052743784305</v>
          </cell>
          <cell r="AJ748">
            <v>24735.97075249214</v>
          </cell>
          <cell r="AK748">
            <v>23378.445755183184</v>
          </cell>
          <cell r="AL748">
            <v>23129.738885447197</v>
          </cell>
          <cell r="AM748">
            <v>23657.590358970683</v>
          </cell>
          <cell r="AN748">
            <v>20606.76596518837</v>
          </cell>
          <cell r="AO748">
            <v>20277.934593403443</v>
          </cell>
          <cell r="AP748">
            <v>18133.974645614639</v>
          </cell>
          <cell r="AQ748">
            <v>18157.627656021963</v>
          </cell>
          <cell r="AR748">
            <v>17771.295152702343</v>
          </cell>
          <cell r="AS748">
            <v>15447.449939213368</v>
          </cell>
          <cell r="AT748">
            <v>15869.511412962365</v>
          </cell>
          <cell r="AU748">
            <v>15447.449939213368</v>
          </cell>
        </row>
        <row r="749">
          <cell r="AC749" t="str">
            <v>Biofuels</v>
          </cell>
          <cell r="AD749" t="str">
            <v>GWh</v>
          </cell>
          <cell r="AE749">
            <v>2567.5861111111117</v>
          </cell>
          <cell r="AF749">
            <v>800.85872222222224</v>
          </cell>
          <cell r="AG749">
            <v>1867.5789557838229</v>
          </cell>
          <cell r="AH749">
            <v>625.85533634110288</v>
          </cell>
          <cell r="AI749">
            <v>622.52631859460757</v>
          </cell>
          <cell r="AJ749">
            <v>3212.4637340898889</v>
          </cell>
          <cell r="AK749">
            <v>324.70063548865534</v>
          </cell>
          <cell r="AL749">
            <v>321.24637340898886</v>
          </cell>
          <cell r="AM749">
            <v>3379.6557655672409</v>
          </cell>
          <cell r="AN749">
            <v>0</v>
          </cell>
          <cell r="AO749">
            <v>0</v>
          </cell>
          <cell r="AP749">
            <v>3626.7949291229279</v>
          </cell>
          <cell r="AQ749">
            <v>0</v>
          </cell>
          <cell r="AR749">
            <v>0</v>
          </cell>
          <cell r="AS749">
            <v>5792.7937272050121</v>
          </cell>
          <cell r="AT749">
            <v>0</v>
          </cell>
          <cell r="AU749">
            <v>0</v>
          </cell>
        </row>
        <row r="750">
          <cell r="AC750" t="str">
            <v>Electricity</v>
          </cell>
          <cell r="AD750" t="str">
            <v>GWh</v>
          </cell>
          <cell r="AE750">
            <v>17251</v>
          </cell>
          <cell r="AF750">
            <v>20221.466</v>
          </cell>
          <cell r="AG750">
            <v>21788.421150811264</v>
          </cell>
          <cell r="AH750">
            <v>21904.936771938595</v>
          </cell>
          <cell r="AI750">
            <v>22099.684310108569</v>
          </cell>
          <cell r="AJ750">
            <v>25699.709872719111</v>
          </cell>
          <cell r="AK750">
            <v>27599.554016535702</v>
          </cell>
          <cell r="AL750">
            <v>30518.405473853938</v>
          </cell>
          <cell r="AM750">
            <v>33796.557655672405</v>
          </cell>
          <cell r="AN750">
            <v>36405.286538499451</v>
          </cell>
          <cell r="AO750">
            <v>42583.662646147233</v>
          </cell>
          <cell r="AP750">
            <v>43521.539149475124</v>
          </cell>
          <cell r="AQ750">
            <v>46691.042544056472</v>
          </cell>
          <cell r="AR750">
            <v>52951.205965194735</v>
          </cell>
          <cell r="AS750">
            <v>50204.21230244344</v>
          </cell>
          <cell r="AT750">
            <v>51575.912092127692</v>
          </cell>
          <cell r="AU750">
            <v>59472.68226597146</v>
          </cell>
        </row>
        <row r="751">
          <cell r="AC751" t="str">
            <v>Heat</v>
          </cell>
          <cell r="AD751" t="str">
            <v>GWh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</row>
        <row r="752">
          <cell r="AC752" t="str">
            <v>Hydrogen</v>
          </cell>
          <cell r="AD752" t="str">
            <v>GWh</v>
          </cell>
          <cell r="AE752">
            <v>0</v>
          </cell>
          <cell r="AF752">
            <v>0</v>
          </cell>
          <cell r="AG752">
            <v>0</v>
          </cell>
          <cell r="AH752">
            <v>62.585533634110277</v>
          </cell>
          <cell r="AI752">
            <v>0</v>
          </cell>
          <cell r="AJ752">
            <v>321.24637340898886</v>
          </cell>
          <cell r="AK752">
            <v>3247.0063548865537</v>
          </cell>
          <cell r="AL752">
            <v>0</v>
          </cell>
          <cell r="AM752">
            <v>2027.7934593403445</v>
          </cell>
          <cell r="AN752">
            <v>6868.9219883961223</v>
          </cell>
          <cell r="AO752">
            <v>0</v>
          </cell>
          <cell r="AP752">
            <v>3626.7949291229279</v>
          </cell>
          <cell r="AQ752">
            <v>9264.0957428683487</v>
          </cell>
          <cell r="AR752">
            <v>1813.3974645614639</v>
          </cell>
          <cell r="AS752">
            <v>5792.7937272050121</v>
          </cell>
          <cell r="AT752">
            <v>11902.133559721773</v>
          </cell>
          <cell r="AU752">
            <v>2317.1174908820049</v>
          </cell>
        </row>
        <row r="753">
          <cell r="AC753" t="str">
            <v>E-fuels</v>
          </cell>
          <cell r="AD753" t="str">
            <v>GWh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</row>
        <row r="755">
          <cell r="AC755" t="str">
            <v>Coal</v>
          </cell>
          <cell r="AD755" t="str">
            <v>GWh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</row>
        <row r="756">
          <cell r="AC756" t="str">
            <v>Oil</v>
          </cell>
          <cell r="AD756" t="str">
            <v>GWh</v>
          </cell>
          <cell r="AE756">
            <v>0</v>
          </cell>
          <cell r="AF756">
            <v>1378.377</v>
          </cell>
          <cell r="AG756">
            <v>948.71584568828075</v>
          </cell>
          <cell r="AH756">
            <v>948.71584568828075</v>
          </cell>
          <cell r="AI756">
            <v>965.70732665779656</v>
          </cell>
          <cell r="AJ756">
            <v>745.70179437888589</v>
          </cell>
          <cell r="AK756">
            <v>745.70179437888589</v>
          </cell>
          <cell r="AL756">
            <v>766.58010628482725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</row>
        <row r="757">
          <cell r="AC757" t="str">
            <v>Natural Gas</v>
          </cell>
          <cell r="AD757" t="str">
            <v>GWh</v>
          </cell>
          <cell r="AE757">
            <v>0</v>
          </cell>
          <cell r="AF757">
            <v>1378.377</v>
          </cell>
          <cell r="AG757">
            <v>1897.4316913765615</v>
          </cell>
          <cell r="AH757">
            <v>1897.4316913765615</v>
          </cell>
          <cell r="AI757">
            <v>1931.4146533155931</v>
          </cell>
          <cell r="AJ757">
            <v>1864.2544859472148</v>
          </cell>
          <cell r="AK757">
            <v>1864.2544859472148</v>
          </cell>
          <cell r="AL757">
            <v>1916.4502657120679</v>
          </cell>
          <cell r="AM757">
            <v>1277.7236358605192</v>
          </cell>
          <cell r="AN757">
            <v>1277.7236358605192</v>
          </cell>
          <cell r="AO757">
            <v>1326.5153184059814</v>
          </cell>
          <cell r="AP757">
            <v>445.05409789395742</v>
          </cell>
          <cell r="AQ757">
            <v>445.05409789395742</v>
          </cell>
          <cell r="AR757">
            <v>466.62835938386621</v>
          </cell>
          <cell r="AS757">
            <v>0</v>
          </cell>
          <cell r="AT757">
            <v>0</v>
          </cell>
          <cell r="AU757">
            <v>0</v>
          </cell>
        </row>
        <row r="758">
          <cell r="AC758" t="str">
            <v>Biofuels</v>
          </cell>
          <cell r="AD758" t="str">
            <v>GWh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</row>
        <row r="759">
          <cell r="AC759" t="str">
            <v>Electricity</v>
          </cell>
          <cell r="AD759" t="str">
            <v>GWh</v>
          </cell>
          <cell r="AE759">
            <v>0</v>
          </cell>
          <cell r="AF759">
            <v>15621.605999999998</v>
          </cell>
          <cell r="AG759">
            <v>16128.169376700771</v>
          </cell>
          <cell r="AH759">
            <v>16128.169376700771</v>
          </cell>
          <cell r="AI759">
            <v>16417.024553182542</v>
          </cell>
          <cell r="AJ759">
            <v>15846.163130551324</v>
          </cell>
          <cell r="AK759">
            <v>15846.163130551324</v>
          </cell>
          <cell r="AL759">
            <v>16289.827258552577</v>
          </cell>
          <cell r="AM759">
            <v>16062.811422246526</v>
          </cell>
          <cell r="AN759">
            <v>16062.811422246526</v>
          </cell>
          <cell r="AO759">
            <v>16676.192574246623</v>
          </cell>
          <cell r="AP759">
            <v>16021.947524182466</v>
          </cell>
          <cell r="AQ759">
            <v>16021.947524182466</v>
          </cell>
          <cell r="AR759">
            <v>16798.620937819185</v>
          </cell>
          <cell r="AS759">
            <v>15556.600970797605</v>
          </cell>
          <cell r="AT759">
            <v>15556.600970797605</v>
          </cell>
          <cell r="AU759">
            <v>16472.367463845145</v>
          </cell>
        </row>
        <row r="760">
          <cell r="AC760" t="str">
            <v>Heat</v>
          </cell>
          <cell r="AD760" t="str">
            <v>GWh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</row>
        <row r="761">
          <cell r="AC761" t="str">
            <v>Hydrogen</v>
          </cell>
          <cell r="AD761" t="str">
            <v>GWh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186.42544859472147</v>
          </cell>
          <cell r="AK761">
            <v>186.42544859472147</v>
          </cell>
          <cell r="AL761">
            <v>191.64502657120681</v>
          </cell>
          <cell r="AM761">
            <v>912.65973990037082</v>
          </cell>
          <cell r="AN761">
            <v>912.65973990037082</v>
          </cell>
          <cell r="AO761">
            <v>947.51094171855812</v>
          </cell>
          <cell r="AP761">
            <v>1335.1622936818721</v>
          </cell>
          <cell r="AQ761">
            <v>1335.1622936818721</v>
          </cell>
          <cell r="AR761">
            <v>1399.8850781515985</v>
          </cell>
          <cell r="AS761">
            <v>1728.5112189775116</v>
          </cell>
          <cell r="AT761">
            <v>1728.5112189775116</v>
          </cell>
          <cell r="AU761">
            <v>1830.2630515383496</v>
          </cell>
        </row>
        <row r="762">
          <cell r="AC762" t="str">
            <v>E-fuels</v>
          </cell>
          <cell r="AD762" t="str">
            <v>GWh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</row>
        <row r="764">
          <cell r="AC764" t="str">
            <v>Coal</v>
          </cell>
          <cell r="AD764" t="str">
            <v>GWh</v>
          </cell>
          <cell r="AE764">
            <v>0</v>
          </cell>
          <cell r="AF764">
            <v>83.391000000000076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</row>
        <row r="765">
          <cell r="AC765" t="str">
            <v>Oil</v>
          </cell>
          <cell r="AD765" t="str">
            <v>GWh</v>
          </cell>
          <cell r="AE765">
            <v>0</v>
          </cell>
          <cell r="AF765">
            <v>500.34600000000006</v>
          </cell>
          <cell r="AG765">
            <v>462.84223097304084</v>
          </cell>
          <cell r="AH765">
            <v>462.84223097304084</v>
          </cell>
          <cell r="AI765">
            <v>471.13172565704826</v>
          </cell>
          <cell r="AJ765">
            <v>281.89592053942306</v>
          </cell>
          <cell r="AK765">
            <v>281.89592053942306</v>
          </cell>
          <cell r="AL765">
            <v>289.78850038621925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</row>
        <row r="766">
          <cell r="AC766" t="str">
            <v>Natural Gas</v>
          </cell>
          <cell r="AD766" t="str">
            <v>GWh</v>
          </cell>
          <cell r="AE766">
            <v>0</v>
          </cell>
          <cell r="AF766">
            <v>500.34600000000006</v>
          </cell>
          <cell r="AG766">
            <v>647.97912336225704</v>
          </cell>
          <cell r="AH766">
            <v>647.97912336225704</v>
          </cell>
          <cell r="AI766">
            <v>659.58441591986752</v>
          </cell>
          <cell r="AJ766">
            <v>704.73980134855753</v>
          </cell>
          <cell r="AK766">
            <v>704.73980134855753</v>
          </cell>
          <cell r="AL766">
            <v>724.47125096554794</v>
          </cell>
          <cell r="AM766">
            <v>765.02360550472235</v>
          </cell>
          <cell r="AN766">
            <v>765.02360550472235</v>
          </cell>
          <cell r="AO766">
            <v>794.23711291114421</v>
          </cell>
          <cell r="AP766">
            <v>355.29528823467183</v>
          </cell>
          <cell r="AQ766">
            <v>355.29528823467183</v>
          </cell>
          <cell r="AR766">
            <v>372.51843816359064</v>
          </cell>
          <cell r="AS766">
            <v>0</v>
          </cell>
          <cell r="AT766">
            <v>0</v>
          </cell>
          <cell r="AU766">
            <v>0</v>
          </cell>
        </row>
        <row r="767">
          <cell r="AC767" t="str">
            <v>Biofuels</v>
          </cell>
          <cell r="AD767" t="str">
            <v>GWh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</row>
        <row r="768">
          <cell r="AC768" t="str">
            <v>Electricity</v>
          </cell>
          <cell r="AD768" t="str">
            <v>GWh</v>
          </cell>
          <cell r="AE768">
            <v>0</v>
          </cell>
          <cell r="AF768">
            <v>583.73699999999997</v>
          </cell>
          <cell r="AG768">
            <v>740.54756955686537</v>
          </cell>
          <cell r="AH768">
            <v>740.54756955686537</v>
          </cell>
          <cell r="AI768">
            <v>753.81076105127727</v>
          </cell>
          <cell r="AJ768">
            <v>1006.7711447836538</v>
          </cell>
          <cell r="AK768">
            <v>1006.7711447836538</v>
          </cell>
          <cell r="AL768">
            <v>1034.9589299507829</v>
          </cell>
          <cell r="AM768">
            <v>1311.4690380080956</v>
          </cell>
          <cell r="AN768">
            <v>1311.4690380080956</v>
          </cell>
          <cell r="AO768">
            <v>1361.5493364191043</v>
          </cell>
          <cell r="AP768">
            <v>1776.4764411733593</v>
          </cell>
          <cell r="AQ768">
            <v>1776.4764411733593</v>
          </cell>
          <cell r="AR768">
            <v>1862.5921908179532</v>
          </cell>
          <cell r="AS768">
            <v>2306.4108282034863</v>
          </cell>
          <cell r="AT768">
            <v>2306.4108282034863</v>
          </cell>
          <cell r="AU768">
            <v>2442.1817308341842</v>
          </cell>
        </row>
        <row r="769">
          <cell r="AC769" t="str">
            <v>Heat</v>
          </cell>
          <cell r="AD769" t="str">
            <v>GWh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</row>
        <row r="770">
          <cell r="AC770" t="str">
            <v>Hydrogen</v>
          </cell>
          <cell r="AD770" t="str">
            <v>GWh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20.135422895673074</v>
          </cell>
          <cell r="AK770">
            <v>20.135422895673074</v>
          </cell>
          <cell r="AL770">
            <v>20.69917859901566</v>
          </cell>
          <cell r="AM770">
            <v>109.28908650067464</v>
          </cell>
          <cell r="AN770">
            <v>109.28908650067464</v>
          </cell>
          <cell r="AO770">
            <v>113.46244470159205</v>
          </cell>
          <cell r="AP770">
            <v>236.86352548978124</v>
          </cell>
          <cell r="AQ770">
            <v>236.86352548978124</v>
          </cell>
          <cell r="AR770">
            <v>248.34562544239378</v>
          </cell>
          <cell r="AS770">
            <v>256.26786980038742</v>
          </cell>
          <cell r="AT770">
            <v>256.26786980038742</v>
          </cell>
          <cell r="AU770">
            <v>271.35352564824274</v>
          </cell>
        </row>
        <row r="771">
          <cell r="AC771" t="str">
            <v>E-fuels</v>
          </cell>
          <cell r="AD771" t="str">
            <v>GWh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</row>
        <row r="773">
          <cell r="AC773" t="str">
            <v>Coal</v>
          </cell>
          <cell r="AD773" t="str">
            <v>GWh</v>
          </cell>
          <cell r="AE773">
            <v>0</v>
          </cell>
          <cell r="AF773">
            <v>12334.839627222194</v>
          </cell>
          <cell r="AG773">
            <v>10373.142003098372</v>
          </cell>
          <cell r="AH773">
            <v>10530.310821327135</v>
          </cell>
          <cell r="AI773">
            <v>10687.479639555899</v>
          </cell>
          <cell r="AJ773">
            <v>4484.7501821949154</v>
          </cell>
          <cell r="AK773">
            <v>4620.6517028674825</v>
          </cell>
          <cell r="AL773">
            <v>4756.5532235400615</v>
          </cell>
          <cell r="AM773">
            <v>0</v>
          </cell>
          <cell r="AN773">
            <v>0</v>
          </cell>
          <cell r="AO773">
            <v>6166.7601636129239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</row>
        <row r="774">
          <cell r="AC774" t="str">
            <v>Oil</v>
          </cell>
          <cell r="AD774" t="str">
            <v>GWh</v>
          </cell>
          <cell r="AE774">
            <v>0</v>
          </cell>
          <cell r="AF774">
            <v>12879.163188666667</v>
          </cell>
          <cell r="AG774">
            <v>10805.35625322747</v>
          </cell>
          <cell r="AH774">
            <v>10969.073772215766</v>
          </cell>
          <cell r="AI774">
            <v>11132.791291204061</v>
          </cell>
          <cell r="AJ774">
            <v>8969.5003643898326</v>
          </cell>
          <cell r="AK774">
            <v>9241.3034057349796</v>
          </cell>
          <cell r="AL774">
            <v>9513.1064470801248</v>
          </cell>
          <cell r="AM774">
            <v>7061.5872502910242</v>
          </cell>
          <cell r="AN774">
            <v>7385.0187274035907</v>
          </cell>
          <cell r="AO774">
            <v>7708.4502045161544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</row>
        <row r="775">
          <cell r="AC775" t="str">
            <v>Natural Gas</v>
          </cell>
          <cell r="AD775" t="str">
            <v>GWh</v>
          </cell>
          <cell r="AE775">
            <v>0</v>
          </cell>
          <cell r="AF775">
            <v>4701.7380000000003</v>
          </cell>
          <cell r="AG775">
            <v>6483.2137519364824</v>
          </cell>
          <cell r="AH775">
            <v>6581.4442633294602</v>
          </cell>
          <cell r="AI775">
            <v>6679.6747747224363</v>
          </cell>
          <cell r="AJ775">
            <v>8969.5003643898326</v>
          </cell>
          <cell r="AK775">
            <v>9241.3034057349796</v>
          </cell>
          <cell r="AL775">
            <v>9513.1064470801248</v>
          </cell>
          <cell r="AM775">
            <v>9415.4496670546996</v>
          </cell>
          <cell r="AN775">
            <v>9846.6916365381221</v>
          </cell>
          <cell r="AO775">
            <v>10277.933606021541</v>
          </cell>
          <cell r="AP775">
            <v>10081.323717661406</v>
          </cell>
          <cell r="AQ775">
            <v>10701.712869517492</v>
          </cell>
          <cell r="AR775">
            <v>11322.102021373579</v>
          </cell>
          <cell r="AS775">
            <v>5396.6978481937749</v>
          </cell>
          <cell r="AT775">
            <v>5770.3153915302664</v>
          </cell>
          <cell r="AU775">
            <v>6185.4459952374791</v>
          </cell>
        </row>
        <row r="776">
          <cell r="AC776" t="str">
            <v>Biofuels</v>
          </cell>
          <cell r="AD776" t="str">
            <v>GWh</v>
          </cell>
          <cell r="AE776">
            <v>0</v>
          </cell>
          <cell r="AF776">
            <v>156.90202777777779</v>
          </cell>
          <cell r="AG776">
            <v>432.21425012909884</v>
          </cell>
          <cell r="AH776">
            <v>0</v>
          </cell>
          <cell r="AI776">
            <v>0</v>
          </cell>
          <cell r="AJ776">
            <v>2242.3750910974582</v>
          </cell>
          <cell r="AK776">
            <v>0</v>
          </cell>
          <cell r="AL776">
            <v>0</v>
          </cell>
          <cell r="AM776">
            <v>4707.7248335273498</v>
          </cell>
          <cell r="AN776">
            <v>0</v>
          </cell>
          <cell r="AO776">
            <v>0</v>
          </cell>
          <cell r="AP776">
            <v>7056.9266023629843</v>
          </cell>
          <cell r="AQ776">
            <v>0</v>
          </cell>
          <cell r="AR776">
            <v>0</v>
          </cell>
          <cell r="AS776">
            <v>8095.0467722906606</v>
          </cell>
          <cell r="AT776">
            <v>0</v>
          </cell>
          <cell r="AU776">
            <v>0</v>
          </cell>
        </row>
        <row r="777">
          <cell r="AC777" t="str">
            <v>Electricity</v>
          </cell>
          <cell r="AD777" t="str">
            <v>GWh</v>
          </cell>
          <cell r="AE777">
            <v>0</v>
          </cell>
          <cell r="AF777">
            <v>11423.312999999973</v>
          </cell>
          <cell r="AG777">
            <v>15127.498754518459</v>
          </cell>
          <cell r="AH777">
            <v>15356.703281102071</v>
          </cell>
          <cell r="AI777">
            <v>16031.219459333848</v>
          </cell>
          <cell r="AJ777">
            <v>20181.375819877121</v>
          </cell>
          <cell r="AK777">
            <v>20792.932662903699</v>
          </cell>
          <cell r="AL777">
            <v>23782.76611770031</v>
          </cell>
          <cell r="AM777">
            <v>25892.486584400423</v>
          </cell>
          <cell r="AN777">
            <v>27078.402000479833</v>
          </cell>
          <cell r="AO777">
            <v>27236.524055957081</v>
          </cell>
          <cell r="AP777">
            <v>32764.302082399568</v>
          </cell>
          <cell r="AQ777">
            <v>34780.566825931855</v>
          </cell>
          <cell r="AR777">
            <v>44722.302984425638</v>
          </cell>
          <cell r="AS777">
            <v>37776.884937356415</v>
          </cell>
          <cell r="AT777">
            <v>40392.207740711863</v>
          </cell>
          <cell r="AU777">
            <v>52576.29095951857</v>
          </cell>
        </row>
        <row r="778">
          <cell r="AC778" t="str">
            <v>Heat</v>
          </cell>
          <cell r="AD778" t="str">
            <v>GWh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</row>
        <row r="779">
          <cell r="AC779" t="str">
            <v>Hydrogen</v>
          </cell>
          <cell r="AD779" t="str">
            <v>GWh</v>
          </cell>
          <cell r="AE779">
            <v>0</v>
          </cell>
          <cell r="AF779">
            <v>0</v>
          </cell>
          <cell r="AG779">
            <v>0</v>
          </cell>
          <cell r="AH779">
            <v>438.76295088863066</v>
          </cell>
          <cell r="AI779">
            <v>0</v>
          </cell>
          <cell r="AJ779">
            <v>0</v>
          </cell>
          <cell r="AK779">
            <v>2310.3258514337449</v>
          </cell>
          <cell r="AL779">
            <v>0</v>
          </cell>
          <cell r="AM779">
            <v>0</v>
          </cell>
          <cell r="AN779">
            <v>4923.3458182690611</v>
          </cell>
          <cell r="AO779">
            <v>0</v>
          </cell>
          <cell r="AP779">
            <v>504.06618588307026</v>
          </cell>
          <cell r="AQ779">
            <v>8026.2846521381198</v>
          </cell>
          <cell r="AR779">
            <v>566.10510106867889</v>
          </cell>
          <cell r="AS779">
            <v>2698.3489240968875</v>
          </cell>
          <cell r="AT779">
            <v>11540.630783060533</v>
          </cell>
          <cell r="AU779">
            <v>3092.7229976187396</v>
          </cell>
        </row>
        <row r="780">
          <cell r="AC780" t="str">
            <v>E-fuels</v>
          </cell>
          <cell r="AD780" t="str">
            <v>GWh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</row>
        <row r="782">
          <cell r="AC782" t="str">
            <v>Coal</v>
          </cell>
          <cell r="AD782" t="str">
            <v>GWh</v>
          </cell>
          <cell r="AE782">
            <v>0</v>
          </cell>
          <cell r="AF782">
            <v>1316.7567359999948</v>
          </cell>
          <cell r="AG782">
            <v>1175.1027750458247</v>
          </cell>
          <cell r="AH782">
            <v>1175.1027750458247</v>
          </cell>
          <cell r="AI782">
            <v>1175.1027750458313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</row>
        <row r="783">
          <cell r="AC783" t="str">
            <v>Oil</v>
          </cell>
          <cell r="AD783" t="str">
            <v>GWh</v>
          </cell>
          <cell r="AE783">
            <v>0</v>
          </cell>
          <cell r="AF783">
            <v>21945.945599999995</v>
          </cell>
          <cell r="AG783">
            <v>17626.541625687452</v>
          </cell>
          <cell r="AH783">
            <v>17626.541625687452</v>
          </cell>
          <cell r="AI783">
            <v>17626.541625687452</v>
          </cell>
          <cell r="AJ783">
            <v>14524.545156746697</v>
          </cell>
          <cell r="AK783">
            <v>14524.545156746697</v>
          </cell>
          <cell r="AL783">
            <v>14524.545156746697</v>
          </cell>
          <cell r="AM783">
            <v>7687.1121157184716</v>
          </cell>
          <cell r="AN783">
            <v>7687.1121157184716</v>
          </cell>
          <cell r="AO783">
            <v>7687.1121157184716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</row>
        <row r="784">
          <cell r="AC784" t="str">
            <v>Natural Gas</v>
          </cell>
          <cell r="AD784" t="str">
            <v>GWh</v>
          </cell>
          <cell r="AE784">
            <v>0</v>
          </cell>
          <cell r="AF784">
            <v>8229.7295999999988</v>
          </cell>
          <cell r="AG784">
            <v>11751.027750458303</v>
          </cell>
          <cell r="AH784">
            <v>11751.027750458303</v>
          </cell>
          <cell r="AI784">
            <v>11751.027750458303</v>
          </cell>
          <cell r="AJ784">
            <v>14524.545156746697</v>
          </cell>
          <cell r="AK784">
            <v>14524.545156746697</v>
          </cell>
          <cell r="AL784">
            <v>14524.545156746697</v>
          </cell>
          <cell r="AM784">
            <v>14782.907914843216</v>
          </cell>
          <cell r="AN784">
            <v>14782.907914843216</v>
          </cell>
          <cell r="AO784">
            <v>14782.907914843216</v>
          </cell>
          <cell r="AP784">
            <v>12224.570770407981</v>
          </cell>
          <cell r="AQ784">
            <v>12224.570770407981</v>
          </cell>
          <cell r="AR784">
            <v>12224.570770407981</v>
          </cell>
          <cell r="AS784">
            <v>6316.4149646367241</v>
          </cell>
          <cell r="AT784">
            <v>6316.4149646367241</v>
          </cell>
          <cell r="AU784">
            <v>6316.4149646367241</v>
          </cell>
        </row>
        <row r="785">
          <cell r="AC785" t="str">
            <v>Biofuels</v>
          </cell>
          <cell r="AD785" t="str">
            <v>GWh</v>
          </cell>
          <cell r="AE785">
            <v>0</v>
          </cell>
          <cell r="AF785">
            <v>16459.459199999998</v>
          </cell>
          <cell r="AG785">
            <v>19389.195788256198</v>
          </cell>
          <cell r="AH785">
            <v>17626.541625687452</v>
          </cell>
          <cell r="AI785">
            <v>17626.541625687452</v>
          </cell>
          <cell r="AJ785">
            <v>20334.363219445375</v>
          </cell>
          <cell r="AK785">
            <v>15686.508769286434</v>
          </cell>
          <cell r="AL785">
            <v>15686.508769286434</v>
          </cell>
          <cell r="AM785">
            <v>26609.234246717788</v>
          </cell>
          <cell r="AN785">
            <v>14782.907914843216</v>
          </cell>
          <cell r="AO785">
            <v>14782.907914843216</v>
          </cell>
          <cell r="AP785">
            <v>36673.712311223942</v>
          </cell>
          <cell r="AQ785">
            <v>14058.256385969176</v>
          </cell>
          <cell r="AR785">
            <v>14058.256385969176</v>
          </cell>
          <cell r="AS785">
            <v>42319.980263066049</v>
          </cell>
          <cell r="AT785">
            <v>12632.829929273448</v>
          </cell>
          <cell r="AU785">
            <v>12632.829929273448</v>
          </cell>
        </row>
        <row r="786">
          <cell r="AC786" t="str">
            <v>Electricity</v>
          </cell>
          <cell r="AD786" t="str">
            <v>GWh</v>
          </cell>
          <cell r="AE786">
            <v>0</v>
          </cell>
          <cell r="AF786">
            <v>6912.9728639999994</v>
          </cell>
          <cell r="AG786">
            <v>8813.2708128437262</v>
          </cell>
          <cell r="AH786">
            <v>9400.8222003666415</v>
          </cell>
          <cell r="AI786">
            <v>10575.924975412472</v>
          </cell>
          <cell r="AJ786">
            <v>8714.7270940480175</v>
          </cell>
          <cell r="AK786">
            <v>9876.6907065877549</v>
          </cell>
          <cell r="AL786">
            <v>11038.65431912749</v>
          </cell>
          <cell r="AM786">
            <v>8869.7447489059286</v>
          </cell>
          <cell r="AN786">
            <v>10643.693698687113</v>
          </cell>
          <cell r="AO786">
            <v>11826.326331874574</v>
          </cell>
          <cell r="AP786">
            <v>9168.4280778059856</v>
          </cell>
          <cell r="AQ786">
            <v>11613.342231887582</v>
          </cell>
          <cell r="AR786">
            <v>12835.799308928379</v>
          </cell>
          <cell r="AS786">
            <v>9474.6224469550853</v>
          </cell>
          <cell r="AT786">
            <v>12632.829929273448</v>
          </cell>
          <cell r="AU786">
            <v>15791.037411591809</v>
          </cell>
        </row>
        <row r="787">
          <cell r="AC787" t="str">
            <v>Heat</v>
          </cell>
          <cell r="AD787" t="str">
            <v>GWh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</row>
        <row r="788">
          <cell r="AC788" t="str">
            <v>Hydrogen</v>
          </cell>
          <cell r="AD788" t="str">
            <v>GWh</v>
          </cell>
          <cell r="AE788">
            <v>0</v>
          </cell>
          <cell r="AF788">
            <v>0</v>
          </cell>
          <cell r="AG788">
            <v>0</v>
          </cell>
          <cell r="AH788">
            <v>1175.1027750458302</v>
          </cell>
          <cell r="AI788">
            <v>0</v>
          </cell>
          <cell r="AJ788">
            <v>0</v>
          </cell>
          <cell r="AK788">
            <v>3485.8908376192076</v>
          </cell>
          <cell r="AL788">
            <v>2323.9272250794716</v>
          </cell>
          <cell r="AM788">
            <v>1182.632633187457</v>
          </cell>
          <cell r="AN788">
            <v>11235.010015280843</v>
          </cell>
          <cell r="AO788">
            <v>10052.377382093387</v>
          </cell>
          <cell r="AP788">
            <v>3056.1426926019953</v>
          </cell>
          <cell r="AQ788">
            <v>23226.684463775164</v>
          </cell>
          <cell r="AR788">
            <v>22004.227386734361</v>
          </cell>
          <cell r="AS788">
            <v>5053.1319717093793</v>
          </cell>
          <cell r="AT788">
            <v>31582.074823183619</v>
          </cell>
          <cell r="AU788">
            <v>28423.867340865258</v>
          </cell>
        </row>
        <row r="789">
          <cell r="AC789" t="str">
            <v>E-fuels</v>
          </cell>
          <cell r="AD789" t="str">
            <v>GWh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</row>
        <row r="791">
          <cell r="AC791" t="str">
            <v>Coal</v>
          </cell>
          <cell r="AD791" t="str">
            <v>GWh</v>
          </cell>
          <cell r="AE791">
            <v>0</v>
          </cell>
          <cell r="AF791">
            <v>1019.0002240000042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-844.93281078980795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</row>
        <row r="792">
          <cell r="AC792" t="str">
            <v>Oil</v>
          </cell>
          <cell r="AD792" t="str">
            <v>GWh</v>
          </cell>
          <cell r="AE792">
            <v>0</v>
          </cell>
          <cell r="AF792">
            <v>14761.847875777778</v>
          </cell>
          <cell r="AG792">
            <v>13868.667198891362</v>
          </cell>
          <cell r="AH792">
            <v>13868.667198891362</v>
          </cell>
          <cell r="AI792">
            <v>13868.667198891362</v>
          </cell>
          <cell r="AJ792">
            <v>10784.015263163023</v>
          </cell>
          <cell r="AK792">
            <v>10784.015263163023</v>
          </cell>
          <cell r="AL792">
            <v>10784.015263163023</v>
          </cell>
          <cell r="AM792">
            <v>8449.3281078980708</v>
          </cell>
          <cell r="AN792">
            <v>8449.3281078980708</v>
          </cell>
          <cell r="AO792">
            <v>8449.3281078980708</v>
          </cell>
          <cell r="AP792">
            <v>3646.5872082616456</v>
          </cell>
          <cell r="AQ792">
            <v>3646.5872082616456</v>
          </cell>
          <cell r="AR792">
            <v>3646.5872082616456</v>
          </cell>
          <cell r="AS792">
            <v>0</v>
          </cell>
          <cell r="AT792">
            <v>0</v>
          </cell>
          <cell r="AU792">
            <v>0</v>
          </cell>
        </row>
        <row r="793">
          <cell r="AC793" t="str">
            <v>Natural Gas</v>
          </cell>
          <cell r="AD793" t="str">
            <v>GWh</v>
          </cell>
          <cell r="AE793">
            <v>0</v>
          </cell>
          <cell r="AF793">
            <v>8033.4964000000009</v>
          </cell>
          <cell r="AG793">
            <v>9906.1908563509733</v>
          </cell>
          <cell r="AH793">
            <v>9906.1908563509733</v>
          </cell>
          <cell r="AI793">
            <v>9906.1908563509733</v>
          </cell>
          <cell r="AJ793">
            <v>9985.1993177435397</v>
          </cell>
          <cell r="AK793">
            <v>9985.1993177435397</v>
          </cell>
          <cell r="AL793">
            <v>9985.1993177435397</v>
          </cell>
          <cell r="AM793">
            <v>8449.3281078980708</v>
          </cell>
          <cell r="AN793">
            <v>8449.3281078980708</v>
          </cell>
          <cell r="AO793">
            <v>8449.3281078980708</v>
          </cell>
          <cell r="AP793">
            <v>8204.8212185887023</v>
          </cell>
          <cell r="AQ793">
            <v>8204.8212185887023</v>
          </cell>
          <cell r="AR793">
            <v>8204.8212185887023</v>
          </cell>
          <cell r="AS793">
            <v>0</v>
          </cell>
          <cell r="AT793">
            <v>0</v>
          </cell>
          <cell r="AU793">
            <v>0</v>
          </cell>
        </row>
        <row r="794">
          <cell r="AC794" t="str">
            <v>Biofuels</v>
          </cell>
          <cell r="AD794" t="str">
            <v>GWh</v>
          </cell>
          <cell r="AE794">
            <v>0</v>
          </cell>
          <cell r="AF794">
            <v>10196.57013333334</v>
          </cell>
          <cell r="AG794">
            <v>11094.933759113092</v>
          </cell>
          <cell r="AH794">
            <v>9906.1908563509733</v>
          </cell>
          <cell r="AI794">
            <v>9906.1908563509733</v>
          </cell>
          <cell r="AJ794">
            <v>11183.423235872764</v>
          </cell>
          <cell r="AK794">
            <v>9985.1993177435397</v>
          </cell>
          <cell r="AL794">
            <v>9985.1993177435397</v>
          </cell>
          <cell r="AM794">
            <v>12673.992161847107</v>
          </cell>
          <cell r="AN794">
            <v>10561.660134872589</v>
          </cell>
          <cell r="AO794">
            <v>10561.660134872589</v>
          </cell>
          <cell r="AP794">
            <v>15042.172234079288</v>
          </cell>
          <cell r="AQ794">
            <v>11395.585025817642</v>
          </cell>
          <cell r="AR794">
            <v>11395.585025817642</v>
          </cell>
          <cell r="AS794">
            <v>17080.681718810505</v>
          </cell>
          <cell r="AT794">
            <v>12200.486942007503</v>
          </cell>
          <cell r="AU794">
            <v>12200.486942007503</v>
          </cell>
        </row>
        <row r="795">
          <cell r="AC795" t="str">
            <v>Electricity</v>
          </cell>
          <cell r="AD795" t="str">
            <v>GWh</v>
          </cell>
          <cell r="AE795">
            <v>0</v>
          </cell>
          <cell r="AF795">
            <v>3494.8141360000013</v>
          </cell>
          <cell r="AG795">
            <v>4754.9716110484669</v>
          </cell>
          <cell r="AH795">
            <v>5547.4668795565458</v>
          </cell>
          <cell r="AI795">
            <v>5943.7145138105843</v>
          </cell>
          <cell r="AJ795">
            <v>7988.1594541948316</v>
          </cell>
          <cell r="AK795">
            <v>7988.1594541948316</v>
          </cell>
          <cell r="AL795">
            <v>9186.3833723240568</v>
          </cell>
          <cell r="AM795">
            <v>12673.992161847107</v>
          </cell>
          <cell r="AN795">
            <v>12673.992161847107</v>
          </cell>
          <cell r="AO795">
            <v>15631.256999611433</v>
          </cell>
          <cell r="AP795">
            <v>18232.936041308229</v>
          </cell>
          <cell r="AQ795">
            <v>18232.936041308229</v>
          </cell>
          <cell r="AR795">
            <v>21879.523249569873</v>
          </cell>
          <cell r="AS795">
            <v>29281.16866081801</v>
          </cell>
          <cell r="AT795">
            <v>29281.16866081801</v>
          </cell>
          <cell r="AU795">
            <v>34161.36343762101</v>
          </cell>
        </row>
        <row r="796">
          <cell r="AC796" t="str">
            <v>Heat</v>
          </cell>
          <cell r="AD796" t="str">
            <v>GWh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</row>
        <row r="797">
          <cell r="AC797" t="str">
            <v>Hydrogen</v>
          </cell>
          <cell r="AD797" t="str">
            <v>GWh</v>
          </cell>
          <cell r="AE797">
            <v>0</v>
          </cell>
          <cell r="AF797">
            <v>0</v>
          </cell>
          <cell r="AG797">
            <v>0</v>
          </cell>
          <cell r="AH797">
            <v>396.24763425403899</v>
          </cell>
          <cell r="AI797">
            <v>0</v>
          </cell>
          <cell r="AJ797">
            <v>0</v>
          </cell>
          <cell r="AK797">
            <v>1198.2239181292246</v>
          </cell>
          <cell r="AL797">
            <v>0</v>
          </cell>
          <cell r="AM797">
            <v>0</v>
          </cell>
          <cell r="AN797">
            <v>2112.3320269745177</v>
          </cell>
          <cell r="AO797">
            <v>0</v>
          </cell>
          <cell r="AP797">
            <v>455.8234010327057</v>
          </cell>
          <cell r="AQ797">
            <v>4102.4106092943512</v>
          </cell>
          <cell r="AR797">
            <v>455.8234010327057</v>
          </cell>
          <cell r="AS797">
            <v>2440.0973884015007</v>
          </cell>
          <cell r="AT797">
            <v>7320.2921652045025</v>
          </cell>
          <cell r="AU797">
            <v>2440.0973884015007</v>
          </cell>
        </row>
        <row r="798">
          <cell r="AC798" t="str">
            <v>E-fuels</v>
          </cell>
          <cell r="AD798" t="str">
            <v>GWh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</row>
        <row r="800">
          <cell r="AC800" t="str">
            <v>Coal</v>
          </cell>
          <cell r="AD800" t="str">
            <v>GWh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</row>
        <row r="801">
          <cell r="AC801" t="str">
            <v>Oil</v>
          </cell>
          <cell r="AD801" t="str">
            <v>GWh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</row>
        <row r="802">
          <cell r="AC802" t="str">
            <v>Natural Gas</v>
          </cell>
          <cell r="AD802" t="str">
            <v>GWh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</row>
        <row r="803">
          <cell r="AC803" t="str">
            <v>Biofuels</v>
          </cell>
          <cell r="AD803" t="str">
            <v>GWh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</row>
        <row r="804">
          <cell r="AC804" t="str">
            <v>Electricity</v>
          </cell>
          <cell r="AD804" t="str">
            <v>GWh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</row>
        <row r="805">
          <cell r="AC805" t="str">
            <v>Heat</v>
          </cell>
          <cell r="AD805" t="str">
            <v>GWh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</row>
        <row r="806">
          <cell r="AC806" t="str">
            <v>Hydrogen</v>
          </cell>
          <cell r="AD806" t="str">
            <v>GWh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</row>
        <row r="807">
          <cell r="AC807" t="str">
            <v>E-fuels</v>
          </cell>
          <cell r="AD807" t="str">
            <v>GWh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</row>
        <row r="809">
          <cell r="AC809" t="str">
            <v>Coal</v>
          </cell>
          <cell r="AD809" t="str">
            <v>GWh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</row>
        <row r="810">
          <cell r="AC810" t="str">
            <v>Oil</v>
          </cell>
          <cell r="AD810" t="str">
            <v>GWh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</row>
        <row r="811">
          <cell r="AC811" t="str">
            <v>Natural Gas</v>
          </cell>
          <cell r="AD811" t="str">
            <v>GWh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</row>
        <row r="812">
          <cell r="AC812" t="str">
            <v>Biofuels</v>
          </cell>
          <cell r="AD812" t="str">
            <v>GWh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</row>
        <row r="813">
          <cell r="AC813" t="str">
            <v>Electricity</v>
          </cell>
          <cell r="AD813" t="str">
            <v>GWh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</row>
        <row r="814">
          <cell r="AC814" t="str">
            <v>Heat</v>
          </cell>
          <cell r="AD814" t="str">
            <v>GWh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</row>
        <row r="815">
          <cell r="AC815" t="str">
            <v>Hydrogen</v>
          </cell>
          <cell r="AD815" t="str">
            <v>GWh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</row>
        <row r="816">
          <cell r="AC816" t="str">
            <v>E-fuels</v>
          </cell>
          <cell r="AD816" t="str">
            <v>GWh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</row>
        <row r="818">
          <cell r="AC818" t="str">
            <v>Coal</v>
          </cell>
          <cell r="AD818" t="str">
            <v>GWh</v>
          </cell>
          <cell r="AE818">
            <v>0</v>
          </cell>
          <cell r="AF818">
            <v>2351.2718266666661</v>
          </cell>
          <cell r="AG818">
            <v>1469.0817196631979</v>
          </cell>
          <cell r="AH818">
            <v>0</v>
          </cell>
          <cell r="AI818">
            <v>1469.0817196631979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</row>
        <row r="819">
          <cell r="AC819" t="str">
            <v>Oil</v>
          </cell>
          <cell r="AD819" t="str">
            <v>GWh</v>
          </cell>
          <cell r="AE819">
            <v>0</v>
          </cell>
          <cell r="AF819">
            <v>8235.5505804444438</v>
          </cell>
          <cell r="AG819">
            <v>8814.49031797918</v>
          </cell>
          <cell r="AH819">
            <v>0</v>
          </cell>
          <cell r="AI819">
            <v>8814.49031797918</v>
          </cell>
          <cell r="AJ819">
            <v>7774.1927737341339</v>
          </cell>
          <cell r="AK819">
            <v>7774.1927737341339</v>
          </cell>
          <cell r="AL819">
            <v>7774.1927737341339</v>
          </cell>
          <cell r="AM819">
            <v>6377.2388580570123</v>
          </cell>
          <cell r="AN819">
            <v>6377.2388580570123</v>
          </cell>
          <cell r="AO819">
            <v>6377.2388580570123</v>
          </cell>
          <cell r="AP819">
            <v>4816.5398901533108</v>
          </cell>
          <cell r="AQ819">
            <v>4816.5398901533108</v>
          </cell>
          <cell r="AR819">
            <v>4816.5398901533108</v>
          </cell>
          <cell r="AS819">
            <v>1841.6948287535013</v>
          </cell>
          <cell r="AT819">
            <v>1841.6948287535013</v>
          </cell>
          <cell r="AU819">
            <v>1841.6948287535013</v>
          </cell>
        </row>
        <row r="820">
          <cell r="AC820" t="str">
            <v>Natural Gas</v>
          </cell>
          <cell r="AD820" t="str">
            <v>GWh</v>
          </cell>
          <cell r="AE820">
            <v>0</v>
          </cell>
          <cell r="AF820">
            <v>3043.8645000000001</v>
          </cell>
          <cell r="AG820">
            <v>3525.796127191672</v>
          </cell>
          <cell r="AH820">
            <v>0</v>
          </cell>
          <cell r="AI820">
            <v>3525.796127191672</v>
          </cell>
          <cell r="AJ820">
            <v>2990.0741437438978</v>
          </cell>
          <cell r="AK820">
            <v>2990.0741437438978</v>
          </cell>
          <cell r="AL820">
            <v>2990.0741437438978</v>
          </cell>
          <cell r="AM820">
            <v>1594.3097145142531</v>
          </cell>
          <cell r="AN820">
            <v>1594.3097145142531</v>
          </cell>
          <cell r="AO820">
            <v>1594.3097145142531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T820">
            <v>0</v>
          </cell>
          <cell r="AU820">
            <v>0</v>
          </cell>
        </row>
        <row r="821">
          <cell r="AC821" t="str">
            <v>Biofuels</v>
          </cell>
          <cell r="AD821" t="str">
            <v>GWh</v>
          </cell>
          <cell r="AE821">
            <v>0</v>
          </cell>
          <cell r="AF821">
            <v>515.99733333333063</v>
          </cell>
          <cell r="AG821">
            <v>881.449031797918</v>
          </cell>
          <cell r="AH821">
            <v>0</v>
          </cell>
          <cell r="AI821">
            <v>293.81634393263931</v>
          </cell>
          <cell r="AJ821">
            <v>1495.0370718719489</v>
          </cell>
          <cell r="AK821">
            <v>0</v>
          </cell>
          <cell r="AL821">
            <v>0</v>
          </cell>
          <cell r="AM821">
            <v>2232.0336003199541</v>
          </cell>
          <cell r="AN821">
            <v>0</v>
          </cell>
          <cell r="AO821">
            <v>0</v>
          </cell>
          <cell r="AP821">
            <v>3440.3856358237936</v>
          </cell>
          <cell r="AQ821">
            <v>0</v>
          </cell>
          <cell r="AR821">
            <v>0</v>
          </cell>
          <cell r="AS821">
            <v>5525.0844862605036</v>
          </cell>
          <cell r="AT821">
            <v>0</v>
          </cell>
          <cell r="AU821">
            <v>0</v>
          </cell>
        </row>
        <row r="822">
          <cell r="AC822" t="str">
            <v>Electricity</v>
          </cell>
          <cell r="AD822" t="str">
            <v>GWh</v>
          </cell>
          <cell r="AE822">
            <v>0</v>
          </cell>
          <cell r="AF822">
            <v>12723.502</v>
          </cell>
          <cell r="AG822">
            <v>14690.817196631966</v>
          </cell>
          <cell r="AH822">
            <v>0</v>
          </cell>
          <cell r="AI822">
            <v>15278.449884497244</v>
          </cell>
          <cell r="AJ822">
            <v>17641.437448088996</v>
          </cell>
          <cell r="AK822">
            <v>18837.467105586558</v>
          </cell>
          <cell r="AL822">
            <v>19136.474519960946</v>
          </cell>
          <cell r="AM822">
            <v>21363.75017449099</v>
          </cell>
          <cell r="AN822">
            <v>22320.336003199536</v>
          </cell>
          <cell r="AO822">
            <v>23595.783774810941</v>
          </cell>
          <cell r="AP822">
            <v>24426.738014348932</v>
          </cell>
          <cell r="AQ822">
            <v>24426.738014348932</v>
          </cell>
          <cell r="AR822">
            <v>27867.123650172729</v>
          </cell>
          <cell r="AS822">
            <v>26888.744499801116</v>
          </cell>
          <cell r="AT822">
            <v>25783.727602549014</v>
          </cell>
          <cell r="AU822">
            <v>32413.828986061624</v>
          </cell>
        </row>
        <row r="823">
          <cell r="AC823" t="str">
            <v>Heat</v>
          </cell>
          <cell r="AD823" t="str">
            <v>GWh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</row>
        <row r="824">
          <cell r="AC824" t="str">
            <v>Hydrogen</v>
          </cell>
          <cell r="AD824" t="str">
            <v>GWh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299.00741437438978</v>
          </cell>
          <cell r="AL824">
            <v>0</v>
          </cell>
          <cell r="AM824">
            <v>318.86194290285056</v>
          </cell>
          <cell r="AN824">
            <v>1594.3097145142531</v>
          </cell>
          <cell r="AO824">
            <v>318.86194290285056</v>
          </cell>
          <cell r="AP824">
            <v>1720.1928179118968</v>
          </cell>
          <cell r="AQ824">
            <v>5160.5784537356903</v>
          </cell>
          <cell r="AR824">
            <v>1720.1928179118968</v>
          </cell>
          <cell r="AS824">
            <v>2578.372760254902</v>
          </cell>
          <cell r="AT824">
            <v>9208.4741437675057</v>
          </cell>
          <cell r="AU824">
            <v>2578.372760254902</v>
          </cell>
        </row>
        <row r="825">
          <cell r="AC825" t="str">
            <v>E-fuels</v>
          </cell>
          <cell r="AD825" t="str">
            <v>GWh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</row>
        <row r="827">
          <cell r="AC827" t="str">
            <v>Coal</v>
          </cell>
          <cell r="AD827" t="str">
            <v>GWh</v>
          </cell>
          <cell r="AE827">
            <v>0</v>
          </cell>
          <cell r="AF827">
            <v>412.23333333334358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</row>
        <row r="828">
          <cell r="AC828" t="str">
            <v>Oil</v>
          </cell>
          <cell r="AD828" t="str">
            <v>GWh</v>
          </cell>
          <cell r="AE828">
            <v>0</v>
          </cell>
          <cell r="AF828">
            <v>7036.2569202222221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</row>
        <row r="829">
          <cell r="AC829" t="str">
            <v>Natural Gas</v>
          </cell>
          <cell r="AD829" t="str">
            <v>GWh</v>
          </cell>
          <cell r="AE829">
            <v>0</v>
          </cell>
          <cell r="AF829">
            <v>10292.259750000001</v>
          </cell>
          <cell r="AG829">
            <v>11971.964750851608</v>
          </cell>
          <cell r="AH829">
            <v>11832.755858399847</v>
          </cell>
          <cell r="AI829">
            <v>11832.755858399847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</row>
        <row r="830">
          <cell r="AC830" t="str">
            <v>Biofuels</v>
          </cell>
          <cell r="AD830" t="str">
            <v>GWh</v>
          </cell>
          <cell r="AE830">
            <v>0</v>
          </cell>
          <cell r="AF830">
            <v>182835.9616111111</v>
          </cell>
          <cell r="AG830">
            <v>184368.25716311476</v>
          </cell>
          <cell r="AH830">
            <v>182224.44021935764</v>
          </cell>
          <cell r="AI830">
            <v>177491.33787599771</v>
          </cell>
          <cell r="AJ830">
            <v>185252.26503560165</v>
          </cell>
          <cell r="AK830">
            <v>168857.62013771408</v>
          </cell>
          <cell r="AL830">
            <v>168857.62013771408</v>
          </cell>
          <cell r="AM830">
            <v>174022.46928420424</v>
          </cell>
          <cell r="AN830">
            <v>150340.7460716918</v>
          </cell>
          <cell r="AO830">
            <v>150340.7460716918</v>
          </cell>
          <cell r="AP830">
            <v>153227.04791565769</v>
          </cell>
          <cell r="AQ830">
            <v>106162.68838911623</v>
          </cell>
          <cell r="AR830">
            <v>106162.68838911623</v>
          </cell>
          <cell r="AS830">
            <v>118603.04850575562</v>
          </cell>
          <cell r="AT830">
            <v>55771.671618777946</v>
          </cell>
          <cell r="AU830">
            <v>55771.671618777946</v>
          </cell>
        </row>
        <row r="831">
          <cell r="AC831" t="str">
            <v>Electricity</v>
          </cell>
          <cell r="AD831" t="str">
            <v>GWh</v>
          </cell>
          <cell r="AE831">
            <v>0</v>
          </cell>
          <cell r="AF831">
            <v>28834.466000000008</v>
          </cell>
          <cell r="AG831">
            <v>43099.073103065784</v>
          </cell>
          <cell r="AH831">
            <v>42597.921090239441</v>
          </cell>
          <cell r="AI831">
            <v>47331.023433599388</v>
          </cell>
          <cell r="AJ831">
            <v>61750.755011867215</v>
          </cell>
          <cell r="AK831">
            <v>67543.048055085645</v>
          </cell>
          <cell r="AL831">
            <v>72367.551487591743</v>
          </cell>
          <cell r="AM831">
            <v>85712.559498190138</v>
          </cell>
          <cell r="AN831">
            <v>90204.447643015068</v>
          </cell>
          <cell r="AO831">
            <v>100227.16404779455</v>
          </cell>
          <cell r="AP831">
            <v>125367.58465826538</v>
          </cell>
          <cell r="AQ831">
            <v>132703.36048639528</v>
          </cell>
          <cell r="AR831">
            <v>159244.03258367436</v>
          </cell>
          <cell r="AS831">
            <v>177904.57275863344</v>
          </cell>
          <cell r="AT831">
            <v>181257.93276102832</v>
          </cell>
          <cell r="AU831">
            <v>223086.68647511178</v>
          </cell>
        </row>
        <row r="832">
          <cell r="AC832" t="str">
            <v>Heat</v>
          </cell>
          <cell r="AD832" t="str">
            <v>GWh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</row>
        <row r="833">
          <cell r="AC833" t="str">
            <v>Hydrogen</v>
          </cell>
          <cell r="AD833" t="str">
            <v>GWh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4824.503432506116</v>
          </cell>
          <cell r="AL833">
            <v>0</v>
          </cell>
          <cell r="AM833">
            <v>0</v>
          </cell>
          <cell r="AN833">
            <v>10022.716404779454</v>
          </cell>
          <cell r="AO833">
            <v>0</v>
          </cell>
          <cell r="AP833">
            <v>0</v>
          </cell>
          <cell r="AQ833">
            <v>26540.672097279057</v>
          </cell>
          <cell r="AR833">
            <v>0</v>
          </cell>
          <cell r="AS833">
            <v>0</v>
          </cell>
          <cell r="AT833">
            <v>41828.753714083454</v>
          </cell>
          <cell r="AU833">
            <v>0</v>
          </cell>
        </row>
        <row r="834">
          <cell r="AC834" t="str">
            <v>E-fuels</v>
          </cell>
          <cell r="AD834" t="str">
            <v>GWh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</row>
        <row r="836">
          <cell r="AC836" t="str">
            <v>Coal</v>
          </cell>
          <cell r="AD836" t="str">
            <v>GWh</v>
          </cell>
          <cell r="AE836">
            <v>0</v>
          </cell>
          <cell r="AF836">
            <v>1505.7583333333253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</row>
        <row r="837">
          <cell r="AC837" t="str">
            <v>Oil</v>
          </cell>
          <cell r="AD837" t="str">
            <v>GWh</v>
          </cell>
          <cell r="AE837">
            <v>0</v>
          </cell>
          <cell r="AF837">
            <v>6372.9427413333333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</row>
        <row r="838">
          <cell r="AC838" t="str">
            <v>Natural Gas</v>
          </cell>
          <cell r="AD838" t="str">
            <v>GWh</v>
          </cell>
          <cell r="AE838">
            <v>0</v>
          </cell>
          <cell r="AF838">
            <v>12112.784250000002</v>
          </cell>
          <cell r="AG838">
            <v>10428.975893401101</v>
          </cell>
          <cell r="AH838">
            <v>10112.946320873794</v>
          </cell>
          <cell r="AI838">
            <v>10112.946320873794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</row>
        <row r="839">
          <cell r="AC839" t="str">
            <v>Biofuels</v>
          </cell>
          <cell r="AD839" t="str">
            <v>GWh</v>
          </cell>
          <cell r="AE839">
            <v>0</v>
          </cell>
          <cell r="AF839">
            <v>156914.97208333336</v>
          </cell>
          <cell r="AG839">
            <v>160606.22875837696</v>
          </cell>
          <cell r="AH839">
            <v>155739.37334145643</v>
          </cell>
          <cell r="AI839">
            <v>151694.19481310691</v>
          </cell>
          <cell r="AJ839">
            <v>162320.02365979404</v>
          </cell>
          <cell r="AK839">
            <v>142316.95003707192</v>
          </cell>
          <cell r="AL839">
            <v>142316.95003707192</v>
          </cell>
          <cell r="AM839">
            <v>153377.29932006958</v>
          </cell>
          <cell r="AN839">
            <v>124866.18669205117</v>
          </cell>
          <cell r="AO839">
            <v>124866.18669205117</v>
          </cell>
          <cell r="AP839">
            <v>135848.05065720741</v>
          </cell>
          <cell r="AQ839">
            <v>83829.100130067396</v>
          </cell>
          <cell r="AR839">
            <v>83829.100130067396</v>
          </cell>
          <cell r="AS839">
            <v>102571.63771809006</v>
          </cell>
          <cell r="AT839">
            <v>43272.409662319238</v>
          </cell>
          <cell r="AU839">
            <v>43272.409662319238</v>
          </cell>
        </row>
        <row r="840">
          <cell r="AC840" t="str">
            <v>Electricity</v>
          </cell>
          <cell r="AD840" t="str">
            <v>GWh</v>
          </cell>
          <cell r="AE840">
            <v>0</v>
          </cell>
          <cell r="AF840">
            <v>24463.532000000007</v>
          </cell>
          <cell r="AG840">
            <v>37544.313216243958</v>
          </cell>
          <cell r="AH840">
            <v>36406.606755145658</v>
          </cell>
          <cell r="AI840">
            <v>40451.785283495177</v>
          </cell>
          <cell r="AJ840">
            <v>54106.674553264682</v>
          </cell>
          <cell r="AK840">
            <v>56926.780014828779</v>
          </cell>
          <cell r="AL840">
            <v>60992.978587316538</v>
          </cell>
          <cell r="AM840">
            <v>75544.042948690985</v>
          </cell>
          <cell r="AN840">
            <v>74919.712015230703</v>
          </cell>
          <cell r="AO840">
            <v>83244.124461367464</v>
          </cell>
          <cell r="AP840">
            <v>111148.40508316969</v>
          </cell>
          <cell r="AQ840">
            <v>104786.37516258423</v>
          </cell>
          <cell r="AR840">
            <v>125743.65019510107</v>
          </cell>
          <cell r="AS840">
            <v>153857.45657713508</v>
          </cell>
          <cell r="AT840">
            <v>140635.33140253753</v>
          </cell>
          <cell r="AU840">
            <v>173089.63864927695</v>
          </cell>
        </row>
        <row r="841">
          <cell r="AC841" t="str">
            <v>Heat</v>
          </cell>
          <cell r="AD841" t="str">
            <v>GWh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</row>
        <row r="842">
          <cell r="AC842" t="str">
            <v>Hydrogen</v>
          </cell>
          <cell r="AD842" t="str">
            <v>GWh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4066.1985724877695</v>
          </cell>
          <cell r="AL842">
            <v>0</v>
          </cell>
          <cell r="AM842">
            <v>0</v>
          </cell>
          <cell r="AN842">
            <v>8324.4124461367446</v>
          </cell>
          <cell r="AO842">
            <v>0</v>
          </cell>
          <cell r="AP842">
            <v>0</v>
          </cell>
          <cell r="AQ842">
            <v>20957.275032516849</v>
          </cell>
          <cell r="AR842">
            <v>0</v>
          </cell>
          <cell r="AS842">
            <v>0</v>
          </cell>
          <cell r="AT842">
            <v>32454.30724673943</v>
          </cell>
          <cell r="AU842">
            <v>0</v>
          </cell>
        </row>
        <row r="843">
          <cell r="AC843" t="str">
            <v>E-fuels</v>
          </cell>
          <cell r="AD843" t="str">
            <v>GWh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</row>
        <row r="845">
          <cell r="AC845" t="str">
            <v>Coal</v>
          </cell>
          <cell r="AD845" t="str">
            <v>GWh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</row>
        <row r="846">
          <cell r="AC846" t="str">
            <v>Oil</v>
          </cell>
          <cell r="AD846" t="str">
            <v>GWh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</row>
        <row r="847">
          <cell r="AC847" t="str">
            <v>Natural Gas</v>
          </cell>
          <cell r="AD847" t="str">
            <v>GWh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</row>
        <row r="848">
          <cell r="AC848" t="str">
            <v>Biofuels</v>
          </cell>
          <cell r="AD848" t="str">
            <v>GWh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</row>
        <row r="849">
          <cell r="AC849" t="str">
            <v>Electricity</v>
          </cell>
          <cell r="AD849" t="str">
            <v>GWh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</row>
        <row r="850">
          <cell r="AC850" t="str">
            <v>Heat</v>
          </cell>
          <cell r="AD850" t="str">
            <v>GWh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</row>
        <row r="851">
          <cell r="AC851" t="str">
            <v>Hydrogen</v>
          </cell>
          <cell r="AD851" t="str">
            <v>GWh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</row>
        <row r="852">
          <cell r="AC852" t="str">
            <v>E-fuels</v>
          </cell>
          <cell r="AD852" t="str">
            <v>GWh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</row>
        <row r="854">
          <cell r="AC854" t="str">
            <v>Coal</v>
          </cell>
          <cell r="AD854" t="str">
            <v>GWh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</row>
        <row r="855">
          <cell r="AC855" t="str">
            <v>Oil</v>
          </cell>
          <cell r="AD855" t="str">
            <v>GWh</v>
          </cell>
          <cell r="AE855">
            <v>0</v>
          </cell>
          <cell r="AF855">
            <v>501.56080555555286</v>
          </cell>
          <cell r="AG855">
            <v>207.05739284348118</v>
          </cell>
          <cell r="AH855">
            <v>202.45611744695933</v>
          </cell>
          <cell r="AI855">
            <v>202.45611744695933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>
            <v>0</v>
          </cell>
        </row>
        <row r="856">
          <cell r="AC856" t="str">
            <v>Natural Gas</v>
          </cell>
          <cell r="AD856" t="str">
            <v>GWh</v>
          </cell>
          <cell r="AE856">
            <v>0</v>
          </cell>
          <cell r="AF856">
            <v>2087.8625000000006</v>
          </cell>
          <cell r="AG856">
            <v>2174.1026248565522</v>
          </cell>
          <cell r="AH856">
            <v>2125.789233193073</v>
          </cell>
          <cell r="AI856">
            <v>2125.789233193073</v>
          </cell>
          <cell r="AJ856">
            <v>1866.7843854491466</v>
          </cell>
          <cell r="AK856">
            <v>1785.6198469513577</v>
          </cell>
          <cell r="AL856">
            <v>1785.6198469513577</v>
          </cell>
          <cell r="AM856">
            <v>1424.1048329845546</v>
          </cell>
          <cell r="AN856">
            <v>1333.2045244961787</v>
          </cell>
          <cell r="AO856">
            <v>1333.2045244961787</v>
          </cell>
          <cell r="AP856">
            <v>896.32021638490039</v>
          </cell>
          <cell r="AQ856">
            <v>820.0376447776747</v>
          </cell>
          <cell r="AR856">
            <v>820.0376447776747</v>
          </cell>
          <cell r="AS856">
            <v>280.01356164960822</v>
          </cell>
          <cell r="AT856">
            <v>250.84548231110733</v>
          </cell>
          <cell r="AU856">
            <v>250.84548231110733</v>
          </cell>
        </row>
        <row r="857">
          <cell r="AC857" t="str">
            <v>Biofuels</v>
          </cell>
          <cell r="AD857" t="str">
            <v>GWh</v>
          </cell>
          <cell r="AE857">
            <v>0</v>
          </cell>
          <cell r="AF857">
            <v>704.16444444444187</v>
          </cell>
          <cell r="AG857">
            <v>828.22957137392473</v>
          </cell>
          <cell r="AH857">
            <v>809.8244697878373</v>
          </cell>
          <cell r="AI857">
            <v>607.36835234087789</v>
          </cell>
          <cell r="AJ857">
            <v>878.48676962312788</v>
          </cell>
          <cell r="AK857">
            <v>735.25523109761787</v>
          </cell>
          <cell r="AL857">
            <v>420.14584634149588</v>
          </cell>
          <cell r="AM857">
            <v>949.40322198970318</v>
          </cell>
          <cell r="AN857">
            <v>666.60226224808935</v>
          </cell>
          <cell r="AO857">
            <v>333.30113112404467</v>
          </cell>
          <cell r="AP857">
            <v>1024.3659615827432</v>
          </cell>
          <cell r="AQ857">
            <v>585.7411748411962</v>
          </cell>
          <cell r="AR857">
            <v>351.44470490471764</v>
          </cell>
          <cell r="AS857">
            <v>1120.0542465984329</v>
          </cell>
          <cell r="AT857">
            <v>376.26822346666097</v>
          </cell>
          <cell r="AU857">
            <v>376.26822346666097</v>
          </cell>
        </row>
        <row r="858">
          <cell r="AC858" t="str">
            <v>Electricity</v>
          </cell>
          <cell r="AD858" t="str">
            <v>GWh</v>
          </cell>
          <cell r="AE858">
            <v>0</v>
          </cell>
          <cell r="AF858">
            <v>6619.8910000000005</v>
          </cell>
          <cell r="AG858">
            <v>7143.4800531000992</v>
          </cell>
          <cell r="AH858">
            <v>6984.7360519200965</v>
          </cell>
          <cell r="AI858">
            <v>7187.1921693670556</v>
          </cell>
          <cell r="AJ858">
            <v>8235.8134652168228</v>
          </cell>
          <cell r="AK858">
            <v>7877.7346189030477</v>
          </cell>
          <cell r="AL858">
            <v>8297.8804652445433</v>
          </cell>
          <cell r="AM858">
            <v>9494.0322198970316</v>
          </cell>
          <cell r="AN858">
            <v>8888.0301633078598</v>
          </cell>
          <cell r="AO858">
            <v>9443.5320485146003</v>
          </cell>
          <cell r="AP858">
            <v>10883.888341816646</v>
          </cell>
          <cell r="AQ858">
            <v>9957.5999723003333</v>
          </cell>
          <cell r="AR858">
            <v>10543.341147141531</v>
          </cell>
          <cell r="AS858">
            <v>12600.610274232373</v>
          </cell>
          <cell r="AT858">
            <v>11288.046703999829</v>
          </cell>
          <cell r="AU858">
            <v>11915.160409777598</v>
          </cell>
        </row>
        <row r="859">
          <cell r="AC859" t="str">
            <v>Heat</v>
          </cell>
          <cell r="AD859" t="str">
            <v>GWh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</row>
        <row r="860">
          <cell r="AC860" t="str">
            <v>Hydrogen</v>
          </cell>
          <cell r="AD860" t="str">
            <v>GWh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105.03646158537397</v>
          </cell>
          <cell r="AL860">
            <v>0</v>
          </cell>
          <cell r="AM860">
            <v>0</v>
          </cell>
          <cell r="AN860">
            <v>222.20075408269648</v>
          </cell>
          <cell r="AO860">
            <v>0</v>
          </cell>
          <cell r="AP860">
            <v>0</v>
          </cell>
          <cell r="AQ860">
            <v>351.44470490471764</v>
          </cell>
          <cell r="AR860">
            <v>0</v>
          </cell>
          <cell r="AS860">
            <v>0</v>
          </cell>
          <cell r="AT860">
            <v>627.11370577776836</v>
          </cell>
          <cell r="AU860">
            <v>0</v>
          </cell>
        </row>
        <row r="861">
          <cell r="AC861" t="str">
            <v>E-fuels</v>
          </cell>
          <cell r="AD861" t="str">
            <v>GWh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</row>
        <row r="863">
          <cell r="AC863" t="str">
            <v>Coal</v>
          </cell>
          <cell r="AD863" t="str">
            <v>GWh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</row>
        <row r="864">
          <cell r="AC864" t="str">
            <v>Oil</v>
          </cell>
          <cell r="AD864" t="str">
            <v>GWh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</row>
        <row r="865">
          <cell r="AC865" t="str">
            <v>Natural Gas</v>
          </cell>
          <cell r="AD865" t="str">
            <v>GWh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</row>
        <row r="866">
          <cell r="AC866" t="str">
            <v>Biofuels</v>
          </cell>
          <cell r="AD866" t="str">
            <v>GWh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</row>
        <row r="867">
          <cell r="AC867" t="str">
            <v>Electricity</v>
          </cell>
          <cell r="AD867" t="str">
            <v>GWh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</row>
        <row r="868">
          <cell r="AC868" t="str">
            <v>Heat</v>
          </cell>
          <cell r="AD868" t="str">
            <v>GWh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</row>
        <row r="869">
          <cell r="AC869" t="str">
            <v>Hydrogen</v>
          </cell>
          <cell r="AD869" t="str">
            <v>GWh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</row>
        <row r="870">
          <cell r="AC870" t="str">
            <v>E-fuels</v>
          </cell>
          <cell r="AD870" t="str">
            <v>GWh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</row>
        <row r="872">
          <cell r="AC872" t="str">
            <v>Coal</v>
          </cell>
          <cell r="AD872" t="str">
            <v>GWh</v>
          </cell>
          <cell r="AE872">
            <v>12666.801388888862</v>
          </cell>
          <cell r="AF872">
            <v>56.025000000009321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</row>
        <row r="873">
          <cell r="AC873" t="str">
            <v>Oil</v>
          </cell>
          <cell r="AD873" t="str">
            <v>GWh</v>
          </cell>
          <cell r="AE873">
            <v>111031.41666666667</v>
          </cell>
          <cell r="AF873">
            <v>8055.1703304444172</v>
          </cell>
          <cell r="AG873">
            <v>6216.75724276459</v>
          </cell>
          <cell r="AH873">
            <v>6216.75724276459</v>
          </cell>
          <cell r="AI873">
            <v>6216.75724276459</v>
          </cell>
          <cell r="AJ873">
            <v>4607.6029536644892</v>
          </cell>
          <cell r="AK873">
            <v>4607.6029536644892</v>
          </cell>
          <cell r="AL873">
            <v>4607.6029536644892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</row>
        <row r="874">
          <cell r="AC874" t="str">
            <v>Natural Gas</v>
          </cell>
          <cell r="AD874" t="str">
            <v>GWh</v>
          </cell>
          <cell r="AE874">
            <v>20215.999999999975</v>
          </cell>
          <cell r="AF874">
            <v>12536.141000000003</v>
          </cell>
          <cell r="AG874">
            <v>13321.622663066977</v>
          </cell>
          <cell r="AH874">
            <v>13321.622663066977</v>
          </cell>
          <cell r="AI874">
            <v>13321.622663066977</v>
          </cell>
          <cell r="AJ874">
            <v>11979.767679527673</v>
          </cell>
          <cell r="AK874">
            <v>11979.767679527673</v>
          </cell>
          <cell r="AL874">
            <v>11979.767679527673</v>
          </cell>
          <cell r="AM874">
            <v>10721.935210891752</v>
          </cell>
          <cell r="AN874">
            <v>10721.935210891752</v>
          </cell>
          <cell r="AO874">
            <v>10721.935210891752</v>
          </cell>
          <cell r="AP874">
            <v>7361.7823114001349</v>
          </cell>
          <cell r="AQ874">
            <v>7361.7823114001349</v>
          </cell>
          <cell r="AR874">
            <v>7361.7823114001349</v>
          </cell>
          <cell r="AS874">
            <v>0</v>
          </cell>
          <cell r="AT874">
            <v>0</v>
          </cell>
          <cell r="AU874">
            <v>0</v>
          </cell>
        </row>
        <row r="875">
          <cell r="AC875" t="str">
            <v>Biofuels</v>
          </cell>
          <cell r="AD875" t="str">
            <v>GWh</v>
          </cell>
          <cell r="AE875">
            <v>169768.08813888891</v>
          </cell>
          <cell r="AF875">
            <v>10401.857999999891</v>
          </cell>
          <cell r="AG875">
            <v>11545.406307991381</v>
          </cell>
          <cell r="AH875">
            <v>11545.406307991381</v>
          </cell>
          <cell r="AI875">
            <v>9769.1899529157836</v>
          </cell>
          <cell r="AJ875">
            <v>11979.767679527673</v>
          </cell>
          <cell r="AK875">
            <v>11058.247088794775</v>
          </cell>
          <cell r="AL875">
            <v>9215.2059073289784</v>
          </cell>
          <cell r="AM875">
            <v>14620.820742125117</v>
          </cell>
          <cell r="AN875">
            <v>12184.017285104264</v>
          </cell>
          <cell r="AO875">
            <v>9747.2138280834115</v>
          </cell>
          <cell r="AP875">
            <v>15775.247810143144</v>
          </cell>
          <cell r="AQ875">
            <v>10516.831873428764</v>
          </cell>
          <cell r="AR875">
            <v>8413.4654987430113</v>
          </cell>
          <cell r="AS875">
            <v>16889.497509652807</v>
          </cell>
          <cell r="AT875">
            <v>11259.665006435205</v>
          </cell>
          <cell r="AU875">
            <v>11259.665006435205</v>
          </cell>
        </row>
        <row r="876">
          <cell r="AC876" t="str">
            <v>Electricity</v>
          </cell>
          <cell r="AD876" t="str">
            <v>GWh</v>
          </cell>
          <cell r="AE876">
            <v>108364.00000000001</v>
          </cell>
          <cell r="AF876">
            <v>53584.688000000002</v>
          </cell>
          <cell r="AG876">
            <v>57727.031539956908</v>
          </cell>
          <cell r="AH876">
            <v>57727.031539956908</v>
          </cell>
          <cell r="AI876">
            <v>59503.247895032502</v>
          </cell>
          <cell r="AJ876">
            <v>63584.920760569941</v>
          </cell>
          <cell r="AK876">
            <v>63584.920760569941</v>
          </cell>
          <cell r="AL876">
            <v>66349.482532768641</v>
          </cell>
          <cell r="AM876">
            <v>72129.382327817235</v>
          </cell>
          <cell r="AN876">
            <v>72129.382327817235</v>
          </cell>
          <cell r="AO876">
            <v>77002.989241858959</v>
          </cell>
          <cell r="AP876">
            <v>82031.288612744363</v>
          </cell>
          <cell r="AQ876">
            <v>82031.288612744363</v>
          </cell>
          <cell r="AR876">
            <v>89393.070924144486</v>
          </cell>
          <cell r="AS876">
            <v>92892.236303090438</v>
          </cell>
          <cell r="AT876">
            <v>92892.236303090438</v>
          </cell>
          <cell r="AU876">
            <v>101336.98505791686</v>
          </cell>
        </row>
        <row r="877">
          <cell r="AC877" t="str">
            <v>Heat</v>
          </cell>
          <cell r="AD877" t="str">
            <v>GWh</v>
          </cell>
          <cell r="AE877">
            <v>0</v>
          </cell>
          <cell r="AF877">
            <v>432.65305555555557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</row>
        <row r="878">
          <cell r="AC878" t="str">
            <v>Hydrogen</v>
          </cell>
          <cell r="AD878" t="str">
            <v>GWh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921.52059073289786</v>
          </cell>
          <cell r="AL878">
            <v>0</v>
          </cell>
          <cell r="AM878">
            <v>0</v>
          </cell>
          <cell r="AN878">
            <v>2436.8034570208529</v>
          </cell>
          <cell r="AO878">
            <v>0</v>
          </cell>
          <cell r="AP878">
            <v>0</v>
          </cell>
          <cell r="AQ878">
            <v>5258.415936714382</v>
          </cell>
          <cell r="AR878">
            <v>0</v>
          </cell>
          <cell r="AS878">
            <v>2814.9162516088013</v>
          </cell>
          <cell r="AT878">
            <v>8444.7487548264035</v>
          </cell>
          <cell r="AU878">
            <v>0</v>
          </cell>
        </row>
        <row r="879">
          <cell r="AC879" t="str">
            <v>E-fuels</v>
          </cell>
          <cell r="AD879" t="str">
            <v>GWh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</row>
        <row r="881">
          <cell r="AC881" t="str">
            <v>Coal</v>
          </cell>
          <cell r="AD881" t="str">
            <v>GWh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</row>
        <row r="882">
          <cell r="AC882" t="str">
            <v>Oil</v>
          </cell>
          <cell r="AD882" t="str">
            <v>GWh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</row>
        <row r="883">
          <cell r="AC883" t="str">
            <v>Natural Gas</v>
          </cell>
          <cell r="AD883" t="str">
            <v>GWh</v>
          </cell>
          <cell r="AE883">
            <v>0</v>
          </cell>
          <cell r="AF883">
            <v>2400</v>
          </cell>
          <cell r="AG883">
            <v>3021.5510262232146</v>
          </cell>
          <cell r="AH883">
            <v>2732.7586798492516</v>
          </cell>
          <cell r="AI883">
            <v>3021.5510262232146</v>
          </cell>
          <cell r="AJ883">
            <v>3236.4147952360936</v>
          </cell>
          <cell r="AK883">
            <v>2909.2164319727117</v>
          </cell>
          <cell r="AL883">
            <v>3236.4147952360936</v>
          </cell>
          <cell r="AM883">
            <v>3412.3926547930405</v>
          </cell>
          <cell r="AN883">
            <v>2528.2190111924092</v>
          </cell>
          <cell r="AO883">
            <v>3412.3926547930405</v>
          </cell>
          <cell r="AP883">
            <v>2937.0932172370194</v>
          </cell>
          <cell r="AQ883">
            <v>1537.9824989350518</v>
          </cell>
          <cell r="AR883">
            <v>2937.0932172370194</v>
          </cell>
          <cell r="AS883">
            <v>1769.597525137103</v>
          </cell>
          <cell r="AT883">
            <v>0</v>
          </cell>
          <cell r="AU883">
            <v>1769.597525137103</v>
          </cell>
        </row>
        <row r="884">
          <cell r="AC884" t="str">
            <v>Biofuels</v>
          </cell>
          <cell r="AD884" t="str">
            <v>GWh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</row>
        <row r="885">
          <cell r="AC885" t="str">
            <v>Electricity</v>
          </cell>
          <cell r="AD885" t="str">
            <v>GWh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</row>
        <row r="886">
          <cell r="AC886" t="str">
            <v>Heat</v>
          </cell>
          <cell r="AD886" t="str">
            <v>GWh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</row>
        <row r="887">
          <cell r="AC887" t="str">
            <v>Hydrogen</v>
          </cell>
          <cell r="AD887" t="str">
            <v>GWh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</row>
        <row r="888">
          <cell r="AC888" t="str">
            <v>E-fuels</v>
          </cell>
          <cell r="AD888" t="str">
            <v>GWh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</row>
        <row r="890">
          <cell r="AC890" t="str">
            <v>Coal</v>
          </cell>
          <cell r="AD890" t="str">
            <v>GWh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</row>
        <row r="891">
          <cell r="AC891" t="str">
            <v>Oil</v>
          </cell>
          <cell r="AD891" t="str">
            <v>GWh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</row>
        <row r="892">
          <cell r="AC892" t="str">
            <v>Natural Gas</v>
          </cell>
          <cell r="AD892" t="str">
            <v>GWh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</row>
        <row r="893">
          <cell r="AC893" t="str">
            <v>Biofuels</v>
          </cell>
          <cell r="AD893" t="str">
            <v>GWh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</row>
        <row r="894">
          <cell r="AC894" t="str">
            <v>Electricity</v>
          </cell>
          <cell r="AD894" t="str">
            <v>GWh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</row>
        <row r="895">
          <cell r="AC895" t="str">
            <v>Heat</v>
          </cell>
          <cell r="AD895" t="str">
            <v>GWh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</row>
        <row r="896">
          <cell r="AC896" t="str">
            <v>Hydrogen</v>
          </cell>
          <cell r="AD896" t="str">
            <v>GWh</v>
          </cell>
          <cell r="AE896">
            <v>0</v>
          </cell>
          <cell r="AF896">
            <v>0</v>
          </cell>
          <cell r="AG896">
            <v>335.72789180257945</v>
          </cell>
          <cell r="AH896">
            <v>683.18966996231291</v>
          </cell>
          <cell r="AI896">
            <v>335.72789180257945</v>
          </cell>
          <cell r="AJ896">
            <v>809.1036988090234</v>
          </cell>
          <cell r="AK896">
            <v>1246.8070422740193</v>
          </cell>
          <cell r="AL896">
            <v>809.1036988090234</v>
          </cell>
          <cell r="AM896">
            <v>1462.4539949113032</v>
          </cell>
          <cell r="AN896">
            <v>2528.2190111924092</v>
          </cell>
          <cell r="AO896">
            <v>1462.4539949113032</v>
          </cell>
          <cell r="AP896">
            <v>2937.0932172370194</v>
          </cell>
          <cell r="AQ896">
            <v>4613.9474968051554</v>
          </cell>
          <cell r="AR896">
            <v>2937.0932172370194</v>
          </cell>
          <cell r="AS896">
            <v>5308.7925754113094</v>
          </cell>
          <cell r="AT896">
            <v>7484.763484678946</v>
          </cell>
          <cell r="AU896">
            <v>5308.7925754113094</v>
          </cell>
        </row>
        <row r="897">
          <cell r="AC897" t="str">
            <v>E-fuels</v>
          </cell>
          <cell r="AD897" t="str">
            <v>GWh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</row>
        <row r="899">
          <cell r="AC899" t="str">
            <v>Coal</v>
          </cell>
          <cell r="AD899" t="str">
            <v>GWh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</row>
        <row r="900">
          <cell r="AC900" t="str">
            <v>Oil</v>
          </cell>
          <cell r="AD900" t="str">
            <v>GWh</v>
          </cell>
          <cell r="AE900">
            <v>0</v>
          </cell>
          <cell r="AF900">
            <v>72720</v>
          </cell>
          <cell r="AG900">
            <v>85413.684921705863</v>
          </cell>
          <cell r="AH900">
            <v>79023.084476178454</v>
          </cell>
          <cell r="AI900">
            <v>85413.684921705863</v>
          </cell>
          <cell r="AJ900">
            <v>70899.495477208387</v>
          </cell>
          <cell r="AK900">
            <v>68305.264156828591</v>
          </cell>
          <cell r="AL900">
            <v>70899.495477208387</v>
          </cell>
          <cell r="AM900">
            <v>54464.209171038718</v>
          </cell>
          <cell r="AN900">
            <v>48442.295735431413</v>
          </cell>
          <cell r="AO900">
            <v>54464.209171038718</v>
          </cell>
          <cell r="AP900">
            <v>26454.290144275292</v>
          </cell>
          <cell r="AQ900">
            <v>22679.150931900778</v>
          </cell>
          <cell r="AR900">
            <v>26454.290144275292</v>
          </cell>
          <cell r="AS900">
            <v>0</v>
          </cell>
          <cell r="AT900">
            <v>0</v>
          </cell>
          <cell r="AU900">
            <v>0</v>
          </cell>
        </row>
        <row r="901">
          <cell r="AC901" t="str">
            <v>Natural Gas</v>
          </cell>
          <cell r="AD901" t="str">
            <v>GWh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</row>
        <row r="902">
          <cell r="AC902" t="str">
            <v>Biofuels</v>
          </cell>
          <cell r="AD902" t="str">
            <v>GWh</v>
          </cell>
          <cell r="AE902">
            <v>0</v>
          </cell>
          <cell r="AF902">
            <v>0</v>
          </cell>
          <cell r="AG902">
            <v>4495.4571011424141</v>
          </cell>
          <cell r="AH902">
            <v>4159.1097092725504</v>
          </cell>
          <cell r="AI902">
            <v>4495.4571011424141</v>
          </cell>
          <cell r="AJ902">
            <v>12094.619816700255</v>
          </cell>
          <cell r="AK902">
            <v>11652.074473811936</v>
          </cell>
          <cell r="AL902">
            <v>12094.619816700255</v>
          </cell>
          <cell r="AM902">
            <v>28488.970951004863</v>
          </cell>
          <cell r="AN902">
            <v>25339.047000071812</v>
          </cell>
          <cell r="AO902">
            <v>28488.970951004863</v>
          </cell>
          <cell r="AP902">
            <v>45350.2116759005</v>
          </cell>
          <cell r="AQ902">
            <v>38878.544454687049</v>
          </cell>
          <cell r="AR902">
            <v>45350.2116759005</v>
          </cell>
          <cell r="AS902">
            <v>70997.56691307966</v>
          </cell>
          <cell r="AT902">
            <v>60094.518177118305</v>
          </cell>
          <cell r="AU902">
            <v>70997.56691307966</v>
          </cell>
        </row>
        <row r="903">
          <cell r="AC903" t="str">
            <v>Electricity</v>
          </cell>
          <cell r="AD903" t="str">
            <v>GWh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</row>
        <row r="904">
          <cell r="AC904" t="str">
            <v>Heat</v>
          </cell>
          <cell r="AD904" t="str">
            <v>GWh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</row>
        <row r="905">
          <cell r="AC905" t="str">
            <v>Hydrogen</v>
          </cell>
          <cell r="AD905" t="str">
            <v>GWh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</row>
        <row r="906">
          <cell r="AC906" t="str">
            <v>E-fuels</v>
          </cell>
          <cell r="AD906" t="str">
            <v>GWh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417.05585574828467</v>
          </cell>
          <cell r="AK906">
            <v>401.79567151075639</v>
          </cell>
          <cell r="AL906">
            <v>417.05585574828467</v>
          </cell>
          <cell r="AM906">
            <v>837.91091032367251</v>
          </cell>
          <cell r="AN906">
            <v>745.26608823740628</v>
          </cell>
          <cell r="AO906">
            <v>837.91091032367251</v>
          </cell>
          <cell r="AP906">
            <v>3779.1843063250417</v>
          </cell>
          <cell r="AQ906">
            <v>3239.8787045572544</v>
          </cell>
          <cell r="AR906">
            <v>3779.1843063250417</v>
          </cell>
          <cell r="AS906">
            <v>7888.6185458977407</v>
          </cell>
          <cell r="AT906">
            <v>6677.1686863464793</v>
          </cell>
          <cell r="AU906">
            <v>7888.6185458977407</v>
          </cell>
        </row>
        <row r="908">
          <cell r="AC908" t="str">
            <v>Coal</v>
          </cell>
          <cell r="AD908" t="str">
            <v>GWh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0</v>
          </cell>
        </row>
        <row r="909">
          <cell r="AC909" t="str">
            <v>Oil</v>
          </cell>
          <cell r="AD909" t="str">
            <v>GWh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</v>
          </cell>
        </row>
        <row r="910">
          <cell r="AC910" t="str">
            <v>Natural Gas</v>
          </cell>
          <cell r="AD910" t="str">
            <v>GWh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</row>
        <row r="911">
          <cell r="AC911" t="str">
            <v>Biofuels</v>
          </cell>
          <cell r="AD911" t="str">
            <v>GWh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</row>
        <row r="912">
          <cell r="AC912" t="str">
            <v>Electricity</v>
          </cell>
          <cell r="AD912" t="str">
            <v>GWh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</row>
        <row r="913">
          <cell r="AC913" t="str">
            <v>Heat</v>
          </cell>
          <cell r="AD913" t="str">
            <v>GWh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</row>
        <row r="914">
          <cell r="AC914" t="str">
            <v>Hydrogen</v>
          </cell>
          <cell r="AD914" t="str">
            <v>GWh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</row>
        <row r="915">
          <cell r="AC915" t="str">
            <v>E-fuels</v>
          </cell>
          <cell r="AD915" t="str">
            <v>GWh</v>
          </cell>
          <cell r="AE915">
            <v>0</v>
          </cell>
          <cell r="AF915">
            <v>0</v>
          </cell>
          <cell r="AG915">
            <v>677.34580901051527</v>
          </cell>
          <cell r="AH915">
            <v>6893.339240368392</v>
          </cell>
          <cell r="AI915">
            <v>677.34580901051527</v>
          </cell>
          <cell r="AJ915">
            <v>15552.707953946448</v>
          </cell>
          <cell r="AK915">
            <v>19978.173666784831</v>
          </cell>
          <cell r="AL915">
            <v>15552.707953946448</v>
          </cell>
          <cell r="AM915">
            <v>26783.223740703099</v>
          </cell>
          <cell r="AN915">
            <v>37056.28605402659</v>
          </cell>
          <cell r="AO915">
            <v>26783.223740703099</v>
          </cell>
          <cell r="AP915">
            <v>46123.2266476488</v>
          </cell>
          <cell r="AQ915">
            <v>59067.7886043818</v>
          </cell>
          <cell r="AR915">
            <v>46123.2266476488</v>
          </cell>
          <cell r="AS915">
            <v>58835.94665482064</v>
          </cell>
          <cell r="AT915">
            <v>74700.824678501216</v>
          </cell>
          <cell r="AU915">
            <v>58835.94665482064</v>
          </cell>
        </row>
        <row r="917">
          <cell r="AC917" t="str">
            <v>Coal</v>
          </cell>
          <cell r="AD917" t="str">
            <v>GWh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</row>
        <row r="918">
          <cell r="AC918" t="str">
            <v>Oil</v>
          </cell>
          <cell r="AD918" t="str">
            <v>GWh</v>
          </cell>
          <cell r="AE918">
            <v>146035.17851805533</v>
          </cell>
          <cell r="AF918">
            <v>70869.543662097509</v>
          </cell>
          <cell r="AG918">
            <v>73220.648470222062</v>
          </cell>
          <cell r="AH918">
            <v>73612.202740116307</v>
          </cell>
          <cell r="AI918">
            <v>73220.648470222062</v>
          </cell>
          <cell r="AJ918">
            <v>64119.21174419413</v>
          </cell>
          <cell r="AK918">
            <v>64808.665633916637</v>
          </cell>
          <cell r="AL918">
            <v>64119.21174419413</v>
          </cell>
          <cell r="AM918">
            <v>52198.314438376423</v>
          </cell>
          <cell r="AN918">
            <v>53044.773591431178</v>
          </cell>
          <cell r="AO918">
            <v>52198.314438376423</v>
          </cell>
          <cell r="AP918">
            <v>43088.726564455865</v>
          </cell>
          <cell r="AQ918">
            <v>44025.438011509257</v>
          </cell>
          <cell r="AR918">
            <v>43088.726564455865</v>
          </cell>
          <cell r="AS918">
            <v>22940.742430874452</v>
          </cell>
          <cell r="AT918">
            <v>23567.538672155173</v>
          </cell>
          <cell r="AU918">
            <v>22940.742430874452</v>
          </cell>
        </row>
        <row r="919">
          <cell r="AC919" t="str">
            <v>Natural Gas</v>
          </cell>
          <cell r="AD919" t="str">
            <v>GWh</v>
          </cell>
          <cell r="AE919">
            <v>8045.7500000000009</v>
          </cell>
          <cell r="AF919">
            <v>117.66249999999991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</row>
        <row r="920">
          <cell r="AC920" t="str">
            <v>Biofuels</v>
          </cell>
          <cell r="AD920" t="str">
            <v>GWh</v>
          </cell>
          <cell r="AE920">
            <v>0</v>
          </cell>
          <cell r="AF920">
            <v>0</v>
          </cell>
          <cell r="AG920">
            <v>739.60250980022295</v>
          </cell>
          <cell r="AH920">
            <v>0</v>
          </cell>
          <cell r="AI920">
            <v>739.60250980022295</v>
          </cell>
          <cell r="AJ920">
            <v>11449.859240034666</v>
          </cell>
          <cell r="AK920">
            <v>4629.1904024226169</v>
          </cell>
          <cell r="AL920">
            <v>11449.859240034666</v>
          </cell>
          <cell r="AM920">
            <v>23288.478749429476</v>
          </cell>
          <cell r="AN920">
            <v>12241.10159802258</v>
          </cell>
          <cell r="AO920">
            <v>23288.478749429476</v>
          </cell>
          <cell r="AP920">
            <v>32747.432188986459</v>
          </cell>
          <cell r="AQ920">
            <v>13207.631403452775</v>
          </cell>
          <cell r="AR920">
            <v>32747.432188986459</v>
          </cell>
          <cell r="AS920">
            <v>50469.633347923802</v>
          </cell>
          <cell r="AT920">
            <v>23567.538672155173</v>
          </cell>
          <cell r="AU920">
            <v>50469.633347923802</v>
          </cell>
        </row>
        <row r="921">
          <cell r="AC921" t="str">
            <v>Electricity</v>
          </cell>
          <cell r="AD921" t="str">
            <v>GWh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</row>
        <row r="922">
          <cell r="AC922" t="str">
            <v>Heat</v>
          </cell>
          <cell r="AD922" t="str">
            <v>GWh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</row>
        <row r="923">
          <cell r="AC923" t="str">
            <v>Hydrogen</v>
          </cell>
          <cell r="AD923" t="str">
            <v>GWh</v>
          </cell>
          <cell r="AE923">
            <v>0</v>
          </cell>
          <cell r="AF923">
            <v>0</v>
          </cell>
          <cell r="AG923">
            <v>0</v>
          </cell>
          <cell r="AH923">
            <v>743.55760343551822</v>
          </cell>
          <cell r="AI923">
            <v>0</v>
          </cell>
          <cell r="AJ923">
            <v>763.32394933564444</v>
          </cell>
          <cell r="AK923">
            <v>7715.3173373710297</v>
          </cell>
          <cell r="AL923">
            <v>763.32394933564444</v>
          </cell>
          <cell r="AM923">
            <v>4015.2549567981864</v>
          </cell>
          <cell r="AN923">
            <v>12241.10159802258</v>
          </cell>
          <cell r="AO923">
            <v>4015.2549567981864</v>
          </cell>
          <cell r="AP923">
            <v>8617.7453128911748</v>
          </cell>
          <cell r="AQ923">
            <v>22012.719005754629</v>
          </cell>
          <cell r="AR923">
            <v>8617.7453128911748</v>
          </cell>
          <cell r="AS923">
            <v>13764.445458524671</v>
          </cell>
          <cell r="AT923">
            <v>32994.554141017245</v>
          </cell>
          <cell r="AU923">
            <v>13764.445458524671</v>
          </cell>
        </row>
        <row r="924">
          <cell r="AC924" t="str">
            <v>E-fuels</v>
          </cell>
          <cell r="AD924" t="str">
            <v>GWh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803.05099135963724</v>
          </cell>
          <cell r="AN924">
            <v>4080.3671993408598</v>
          </cell>
          <cell r="AO924">
            <v>803.05099135963724</v>
          </cell>
          <cell r="AP924">
            <v>1723.549062578235</v>
          </cell>
          <cell r="AQ924">
            <v>8805.0876023018518</v>
          </cell>
          <cell r="AR924">
            <v>1723.549062578235</v>
          </cell>
          <cell r="AS924">
            <v>4588.1484861748904</v>
          </cell>
          <cell r="AT924">
            <v>14140.523203293104</v>
          </cell>
          <cell r="AU924">
            <v>4588.1484861748904</v>
          </cell>
        </row>
      </sheetData>
      <sheetData sheetId="5">
        <row r="62">
          <cell r="AD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AD63">
            <v>516643.75</v>
          </cell>
          <cell r="AF63">
            <v>805141.0532302222</v>
          </cell>
          <cell r="AG63">
            <v>784483.02334167261</v>
          </cell>
          <cell r="AH63">
            <v>780105.55707623786</v>
          </cell>
          <cell r="AI63">
            <v>776718.30425844039</v>
          </cell>
          <cell r="AJ63">
            <v>722879.22366319597</v>
          </cell>
          <cell r="AK63">
            <v>696365.53337997827</v>
          </cell>
          <cell r="AL63">
            <v>695526.49510964088</v>
          </cell>
          <cell r="AM63">
            <v>590951.54933895729</v>
          </cell>
          <cell r="AN63">
            <v>528558.81969889719</v>
          </cell>
          <cell r="AO63">
            <v>527820.90320442524</v>
          </cell>
          <cell r="AP63">
            <v>409876.35912610078</v>
          </cell>
          <cell r="AQ63">
            <v>286677.51812957227</v>
          </cell>
          <cell r="AR63">
            <v>284770.67138444306</v>
          </cell>
          <cell r="AS63">
            <v>232661.22323135272</v>
          </cell>
          <cell r="AT63">
            <v>124306.54778818435</v>
          </cell>
          <cell r="AU63">
            <v>123406.49985757052</v>
          </cell>
        </row>
        <row r="64">
          <cell r="AD64">
            <v>3030.5</v>
          </cell>
          <cell r="AF64">
            <v>22189.20275</v>
          </cell>
          <cell r="AG64">
            <v>19690.240024022827</v>
          </cell>
          <cell r="AH64">
            <v>18529.959021667761</v>
          </cell>
          <cell r="AI64">
            <v>18529.959021667761</v>
          </cell>
          <cell r="AJ64">
            <v>19877.728819307649</v>
          </cell>
          <cell r="AK64">
            <v>18615.599991182702</v>
          </cell>
          <cell r="AL64">
            <v>18615.599991182702</v>
          </cell>
          <cell r="AM64">
            <v>20330.754091843344</v>
          </cell>
          <cell r="AN64">
            <v>18972.593872237398</v>
          </cell>
          <cell r="AO64">
            <v>18972.593872237398</v>
          </cell>
          <cell r="AP64">
            <v>20630.312910836172</v>
          </cell>
          <cell r="AQ64">
            <v>19179.493386229922</v>
          </cell>
          <cell r="AR64">
            <v>19179.493386229922</v>
          </cell>
          <cell r="AS64">
            <v>20786.384366916776</v>
          </cell>
          <cell r="AT64">
            <v>19249.283210372014</v>
          </cell>
          <cell r="AU64">
            <v>19249.283210372014</v>
          </cell>
        </row>
        <row r="65">
          <cell r="AD65">
            <v>66374.666666666672</v>
          </cell>
          <cell r="AF65">
            <v>240648.44933333335</v>
          </cell>
          <cell r="AG65">
            <v>242374.0562826836</v>
          </cell>
          <cell r="AH65">
            <v>241925.91791407089</v>
          </cell>
          <cell r="AI65">
            <v>240864.25738054104</v>
          </cell>
          <cell r="AJ65">
            <v>286642.12336725841</v>
          </cell>
          <cell r="AK65">
            <v>228001.60876714662</v>
          </cell>
          <cell r="AL65">
            <v>227786.3555715495</v>
          </cell>
          <cell r="AM65">
            <v>364133.72544434527</v>
          </cell>
          <cell r="AN65">
            <v>215464.40174911299</v>
          </cell>
          <cell r="AO65">
            <v>215148.15182291079</v>
          </cell>
          <cell r="AP65">
            <v>502735.3022861848</v>
          </cell>
          <cell r="AQ65">
            <v>206629.95066789017</v>
          </cell>
          <cell r="AR65">
            <v>205527.01538048376</v>
          </cell>
          <cell r="AS65">
            <v>600815.48907863547</v>
          </cell>
          <cell r="AT65">
            <v>124306.54778818435</v>
          </cell>
          <cell r="AU65">
            <v>123406.49985757052</v>
          </cell>
        </row>
        <row r="66">
          <cell r="AD66">
            <v>1250</v>
          </cell>
          <cell r="AF66">
            <v>2000.008</v>
          </cell>
          <cell r="AG66">
            <v>5816.7044045127404</v>
          </cell>
          <cell r="AH66">
            <v>7435.8160952106018</v>
          </cell>
          <cell r="AI66">
            <v>9937.3521665842909</v>
          </cell>
          <cell r="AJ66">
            <v>18520.944920688969</v>
          </cell>
          <cell r="AK66">
            <v>35645.726400886429</v>
          </cell>
          <cell r="AL66">
            <v>55718.092325013778</v>
          </cell>
          <cell r="AM66">
            <v>46982.19092976852</v>
          </cell>
          <cell r="AN66">
            <v>86709.358220669761</v>
          </cell>
          <cell r="AO66">
            <v>133507.06748155225</v>
          </cell>
          <cell r="AP66">
            <v>66489.176925102176</v>
          </cell>
          <cell r="AQ66">
            <v>152782.79706606042</v>
          </cell>
          <cell r="AR66">
            <v>233480.67937426281</v>
          </cell>
          <cell r="AS66">
            <v>85758.386439863098</v>
          </cell>
          <cell r="AT66">
            <v>205991.24326156123</v>
          </cell>
          <cell r="AU66">
            <v>324111.19509607321</v>
          </cell>
        </row>
        <row r="67">
          <cell r="AD67">
            <v>0</v>
          </cell>
          <cell r="AF67">
            <v>0</v>
          </cell>
          <cell r="AG67"/>
          <cell r="AH67"/>
          <cell r="AI67"/>
          <cell r="AJ67"/>
          <cell r="AK67"/>
          <cell r="AL67"/>
          <cell r="AM67"/>
          <cell r="AN67"/>
        </row>
        <row r="68">
          <cell r="AD68">
            <v>0</v>
          </cell>
          <cell r="AF68">
            <v>0</v>
          </cell>
          <cell r="AG68">
            <v>0</v>
          </cell>
          <cell r="AH68">
            <v>1585.4954802656184</v>
          </cell>
          <cell r="AI68">
            <v>0</v>
          </cell>
          <cell r="AJ68">
            <v>1002.223075891183</v>
          </cell>
          <cell r="AK68">
            <v>36872.708201709524</v>
          </cell>
          <cell r="AL68">
            <v>0</v>
          </cell>
          <cell r="AM68">
            <v>2062.8836288115281</v>
          </cell>
          <cell r="AN68">
            <v>87132.827379083887</v>
          </cell>
          <cell r="AO68">
            <v>329.0430471747527</v>
          </cell>
          <cell r="AP68">
            <v>8845.271101143062</v>
          </cell>
          <cell r="AQ68">
            <v>150264.8054888664</v>
          </cell>
          <cell r="AR68">
            <v>1908.3155760268376</v>
          </cell>
          <cell r="AS68">
            <v>34005.082595599961</v>
          </cell>
          <cell r="AT68">
            <v>222122.0858102387</v>
          </cell>
          <cell r="AU68">
            <v>4170.527524433629</v>
          </cell>
        </row>
        <row r="69">
          <cell r="AD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AD70">
            <v>0</v>
          </cell>
          <cell r="AF70">
            <v>0</v>
          </cell>
          <cell r="AG70">
            <v>14.830758325096827</v>
          </cell>
          <cell r="AH70">
            <v>14.830758325096827</v>
          </cell>
          <cell r="AI70">
            <v>14.830758325096827</v>
          </cell>
          <cell r="AJ70">
            <v>389.26923197764762</v>
          </cell>
          <cell r="AK70">
            <v>389.26923197764762</v>
          </cell>
          <cell r="AL70">
            <v>389.26923197764762</v>
          </cell>
          <cell r="AM70">
            <v>1615.9136355530441</v>
          </cell>
          <cell r="AN70">
            <v>1615.9136355530441</v>
          </cell>
          <cell r="AO70">
            <v>1615.9136355530441</v>
          </cell>
          <cell r="AP70">
            <v>3304.3518035664401</v>
          </cell>
          <cell r="AQ70">
            <v>3304.3518035664401</v>
          </cell>
          <cell r="AR70">
            <v>3304.3518035664401</v>
          </cell>
          <cell r="AS70">
            <v>5850.8620587510468</v>
          </cell>
          <cell r="AT70">
            <v>5850.8620587510468</v>
          </cell>
          <cell r="AU70">
            <v>5850.8620587510468</v>
          </cell>
        </row>
        <row r="273">
          <cell r="AA273" t="str">
            <v>Fuel</v>
          </cell>
          <cell r="AB273" t="str">
            <v>Unit</v>
          </cell>
          <cell r="AC273" t="str">
            <v>2000 First Historical Year</v>
          </cell>
          <cell r="AD273" t="str">
            <v>2021 Last Historical Year</v>
          </cell>
          <cell r="AE273" t="str">
            <v>2030 Baseline</v>
          </cell>
          <cell r="AF273" t="str">
            <v>2030 Green H2</v>
          </cell>
          <cell r="AG273" t="str">
            <v>2030 Direct Electrification</v>
          </cell>
          <cell r="AH273" t="str">
            <v>2035 Baseline</v>
          </cell>
          <cell r="AI273" t="str">
            <v>2035 Green H2</v>
          </cell>
          <cell r="AJ273" t="str">
            <v>2035 Direct Electrification</v>
          </cell>
          <cell r="AK273" t="str">
            <v>2040 Baseline</v>
          </cell>
          <cell r="AL273" t="str">
            <v>2040 Green H2</v>
          </cell>
          <cell r="AM273" t="str">
            <v>2040 Direct Electrification</v>
          </cell>
          <cell r="AN273" t="str">
            <v>2045 Baseline</v>
          </cell>
          <cell r="AO273" t="str">
            <v>2045 Green H2</v>
          </cell>
          <cell r="AP273" t="str">
            <v>2045 Direct Electrification</v>
          </cell>
          <cell r="AQ273" t="str">
            <v>2050 Baseline</v>
          </cell>
          <cell r="AR273" t="str">
            <v>2050 Green H2</v>
          </cell>
          <cell r="AS273" t="str">
            <v>2050 Direct Electrification</v>
          </cell>
        </row>
        <row r="274">
          <cell r="AA274" t="str">
            <v>Coal</v>
          </cell>
          <cell r="AB274" t="str">
            <v>GWh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</row>
        <row r="275">
          <cell r="AA275" t="str">
            <v>Oil</v>
          </cell>
          <cell r="AB275" t="str">
            <v>GWh</v>
          </cell>
          <cell r="AC275">
            <v>240283.30357878006</v>
          </cell>
          <cell r="AD275">
            <v>463272.09210171207</v>
          </cell>
          <cell r="AE275">
            <v>422394.72120609402</v>
          </cell>
          <cell r="AF275">
            <v>421959.26273062377</v>
          </cell>
          <cell r="AG275">
            <v>420217.42882874305</v>
          </cell>
          <cell r="AH275">
            <v>375733.17024747882</v>
          </cell>
          <cell r="AI275">
            <v>375733.17024747882</v>
          </cell>
          <cell r="AJ275">
            <v>375733.17024747882</v>
          </cell>
          <cell r="AK275">
            <v>291936.87016322475</v>
          </cell>
          <cell r="AL275">
            <v>278667.0124285327</v>
          </cell>
          <cell r="AM275">
            <v>278667.0124285327</v>
          </cell>
          <cell r="AN275">
            <v>191101.86329981431</v>
          </cell>
          <cell r="AO275">
            <v>141556.93577764017</v>
          </cell>
          <cell r="AP275">
            <v>141556.93577764017</v>
          </cell>
          <cell r="AQ275">
            <v>100344.54208293831</v>
          </cell>
          <cell r="AR275">
            <v>52030.503302264282</v>
          </cell>
          <cell r="AS275">
            <v>52030.503302264282</v>
          </cell>
        </row>
        <row r="276">
          <cell r="AA276" t="str">
            <v>Natural Gas</v>
          </cell>
          <cell r="AB276" t="str">
            <v>GWh</v>
          </cell>
          <cell r="AC276">
            <v>3054.3017066203442</v>
          </cell>
          <cell r="AD276">
            <v>13075.525420859032</v>
          </cell>
          <cell r="AE276">
            <v>14515.282515673336</v>
          </cell>
          <cell r="AF276">
            <v>14515.282515673336</v>
          </cell>
          <cell r="AG276">
            <v>14515.282515673336</v>
          </cell>
          <cell r="AH276">
            <v>14507.072210327367</v>
          </cell>
          <cell r="AI276">
            <v>14507.072210327367</v>
          </cell>
          <cell r="AJ276">
            <v>14507.072210327367</v>
          </cell>
          <cell r="AK276">
            <v>14744.286371880038</v>
          </cell>
          <cell r="AL276">
            <v>14744.286371880038</v>
          </cell>
          <cell r="AM276">
            <v>14744.286371880038</v>
          </cell>
          <cell r="AN276">
            <v>14869.426027063046</v>
          </cell>
          <cell r="AO276">
            <v>14869.426027063046</v>
          </cell>
          <cell r="AP276">
            <v>14869.426027063046</v>
          </cell>
          <cell r="AQ276">
            <v>14865.85808636123</v>
          </cell>
          <cell r="AR276">
            <v>14865.85808636123</v>
          </cell>
          <cell r="AS276">
            <v>14865.85808636123</v>
          </cell>
        </row>
        <row r="277">
          <cell r="AA277" t="str">
            <v>Biofuels</v>
          </cell>
          <cell r="AB277" t="str">
            <v>GWh</v>
          </cell>
          <cell r="AC277">
            <v>34326.186225540012</v>
          </cell>
          <cell r="AD277">
            <v>146296.45013738275</v>
          </cell>
          <cell r="AE277">
            <v>140798.24040203134</v>
          </cell>
          <cell r="AF277">
            <v>140653.08757687459</v>
          </cell>
          <cell r="AG277">
            <v>140072.47627624767</v>
          </cell>
          <cell r="AH277">
            <v>161028.50153463378</v>
          </cell>
          <cell r="AI277">
            <v>132014.35711397906</v>
          </cell>
          <cell r="AJ277">
            <v>132014.35711397906</v>
          </cell>
          <cell r="AK277">
            <v>194624.5801088165</v>
          </cell>
          <cell r="AL277">
            <v>119428.71961222832</v>
          </cell>
          <cell r="AM277">
            <v>119428.71961222832</v>
          </cell>
          <cell r="AN277">
            <v>263902.57312831492</v>
          </cell>
          <cell r="AO277">
            <v>111223.30668243155</v>
          </cell>
          <cell r="AP277">
            <v>111223.30668243155</v>
          </cell>
          <cell r="AQ277">
            <v>301033.62624881492</v>
          </cell>
          <cell r="AR277">
            <v>52030.503302264282</v>
          </cell>
          <cell r="AS277">
            <v>52030.503302264282</v>
          </cell>
        </row>
        <row r="278">
          <cell r="AA278" t="str">
            <v>Electricity</v>
          </cell>
          <cell r="AB278" t="str">
            <v>GWh</v>
          </cell>
          <cell r="AC278">
            <v>0</v>
          </cell>
          <cell r="AD278">
            <v>0</v>
          </cell>
          <cell r="AE278">
            <v>816.69414127173218</v>
          </cell>
          <cell r="AF278">
            <v>816.69414127173218</v>
          </cell>
          <cell r="AG278">
            <v>1633.3882825434644</v>
          </cell>
          <cell r="AH278">
            <v>8162.3219309629276</v>
          </cell>
          <cell r="AI278">
            <v>11427.250703348098</v>
          </cell>
          <cell r="AJ278">
            <v>16324.643861925855</v>
          </cell>
          <cell r="AK278">
            <v>24887.367402208263</v>
          </cell>
          <cell r="AL278">
            <v>36501.472189905457</v>
          </cell>
          <cell r="AM278">
            <v>49774.734804416526</v>
          </cell>
          <cell r="AN278">
            <v>33464.793006304011</v>
          </cell>
          <cell r="AO278">
            <v>66929.586012608022</v>
          </cell>
          <cell r="AP278">
            <v>92028.180767336031</v>
          </cell>
          <cell r="AQ278">
            <v>41820.953849843238</v>
          </cell>
          <cell r="AR278">
            <v>92006.098469655117</v>
          </cell>
          <cell r="AS278">
            <v>133827.05231949835</v>
          </cell>
        </row>
        <row r="279">
          <cell r="AA279" t="str">
            <v>Heat</v>
          </cell>
          <cell r="AB279" t="str">
            <v>GWh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</row>
        <row r="280">
          <cell r="AA280" t="str">
            <v>Hydrogen</v>
          </cell>
          <cell r="AB280" t="str">
            <v>GWh</v>
          </cell>
          <cell r="AC280">
            <v>0</v>
          </cell>
          <cell r="AD280">
            <v>0</v>
          </cell>
          <cell r="AE280">
            <v>0</v>
          </cell>
          <cell r="AF280">
            <v>318.08087607425364</v>
          </cell>
          <cell r="AG280">
            <v>0</v>
          </cell>
          <cell r="AH280">
            <v>0</v>
          </cell>
          <cell r="AI280">
            <v>9537.0287824935258</v>
          </cell>
          <cell r="AJ280">
            <v>0</v>
          </cell>
          <cell r="AK280">
            <v>0</v>
          </cell>
          <cell r="AL280">
            <v>25847.932459837357</v>
          </cell>
          <cell r="AM280">
            <v>0</v>
          </cell>
          <cell r="AN280">
            <v>3258.41405587697</v>
          </cell>
          <cell r="AO280">
            <v>48876.21083815454</v>
          </cell>
          <cell r="AP280">
            <v>0</v>
          </cell>
          <cell r="AQ280">
            <v>16288.160973096839</v>
          </cell>
          <cell r="AR280">
            <v>81440.804865484213</v>
          </cell>
          <cell r="AS280">
            <v>0</v>
          </cell>
        </row>
        <row r="281">
          <cell r="AA281" t="str">
            <v>E-fuels</v>
          </cell>
          <cell r="AB281" t="str">
            <v>GWh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</row>
        <row r="283">
          <cell r="AA283" t="str">
            <v>Coal</v>
          </cell>
          <cell r="AB283" t="str">
            <v>GWh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</row>
        <row r="284">
          <cell r="AA284" t="str">
            <v>Oil</v>
          </cell>
          <cell r="AB284" t="str">
            <v>GWh</v>
          </cell>
          <cell r="AC284">
            <v>26181.30951660244</v>
          </cell>
          <cell r="AD284">
            <v>19525.995574775829</v>
          </cell>
          <cell r="AE284">
            <v>20885.058042391254</v>
          </cell>
          <cell r="AF284">
            <v>21428.939762245194</v>
          </cell>
          <cell r="AG284">
            <v>21320.163418274406</v>
          </cell>
          <cell r="AH284">
            <v>21203.764312499134</v>
          </cell>
          <cell r="AI284">
            <v>18679.506656249236</v>
          </cell>
          <cell r="AJ284">
            <v>18679.506656249236</v>
          </cell>
          <cell r="AK284">
            <v>19557.507162325684</v>
          </cell>
          <cell r="AL284">
            <v>14260.682305862476</v>
          </cell>
          <cell r="AM284">
            <v>14260.682305862476</v>
          </cell>
          <cell r="AN284">
            <v>14624.260808030958</v>
          </cell>
          <cell r="AO284">
            <v>7109.0156705706058</v>
          </cell>
          <cell r="AP284">
            <v>7109.0156705706049</v>
          </cell>
          <cell r="AQ284">
            <v>9222.6069392685622</v>
          </cell>
          <cell r="AR284">
            <v>3842.7528913618999</v>
          </cell>
          <cell r="AS284">
            <v>3842.7528913618999</v>
          </cell>
        </row>
        <row r="285">
          <cell r="AA285" t="str">
            <v>Natural Gas</v>
          </cell>
          <cell r="AB285" t="str">
            <v>GWh</v>
          </cell>
          <cell r="AC285">
            <v>0</v>
          </cell>
          <cell r="AD285">
            <v>1070.5041433539379</v>
          </cell>
          <cell r="AE285">
            <v>1160.2810023550699</v>
          </cell>
          <cell r="AF285">
            <v>0</v>
          </cell>
          <cell r="AG285">
            <v>0</v>
          </cell>
          <cell r="AH285">
            <v>1262.1288281249485</v>
          </cell>
          <cell r="AI285">
            <v>0</v>
          </cell>
          <cell r="AJ285">
            <v>0</v>
          </cell>
          <cell r="AK285">
            <v>1358.16021960595</v>
          </cell>
          <cell r="AL285">
            <v>0</v>
          </cell>
          <cell r="AM285">
            <v>0</v>
          </cell>
          <cell r="AN285">
            <v>1450.819524606246</v>
          </cell>
          <cell r="AO285">
            <v>0</v>
          </cell>
          <cell r="AP285">
            <v>0</v>
          </cell>
          <cell r="AQ285">
            <v>1537.1011565447604</v>
          </cell>
          <cell r="AR285">
            <v>0</v>
          </cell>
          <cell r="AS285">
            <v>0</v>
          </cell>
        </row>
        <row r="286">
          <cell r="AA286" t="str">
            <v>Biofuels</v>
          </cell>
          <cell r="AB286" t="str">
            <v>GWh</v>
          </cell>
          <cell r="AC286">
            <v>3740.1870738003486</v>
          </cell>
          <cell r="AD286">
            <v>6166.1038657186818</v>
          </cell>
          <cell r="AE286">
            <v>6961.6860141304178</v>
          </cell>
          <cell r="AF286">
            <v>7142.9799207483975</v>
          </cell>
          <cell r="AG286">
            <v>7106.7211394248015</v>
          </cell>
          <cell r="AH286">
            <v>9087.3275624996277</v>
          </cell>
          <cell r="AI286">
            <v>6563.0699062497324</v>
          </cell>
          <cell r="AJ286">
            <v>6563.0699062497324</v>
          </cell>
          <cell r="AK286">
            <v>13038.338108217125</v>
          </cell>
          <cell r="AL286">
            <v>6111.7209882267753</v>
          </cell>
          <cell r="AM286">
            <v>6111.7209882267753</v>
          </cell>
          <cell r="AN286">
            <v>20195.407782518942</v>
          </cell>
          <cell r="AO286">
            <v>5585.6551697340483</v>
          </cell>
          <cell r="AP286">
            <v>5585.6551697340474</v>
          </cell>
          <cell r="AQ286">
            <v>27667.820817805688</v>
          </cell>
          <cell r="AR286">
            <v>3842.7528913618999</v>
          </cell>
          <cell r="AS286">
            <v>3842.7528913618999</v>
          </cell>
        </row>
        <row r="287">
          <cell r="AA287" t="str">
            <v>Electricity</v>
          </cell>
          <cell r="AB287" t="str">
            <v>GWh</v>
          </cell>
          <cell r="AC287">
            <v>0</v>
          </cell>
          <cell r="AD287">
            <v>0</v>
          </cell>
          <cell r="AE287">
            <v>0</v>
          </cell>
          <cell r="AF287">
            <v>132.85203877167228</v>
          </cell>
          <cell r="AG287">
            <v>265.70407754334457</v>
          </cell>
          <cell r="AH287">
            <v>0</v>
          </cell>
          <cell r="AI287">
            <v>1445.1360288461274</v>
          </cell>
          <cell r="AJ287">
            <v>2890.2720576922547</v>
          </cell>
          <cell r="AK287">
            <v>0</v>
          </cell>
          <cell r="AL287">
            <v>3110.183719064566</v>
          </cell>
          <cell r="AM287">
            <v>6220.3674381291321</v>
          </cell>
          <cell r="AN287">
            <v>0</v>
          </cell>
          <cell r="AO287">
            <v>5814.1532930267304</v>
          </cell>
          <cell r="AP287">
            <v>10797.713258478214</v>
          </cell>
          <cell r="AQ287">
            <v>0</v>
          </cell>
          <cell r="AR287">
            <v>7919.9056016474269</v>
          </cell>
          <cell r="AS287">
            <v>14079.832180706535</v>
          </cell>
        </row>
        <row r="288">
          <cell r="AA288" t="str">
            <v>Heat</v>
          </cell>
          <cell r="AB288" t="str">
            <v>GWh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</row>
        <row r="289">
          <cell r="AA289" t="str">
            <v>Hydrogen</v>
          </cell>
          <cell r="AB289" t="str">
            <v>GWh</v>
          </cell>
          <cell r="AC289">
            <v>0</v>
          </cell>
          <cell r="AD289">
            <v>0</v>
          </cell>
          <cell r="AE289">
            <v>0</v>
          </cell>
          <cell r="AF289">
            <v>127.74234497276183</v>
          </cell>
          <cell r="AG289">
            <v>0</v>
          </cell>
          <cell r="AH289">
            <v>0</v>
          </cell>
          <cell r="AI289">
            <v>2779.107747781014</v>
          </cell>
          <cell r="AJ289">
            <v>0</v>
          </cell>
          <cell r="AK289">
            <v>0</v>
          </cell>
          <cell r="AL289">
            <v>5981.122536662625</v>
          </cell>
          <cell r="AM289">
            <v>0</v>
          </cell>
          <cell r="AN289">
            <v>0</v>
          </cell>
          <cell r="AO289">
            <v>9583.7691643297749</v>
          </cell>
          <cell r="AP289">
            <v>0</v>
          </cell>
          <cell r="AQ289">
            <v>0</v>
          </cell>
          <cell r="AR289">
            <v>11846.012652036743</v>
          </cell>
          <cell r="AS289">
            <v>0</v>
          </cell>
        </row>
        <row r="290">
          <cell r="AA290" t="str">
            <v>E-fuels</v>
          </cell>
          <cell r="AB290" t="str">
            <v>GWh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</row>
        <row r="292">
          <cell r="AA292" t="str">
            <v>Coal</v>
          </cell>
          <cell r="AB292" t="str">
            <v>GWh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</row>
        <row r="293">
          <cell r="AA293" t="str">
            <v>Oil</v>
          </cell>
          <cell r="AB293" t="str">
            <v>GWh</v>
          </cell>
          <cell r="AC293">
            <v>5261.5171858123877</v>
          </cell>
          <cell r="AD293">
            <v>5450.0478895296937</v>
          </cell>
          <cell r="AE293">
            <v>5047.352459293772</v>
          </cell>
          <cell r="AF293">
            <v>5047.352459293772</v>
          </cell>
          <cell r="AG293">
            <v>4996.3691011190876</v>
          </cell>
          <cell r="AH293">
            <v>4324.3219295196886</v>
          </cell>
          <cell r="AI293">
            <v>4571.4260397779572</v>
          </cell>
          <cell r="AJ293">
            <v>4063.4898131359614</v>
          </cell>
          <cell r="AK293">
            <v>3162.4992620221692</v>
          </cell>
          <cell r="AL293">
            <v>3689.5824723591973</v>
          </cell>
          <cell r="AM293">
            <v>2951.6659778873573</v>
          </cell>
          <cell r="AN293">
            <v>1500.0050823428401</v>
          </cell>
          <cell r="AO293">
            <v>2000.0067764571199</v>
          </cell>
          <cell r="AP293">
            <v>1200.0040658742723</v>
          </cell>
          <cell r="AQ293">
            <v>450.02396530691141</v>
          </cell>
          <cell r="AR293">
            <v>900.04793061382281</v>
          </cell>
          <cell r="AS293">
            <v>0</v>
          </cell>
        </row>
        <row r="294">
          <cell r="AA294" t="str">
            <v>Natural Gas</v>
          </cell>
          <cell r="AB294" t="str">
            <v>GWh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</row>
        <row r="295">
          <cell r="AA295" t="str">
            <v>Biofuels</v>
          </cell>
          <cell r="AB295" t="str">
            <v>GWh</v>
          </cell>
          <cell r="AC295">
            <v>751.64531225891255</v>
          </cell>
          <cell r="AD295">
            <v>1721.0677545883243</v>
          </cell>
          <cell r="AE295">
            <v>1682.4508197645905</v>
          </cell>
          <cell r="AF295">
            <v>1682.4508197645905</v>
          </cell>
          <cell r="AG295">
            <v>1665.4563670396958</v>
          </cell>
          <cell r="AH295">
            <v>1853.2808269370096</v>
          </cell>
          <cell r="AI295">
            <v>1606.1767166787417</v>
          </cell>
          <cell r="AJ295">
            <v>1427.7126370477702</v>
          </cell>
          <cell r="AK295">
            <v>2108.3328413481131</v>
          </cell>
          <cell r="AL295">
            <v>1581.2496310110846</v>
          </cell>
          <cell r="AM295">
            <v>1264.9997048088674</v>
          </cell>
          <cell r="AN295">
            <v>2071.435589902017</v>
          </cell>
          <cell r="AO295">
            <v>1571.4338957877371</v>
          </cell>
          <cell r="AP295">
            <v>942.86033747264241</v>
          </cell>
          <cell r="AQ295">
            <v>1350.0718959207343</v>
          </cell>
          <cell r="AR295">
            <v>900.04793061382281</v>
          </cell>
          <cell r="AS295">
            <v>0</v>
          </cell>
        </row>
        <row r="296">
          <cell r="AA296" t="str">
            <v>Electricity</v>
          </cell>
          <cell r="AB296" t="str">
            <v>GWh</v>
          </cell>
          <cell r="AC296">
            <v>0</v>
          </cell>
          <cell r="AD296">
            <v>0</v>
          </cell>
          <cell r="AE296">
            <v>17.875594185260109</v>
          </cell>
          <cell r="AF296">
            <v>17.875594185260109</v>
          </cell>
          <cell r="AG296">
            <v>35.751188370520218</v>
          </cell>
          <cell r="AH296">
            <v>180.49732936677597</v>
          </cell>
          <cell r="AI296">
            <v>180.49732936677597</v>
          </cell>
          <cell r="AJ296">
            <v>360.99465873355194</v>
          </cell>
          <cell r="AK296">
            <v>462.00985513578837</v>
          </cell>
          <cell r="AL296">
            <v>462.00985513578837</v>
          </cell>
          <cell r="AM296">
            <v>739.21576821726148</v>
          </cell>
          <cell r="AN296">
            <v>939.15386901899478</v>
          </cell>
          <cell r="AO296">
            <v>939.15386901899478</v>
          </cell>
          <cell r="AP296">
            <v>1314.8154166265927</v>
          </cell>
          <cell r="AQ296">
            <v>1420.0714623220133</v>
          </cell>
          <cell r="AR296">
            <v>1420.0714623220133</v>
          </cell>
          <cell r="AS296">
            <v>1893.428616429351</v>
          </cell>
        </row>
        <row r="297">
          <cell r="AA297" t="str">
            <v>Heat</v>
          </cell>
          <cell r="AB297" t="str">
            <v>GWh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</row>
        <row r="298">
          <cell r="AA298" t="str">
            <v>Hydrogen</v>
          </cell>
          <cell r="AB298" t="str">
            <v>GWh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</row>
        <row r="299">
          <cell r="AA299" t="str">
            <v>E-fuels</v>
          </cell>
          <cell r="AB299" t="str">
            <v>GWh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</row>
        <row r="301">
          <cell r="AA301" t="str">
            <v>Coal</v>
          </cell>
          <cell r="AB301" t="str">
            <v>GWh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</row>
        <row r="302">
          <cell r="AA302" t="str">
            <v>Oil</v>
          </cell>
          <cell r="AB302" t="str">
            <v>GWh</v>
          </cell>
          <cell r="AC302">
            <v>3146.6494979073004</v>
          </cell>
          <cell r="AD302">
            <v>3583.6617047549062</v>
          </cell>
          <cell r="AE302">
            <v>5945.0602611957711</v>
          </cell>
          <cell r="AF302">
            <v>5652.5255499305831</v>
          </cell>
          <cell r="AG302">
            <v>5567.596117627787</v>
          </cell>
          <cell r="AH302">
            <v>7235.2253870350369</v>
          </cell>
          <cell r="AI302">
            <v>6546.1563025555115</v>
          </cell>
          <cell r="AJ302">
            <v>6431.3114551422559</v>
          </cell>
          <cell r="AK302">
            <v>7837.9284330017354</v>
          </cell>
          <cell r="AL302">
            <v>6344.9896838585473</v>
          </cell>
          <cell r="AM302">
            <v>6344.9896838585473</v>
          </cell>
          <cell r="AN302">
            <v>7881.1568446384663</v>
          </cell>
          <cell r="AO302">
            <v>5504.3000184776574</v>
          </cell>
          <cell r="AP302">
            <v>5129.0068353996357</v>
          </cell>
          <cell r="AQ302">
            <v>6093.9598596347869</v>
          </cell>
          <cell r="AR302">
            <v>2901.8856474451372</v>
          </cell>
          <cell r="AS302">
            <v>2901.8856474451372</v>
          </cell>
        </row>
        <row r="303">
          <cell r="AA303" t="str">
            <v>Natural Gas</v>
          </cell>
          <cell r="AB303" t="str">
            <v>GWh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</row>
        <row r="304">
          <cell r="AA304" t="str">
            <v>Biofuels</v>
          </cell>
          <cell r="AB304" t="str">
            <v>GWh</v>
          </cell>
          <cell r="AC304">
            <v>0</v>
          </cell>
          <cell r="AD304">
            <v>0</v>
          </cell>
          <cell r="AE304">
            <v>312.89790848398798</v>
          </cell>
          <cell r="AF304">
            <v>297.50134473318855</v>
          </cell>
          <cell r="AG304">
            <v>293.03137461198878</v>
          </cell>
          <cell r="AH304">
            <v>803.91393189278199</v>
          </cell>
          <cell r="AI304">
            <v>727.3507002839458</v>
          </cell>
          <cell r="AJ304">
            <v>714.59016168247297</v>
          </cell>
          <cell r="AK304">
            <v>1959.4821082504338</v>
          </cell>
          <cell r="AL304">
            <v>1586.2474209646368</v>
          </cell>
          <cell r="AM304">
            <v>1586.2474209646368</v>
          </cell>
          <cell r="AN304">
            <v>3377.6386477021993</v>
          </cell>
          <cell r="AO304">
            <v>2358.9857222047103</v>
          </cell>
          <cell r="AP304">
            <v>2198.1457865998436</v>
          </cell>
          <cell r="AQ304">
            <v>6093.9598596347869</v>
          </cell>
          <cell r="AR304">
            <v>2901.8856474451372</v>
          </cell>
          <cell r="AS304">
            <v>2901.8856474451372</v>
          </cell>
        </row>
        <row r="305">
          <cell r="AA305" t="str">
            <v>Electricity</v>
          </cell>
          <cell r="AB305" t="str">
            <v>GWh</v>
          </cell>
          <cell r="AC305">
            <v>1071.8587019855661</v>
          </cell>
          <cell r="AD305">
            <v>1220.7203203815918</v>
          </cell>
          <cell r="AE305">
            <v>2131.6790844655184</v>
          </cell>
          <cell r="AF305">
            <v>2304.5179291519112</v>
          </cell>
          <cell r="AG305">
            <v>2362.1308773807086</v>
          </cell>
          <cell r="AH305">
            <v>2738.4115838760476</v>
          </cell>
          <cell r="AI305">
            <v>3108.4672033187567</v>
          </cell>
          <cell r="AJ305">
            <v>3256.4894510958406</v>
          </cell>
          <cell r="AK305">
            <v>3337.3401621471667</v>
          </cell>
          <cell r="AL305">
            <v>3968.7288414723066</v>
          </cell>
          <cell r="AM305">
            <v>4329.5223725152437</v>
          </cell>
          <cell r="AN305">
            <v>3835.1389089782638</v>
          </cell>
          <cell r="AO305">
            <v>4768.0105354864909</v>
          </cell>
          <cell r="AP305">
            <v>5597.229759049359</v>
          </cell>
          <cell r="AQ305">
            <v>4151.6310662781752</v>
          </cell>
          <cell r="AR305">
            <v>5610.3122517272632</v>
          </cell>
          <cell r="AS305">
            <v>6732.374702072716</v>
          </cell>
        </row>
        <row r="306">
          <cell r="AA306" t="str">
            <v>Heat</v>
          </cell>
          <cell r="AB306" t="str">
            <v>GWh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</row>
        <row r="307">
          <cell r="AA307" t="str">
            <v>Hydrogen</v>
          </cell>
          <cell r="AB307" t="str">
            <v>GWh</v>
          </cell>
          <cell r="AC307">
            <v>0</v>
          </cell>
          <cell r="AD307">
            <v>0</v>
          </cell>
          <cell r="AE307">
            <v>0</v>
          </cell>
          <cell r="AF307">
            <v>7.8472808794396984</v>
          </cell>
          <cell r="AG307">
            <v>0</v>
          </cell>
          <cell r="AH307">
            <v>0</v>
          </cell>
          <cell r="AI307">
            <v>100.80825495163454</v>
          </cell>
          <cell r="AJ307">
            <v>0</v>
          </cell>
          <cell r="AK307">
            <v>0</v>
          </cell>
          <cell r="AL307">
            <v>614.28208949120733</v>
          </cell>
          <cell r="AM307">
            <v>122.85641789824146</v>
          </cell>
          <cell r="AN307">
            <v>0</v>
          </cell>
          <cell r="AO307">
            <v>1411.8172125316071</v>
          </cell>
          <cell r="AP307">
            <v>705.90860626580354</v>
          </cell>
          <cell r="AQ307">
            <v>0</v>
          </cell>
          <cell r="AR307">
            <v>3056.652881975544</v>
          </cell>
          <cell r="AS307">
            <v>1528.326440987772</v>
          </cell>
        </row>
        <row r="308">
          <cell r="AA308" t="str">
            <v>E-fuels</v>
          </cell>
          <cell r="AB308" t="str">
            <v>GWh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</row>
        <row r="310">
          <cell r="AA310" t="str">
            <v>Coal</v>
          </cell>
          <cell r="AB310" t="str">
            <v>GWh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</row>
        <row r="311">
          <cell r="AA311" t="str">
            <v>Oil</v>
          </cell>
          <cell r="AB311" t="str">
            <v>GWh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</row>
        <row r="312">
          <cell r="AA312" t="str">
            <v>Natural Gas</v>
          </cell>
          <cell r="AB312" t="str">
            <v>GWh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</row>
        <row r="313">
          <cell r="AA313" t="str">
            <v>Biofuels</v>
          </cell>
          <cell r="AB313" t="str">
            <v>GWh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</row>
        <row r="314">
          <cell r="AA314" t="str">
            <v>Electricity</v>
          </cell>
          <cell r="AB314" t="str">
            <v>GWh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</row>
        <row r="315">
          <cell r="AA315" t="str">
            <v>Heat</v>
          </cell>
          <cell r="AB315" t="str">
            <v>GWh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</row>
        <row r="316">
          <cell r="AA316" t="str">
            <v>Hydrogen</v>
          </cell>
          <cell r="AB316" t="str">
            <v>GWh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</row>
        <row r="317">
          <cell r="AA317" t="str">
            <v>E-fuels</v>
          </cell>
          <cell r="AB317" t="str">
            <v>GWh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</row>
        <row r="318">
          <cell r="AA318" t="str">
            <v>Ammonia</v>
          </cell>
          <cell r="AB318" t="str">
            <v>GWh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</row>
        <row r="320">
          <cell r="AA320" t="str">
            <v>Coal</v>
          </cell>
          <cell r="AB320" t="str">
            <v>GWh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</row>
        <row r="321">
          <cell r="AA321" t="str">
            <v>Oil</v>
          </cell>
          <cell r="AB321" t="str">
            <v>GWh</v>
          </cell>
          <cell r="AC321">
            <v>38697.925502214006</v>
          </cell>
          <cell r="AD321">
            <v>30034.498096993502</v>
          </cell>
          <cell r="AE321">
            <v>34466.775025556708</v>
          </cell>
          <cell r="AF321">
            <v>34466.775025556708</v>
          </cell>
          <cell r="AG321">
            <v>34466.775025556708</v>
          </cell>
          <cell r="AH321">
            <v>34981.369402713928</v>
          </cell>
          <cell r="AI321">
            <v>35193.201028541465</v>
          </cell>
          <cell r="AJ321">
            <v>35193.201028541465</v>
          </cell>
          <cell r="AK321">
            <v>33252.537807742483</v>
          </cell>
          <cell r="AL321">
            <v>32421.224362548921</v>
          </cell>
          <cell r="AM321">
            <v>32421.224362548921</v>
          </cell>
          <cell r="AN321">
            <v>30051.13901572843</v>
          </cell>
          <cell r="AO321">
            <v>27797.303589548796</v>
          </cell>
          <cell r="AP321">
            <v>27797.303589548796</v>
          </cell>
          <cell r="AQ321">
            <v>21938.75664613552</v>
          </cell>
          <cell r="AR321">
            <v>17551.005316908417</v>
          </cell>
          <cell r="AS321">
            <v>17551.005316908417</v>
          </cell>
        </row>
        <row r="322">
          <cell r="AA322" t="str">
            <v>Natural Gas</v>
          </cell>
          <cell r="AB322" t="str">
            <v>GWh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</row>
        <row r="323">
          <cell r="AA323" t="str">
            <v>Biofuels</v>
          </cell>
          <cell r="AB323" t="str">
            <v>GWh</v>
          </cell>
          <cell r="AC323">
            <v>0</v>
          </cell>
          <cell r="AD323">
            <v>0</v>
          </cell>
          <cell r="AE323">
            <v>1814.0407908187744</v>
          </cell>
          <cell r="AF323">
            <v>1814.0407908187744</v>
          </cell>
          <cell r="AG323">
            <v>1814.0407908187744</v>
          </cell>
          <cell r="AH323">
            <v>3886.8188225237695</v>
          </cell>
          <cell r="AI323">
            <v>3480.646255570035</v>
          </cell>
          <cell r="AJ323">
            <v>3480.646255570035</v>
          </cell>
          <cell r="AK323">
            <v>8313.1344519356207</v>
          </cell>
          <cell r="AL323">
            <v>8105.3060906372302</v>
          </cell>
          <cell r="AM323">
            <v>8105.3060906372302</v>
          </cell>
          <cell r="AN323">
            <v>12879.059578169326</v>
          </cell>
          <cell r="AO323">
            <v>11913.130109806627</v>
          </cell>
          <cell r="AP323">
            <v>11913.130109806627</v>
          </cell>
          <cell r="AQ323">
            <v>21938.75664613552</v>
          </cell>
          <cell r="AR323">
            <v>17551.005316908417</v>
          </cell>
          <cell r="AS323">
            <v>17551.005316908417</v>
          </cell>
        </row>
        <row r="324">
          <cell r="AA324" t="str">
            <v>Electricity</v>
          </cell>
          <cell r="AB324" t="str">
            <v>GWh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141.33886627359163</v>
          </cell>
          <cell r="AK324">
            <v>0</v>
          </cell>
          <cell r="AL324">
            <v>0</v>
          </cell>
          <cell r="AM324">
            <v>755.73949563051087</v>
          </cell>
          <cell r="AN324">
            <v>0</v>
          </cell>
          <cell r="AO324">
            <v>0</v>
          </cell>
          <cell r="AP324">
            <v>2341.6471960307863</v>
          </cell>
          <cell r="AQ324">
            <v>0</v>
          </cell>
          <cell r="AR324">
            <v>0</v>
          </cell>
          <cell r="AS324">
            <v>6382.183751603061</v>
          </cell>
        </row>
        <row r="325">
          <cell r="AA325" t="str">
            <v>Heat</v>
          </cell>
          <cell r="AB325" t="str">
            <v>GWh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</row>
        <row r="326">
          <cell r="AA326" t="str">
            <v>Hydrogen</v>
          </cell>
          <cell r="AB326" t="str">
            <v>GWh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176.67358284198954</v>
          </cell>
          <cell r="AJ326">
            <v>0</v>
          </cell>
          <cell r="AK326">
            <v>0</v>
          </cell>
          <cell r="AL326">
            <v>944.67436953813876</v>
          </cell>
          <cell r="AM326">
            <v>0</v>
          </cell>
          <cell r="AN326">
            <v>0</v>
          </cell>
          <cell r="AO326">
            <v>2927.0589950384838</v>
          </cell>
          <cell r="AP326">
            <v>0</v>
          </cell>
          <cell r="AQ326">
            <v>0</v>
          </cell>
          <cell r="AR326">
            <v>7977.7296895038271</v>
          </cell>
          <cell r="AS326">
            <v>0</v>
          </cell>
        </row>
        <row r="327">
          <cell r="AA327" t="str">
            <v>E-fuels</v>
          </cell>
          <cell r="AB327" t="str">
            <v>GWh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</row>
        <row r="329">
          <cell r="AA329" t="str">
            <v>Coal</v>
          </cell>
          <cell r="AB329" t="str">
            <v>GWh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</row>
        <row r="330">
          <cell r="AA330" t="str">
            <v>Oil</v>
          </cell>
          <cell r="AB330" t="str">
            <v>GWh</v>
          </cell>
          <cell r="AC330">
            <v>50746.506987859357</v>
          </cell>
          <cell r="AD330">
            <v>121731.53446008563</v>
          </cell>
          <cell r="AE330">
            <v>116827.08632443765</v>
          </cell>
          <cell r="AF330">
            <v>116706.64602925781</v>
          </cell>
          <cell r="AG330">
            <v>116224.88484853848</v>
          </cell>
          <cell r="AH330">
            <v>106410.86952415314</v>
          </cell>
          <cell r="AI330">
            <v>106410.86952415312</v>
          </cell>
          <cell r="AJ330">
            <v>106410.86952415312</v>
          </cell>
          <cell r="AK330">
            <v>83720.488507075701</v>
          </cell>
          <cell r="AL330">
            <v>79915.011756754087</v>
          </cell>
          <cell r="AM330">
            <v>79915.011756754087</v>
          </cell>
          <cell r="AN330">
            <v>55392.985700012701</v>
          </cell>
          <cell r="AO330">
            <v>41031.841259268658</v>
          </cell>
          <cell r="AP330">
            <v>41031.841259268658</v>
          </cell>
          <cell r="AQ330">
            <v>29588.119587072801</v>
          </cell>
          <cell r="AR330">
            <v>15341.987934037743</v>
          </cell>
          <cell r="AS330">
            <v>15341.987934037743</v>
          </cell>
        </row>
        <row r="331">
          <cell r="AA331" t="str">
            <v>Natural Gas</v>
          </cell>
          <cell r="AB331" t="str">
            <v>GWh</v>
          </cell>
          <cell r="AC331">
            <v>0</v>
          </cell>
          <cell r="AD331">
            <v>0</v>
          </cell>
          <cell r="AE331">
            <v>4014.6765059944214</v>
          </cell>
          <cell r="AF331">
            <v>4014.6765059944214</v>
          </cell>
          <cell r="AG331">
            <v>4014.6765059944214</v>
          </cell>
          <cell r="AH331">
            <v>4108.5277808553328</v>
          </cell>
          <cell r="AI331">
            <v>4108.5277808553328</v>
          </cell>
          <cell r="AJ331">
            <v>4108.5277808553328</v>
          </cell>
          <cell r="AK331">
            <v>4228.3075003573595</v>
          </cell>
          <cell r="AL331">
            <v>4228.3075003573595</v>
          </cell>
          <cell r="AM331">
            <v>4228.3075003573595</v>
          </cell>
          <cell r="AN331">
            <v>4310.0673591668765</v>
          </cell>
          <cell r="AO331">
            <v>4310.0673591668765</v>
          </cell>
          <cell r="AP331">
            <v>4310.0673591668765</v>
          </cell>
          <cell r="AQ331">
            <v>4383.4251240107851</v>
          </cell>
          <cell r="AR331">
            <v>4383.4251240107851</v>
          </cell>
          <cell r="AS331">
            <v>4383.4251240107851</v>
          </cell>
        </row>
        <row r="332">
          <cell r="AA332" t="str">
            <v>Biofuels</v>
          </cell>
          <cell r="AB332" t="str">
            <v>GWh</v>
          </cell>
          <cell r="AC332">
            <v>7249.5009982656229</v>
          </cell>
          <cell r="AD332">
            <v>38441.537197921774</v>
          </cell>
          <cell r="AE332">
            <v>38942.362108145884</v>
          </cell>
          <cell r="AF332">
            <v>38902.21534308594</v>
          </cell>
          <cell r="AG332">
            <v>38741.628282846163</v>
          </cell>
          <cell r="AH332">
            <v>45604.658367494201</v>
          </cell>
          <cell r="AI332">
            <v>37387.602805783528</v>
          </cell>
          <cell r="AJ332">
            <v>37387.602805783528</v>
          </cell>
          <cell r="AK332">
            <v>55813.659004717141</v>
          </cell>
          <cell r="AL332">
            <v>34249.290752894609</v>
          </cell>
          <cell r="AM332">
            <v>34249.290752894609</v>
          </cell>
          <cell r="AN332">
            <v>76495.07549049372</v>
          </cell>
          <cell r="AO332">
            <v>32239.303846568229</v>
          </cell>
          <cell r="AP332">
            <v>32239.303846568229</v>
          </cell>
          <cell r="AQ332">
            <v>88764.358761218406</v>
          </cell>
          <cell r="AR332">
            <v>15341.987934037743</v>
          </cell>
          <cell r="AS332">
            <v>15341.987934037743</v>
          </cell>
        </row>
        <row r="333">
          <cell r="AA333" t="str">
            <v>Electricity</v>
          </cell>
          <cell r="AB333" t="str">
            <v>GWh</v>
          </cell>
          <cell r="AC333">
            <v>0</v>
          </cell>
          <cell r="AD333">
            <v>0</v>
          </cell>
          <cell r="AE333">
            <v>324.41031249887322</v>
          </cell>
          <cell r="AF333">
            <v>324.41031249887322</v>
          </cell>
          <cell r="AG333">
            <v>648.82062499774645</v>
          </cell>
          <cell r="AH333">
            <v>3319.9406709543564</v>
          </cell>
          <cell r="AI333">
            <v>4647.9169393360989</v>
          </cell>
          <cell r="AJ333">
            <v>6639.8813419087128</v>
          </cell>
          <cell r="AK333">
            <v>10250.189937974794</v>
          </cell>
          <cell r="AL333">
            <v>15033.6119090297</v>
          </cell>
          <cell r="AM333">
            <v>20500.379875949588</v>
          </cell>
          <cell r="AN333">
            <v>13931.18769884233</v>
          </cell>
          <cell r="AO333">
            <v>27862.37539768466</v>
          </cell>
          <cell r="AP333">
            <v>38310.766171816416</v>
          </cell>
          <cell r="AQ333">
            <v>17710.372332272382</v>
          </cell>
          <cell r="AR333">
            <v>38962.81913099924</v>
          </cell>
          <cell r="AS333">
            <v>56673.191463271614</v>
          </cell>
        </row>
        <row r="334">
          <cell r="AA334" t="str">
            <v>Heat</v>
          </cell>
          <cell r="AB334" t="str">
            <v>GWh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</row>
        <row r="335">
          <cell r="AA335" t="str">
            <v>Hydrogen</v>
          </cell>
          <cell r="AB335" t="str">
            <v>GWh</v>
          </cell>
          <cell r="AC335">
            <v>0</v>
          </cell>
          <cell r="AD335">
            <v>0</v>
          </cell>
          <cell r="AE335">
            <v>0</v>
          </cell>
          <cell r="AF335">
            <v>128.66442902497687</v>
          </cell>
          <cell r="AG335">
            <v>0</v>
          </cell>
          <cell r="AH335">
            <v>0</v>
          </cell>
          <cell r="AI335">
            <v>3950.1666966270477</v>
          </cell>
          <cell r="AJ335">
            <v>0</v>
          </cell>
          <cell r="AK335">
            <v>0</v>
          </cell>
          <cell r="AL335">
            <v>10840.878849654699</v>
          </cell>
          <cell r="AM335">
            <v>0</v>
          </cell>
          <cell r="AN335">
            <v>1381.3126786140281</v>
          </cell>
          <cell r="AO335">
            <v>20719.690179210418</v>
          </cell>
          <cell r="AP335">
            <v>0</v>
          </cell>
          <cell r="AQ335">
            <v>7024.1137724605724</v>
          </cell>
          <cell r="AR335">
            <v>35120.568862302862</v>
          </cell>
          <cell r="AS335">
            <v>0</v>
          </cell>
        </row>
        <row r="336">
          <cell r="AA336" t="str">
            <v>E-fuels</v>
          </cell>
          <cell r="AB336" t="str">
            <v>GWh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</row>
        <row r="338">
          <cell r="AA338" t="str">
            <v>Coal</v>
          </cell>
          <cell r="AB338" t="str">
            <v>GWh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</row>
        <row r="339">
          <cell r="AA339" t="str">
            <v>Oil</v>
          </cell>
          <cell r="AB339" t="str">
            <v>GWh</v>
          </cell>
          <cell r="AC339">
            <v>145075.30821235097</v>
          </cell>
          <cell r="AD339">
            <v>148202.60995358793</v>
          </cell>
          <cell r="AE339">
            <v>151212.79059827991</v>
          </cell>
          <cell r="AF339">
            <v>150449.08963566236</v>
          </cell>
          <cell r="AG339">
            <v>149685.3886730448</v>
          </cell>
          <cell r="AH339">
            <v>142242.83431109463</v>
          </cell>
          <cell r="AI339">
            <v>123381.33027423889</v>
          </cell>
          <cell r="AJ339">
            <v>123381.33027423889</v>
          </cell>
          <cell r="AK339">
            <v>120972.64636840594</v>
          </cell>
          <cell r="AL339">
            <v>90086.013253068275</v>
          </cell>
          <cell r="AM339">
            <v>90086.013253068275</v>
          </cell>
          <cell r="AN339">
            <v>80808.590903547927</v>
          </cell>
          <cell r="AO339">
            <v>42853.040630669369</v>
          </cell>
          <cell r="AP339">
            <v>42853.040630669362</v>
          </cell>
          <cell r="AQ339">
            <v>44471.840349054874</v>
          </cell>
          <cell r="AR339">
            <v>22235.920174527433</v>
          </cell>
          <cell r="AS339">
            <v>22235.920174527433</v>
          </cell>
        </row>
        <row r="340">
          <cell r="AA340" t="str">
            <v>Natural Gas</v>
          </cell>
          <cell r="AB340" t="str">
            <v>GWh</v>
          </cell>
          <cell r="AC340">
            <v>0</v>
          </cell>
          <cell r="AD340">
            <v>8125.1430895607418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</row>
        <row r="341">
          <cell r="AA341" t="str">
            <v>Biofuels</v>
          </cell>
          <cell r="AB341" t="str">
            <v>GWh</v>
          </cell>
          <cell r="AC341">
            <v>20725.044030335848</v>
          </cell>
          <cell r="AD341">
            <v>46800.824195869864</v>
          </cell>
          <cell r="AE341">
            <v>50404.263532759971</v>
          </cell>
          <cell r="AF341">
            <v>50149.696545220781</v>
          </cell>
          <cell r="AG341">
            <v>49895.129557681597</v>
          </cell>
          <cell r="AH341">
            <v>60961.214704754842</v>
          </cell>
          <cell r="AI341">
            <v>43350.197123381236</v>
          </cell>
          <cell r="AJ341">
            <v>43350.197123381236</v>
          </cell>
          <cell r="AK341">
            <v>80648.430912270633</v>
          </cell>
          <cell r="AL341">
            <v>38608.291394172113</v>
          </cell>
          <cell r="AM341">
            <v>38608.291394172113</v>
          </cell>
          <cell r="AN341">
            <v>111592.81600966142</v>
          </cell>
          <cell r="AO341">
            <v>33670.246209811652</v>
          </cell>
          <cell r="AP341">
            <v>33670.246209811645</v>
          </cell>
          <cell r="AQ341">
            <v>133415.5210471646</v>
          </cell>
          <cell r="AR341">
            <v>22235.920174527433</v>
          </cell>
          <cell r="AS341">
            <v>22235.920174527433</v>
          </cell>
        </row>
        <row r="342">
          <cell r="AA342" t="str">
            <v>Electricity</v>
          </cell>
          <cell r="AB342" t="str">
            <v>GWh</v>
          </cell>
          <cell r="AC342">
            <v>0</v>
          </cell>
          <cell r="AD342">
            <v>0</v>
          </cell>
          <cell r="AE342">
            <v>1074.3696430368443</v>
          </cell>
          <cell r="AF342">
            <v>1074.3696430368443</v>
          </cell>
          <cell r="AG342">
            <v>2148.7392860736886</v>
          </cell>
          <cell r="AH342">
            <v>2198.9704618709502</v>
          </cell>
          <cell r="AI342">
            <v>10994.852309354752</v>
          </cell>
          <cell r="AJ342">
            <v>21989.704618709504</v>
          </cell>
          <cell r="AK342">
            <v>5657.6977161497616</v>
          </cell>
          <cell r="AL342">
            <v>22630.790864599046</v>
          </cell>
          <cell r="AM342">
            <v>45261.581729198093</v>
          </cell>
          <cell r="AN342">
            <v>11534.193410649126</v>
          </cell>
          <cell r="AO342">
            <v>40369.676937271943</v>
          </cell>
          <cell r="AP342">
            <v>74972.257169219331</v>
          </cell>
          <cell r="AQ342">
            <v>17595.759753234568</v>
          </cell>
          <cell r="AR342">
            <v>52787.279259703711</v>
          </cell>
          <cell r="AS342">
            <v>93844.052017251044</v>
          </cell>
        </row>
        <row r="343">
          <cell r="AA343" t="str">
            <v>Heat</v>
          </cell>
          <cell r="AB343" t="str">
            <v>GWh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</row>
        <row r="344">
          <cell r="AA344" t="str">
            <v>Hydrogen</v>
          </cell>
          <cell r="AB344" t="str">
            <v>GWh</v>
          </cell>
          <cell r="AC344">
            <v>0</v>
          </cell>
          <cell r="AD344">
            <v>0</v>
          </cell>
          <cell r="AE344">
            <v>0</v>
          </cell>
          <cell r="AF344">
            <v>979.32925153743111</v>
          </cell>
          <cell r="AG344">
            <v>0</v>
          </cell>
          <cell r="AH344">
            <v>1002.223075891183</v>
          </cell>
          <cell r="AI344">
            <v>20044.461517823664</v>
          </cell>
          <cell r="AJ344">
            <v>0</v>
          </cell>
          <cell r="AK344">
            <v>2062.8836288115281</v>
          </cell>
          <cell r="AL344">
            <v>41257.672576230558</v>
          </cell>
          <cell r="AM344">
            <v>0</v>
          </cell>
          <cell r="AN344">
            <v>4205.5443666520659</v>
          </cell>
          <cell r="AO344">
            <v>63083.165499780989</v>
          </cell>
          <cell r="AP344">
            <v>0</v>
          </cell>
          <cell r="AQ344">
            <v>10692.807850042547</v>
          </cell>
          <cell r="AR344">
            <v>74849.654950297816</v>
          </cell>
          <cell r="AS344">
            <v>0</v>
          </cell>
        </row>
        <row r="345">
          <cell r="AA345" t="str">
            <v>E-fuels</v>
          </cell>
          <cell r="AB345" t="str">
            <v>GWh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</row>
        <row r="347">
          <cell r="AA347" t="str">
            <v>Coal</v>
          </cell>
          <cell r="AB347" t="str">
            <v>GWh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</row>
        <row r="348">
          <cell r="AA348" t="str">
            <v>Oil</v>
          </cell>
          <cell r="AB348" t="str">
            <v>GWh</v>
          </cell>
          <cell r="AC348">
            <v>1781.4835637656201</v>
          </cell>
          <cell r="AD348">
            <v>7586.8800760264494</v>
          </cell>
          <cell r="AE348">
            <v>13629.048235990474</v>
          </cell>
          <cell r="AF348">
            <v>10333.923915643412</v>
          </cell>
          <cell r="AG348">
            <v>10178.656277511875</v>
          </cell>
          <cell r="AH348">
            <v>17084.318506286134</v>
          </cell>
          <cell r="AI348">
            <v>12326.66018807987</v>
          </cell>
          <cell r="AJ348">
            <v>12110.402991797766</v>
          </cell>
          <cell r="AK348">
            <v>18876.49345917704</v>
          </cell>
          <cell r="AL348">
            <v>12186.090714152266</v>
          </cell>
          <cell r="AM348">
            <v>12186.090714152266</v>
          </cell>
          <cell r="AN348">
            <v>19264.172421999159</v>
          </cell>
          <cell r="AO348">
            <v>10729.412488202061</v>
          </cell>
          <cell r="AP348">
            <v>9997.8616367337399</v>
          </cell>
          <cell r="AQ348">
            <v>15118.430461672158</v>
          </cell>
          <cell r="AR348">
            <v>5741.1761246856304</v>
          </cell>
          <cell r="AS348">
            <v>5741.1761246856304</v>
          </cell>
        </row>
        <row r="349">
          <cell r="AA349" t="str">
            <v>Natural Gas</v>
          </cell>
          <cell r="AB349" t="str">
            <v>GWh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</row>
        <row r="350">
          <cell r="AA350" t="str">
            <v>Biofuels</v>
          </cell>
          <cell r="AB350" t="str">
            <v>GWh</v>
          </cell>
          <cell r="AC350">
            <v>0</v>
          </cell>
          <cell r="AD350">
            <v>0</v>
          </cell>
          <cell r="AE350">
            <v>717.31832821002502</v>
          </cell>
          <cell r="AF350">
            <v>543.89073240228481</v>
          </cell>
          <cell r="AG350">
            <v>535.71875144799355</v>
          </cell>
          <cell r="AH350">
            <v>1898.2576118095703</v>
          </cell>
          <cell r="AI350">
            <v>1369.6289097866522</v>
          </cell>
          <cell r="AJ350">
            <v>1345.6003324219741</v>
          </cell>
          <cell r="AK350">
            <v>4719.1233647942599</v>
          </cell>
          <cell r="AL350">
            <v>3046.5226785380664</v>
          </cell>
          <cell r="AM350">
            <v>3046.5226785380664</v>
          </cell>
          <cell r="AN350">
            <v>8256.0738951424973</v>
          </cell>
          <cell r="AO350">
            <v>4598.3196378008834</v>
          </cell>
          <cell r="AP350">
            <v>4284.7978443144602</v>
          </cell>
          <cell r="AQ350">
            <v>15118.430461672158</v>
          </cell>
          <cell r="AR350">
            <v>5741.1761246856304</v>
          </cell>
          <cell r="AS350">
            <v>5741.1761246856304</v>
          </cell>
        </row>
        <row r="351">
          <cell r="AA351" t="str">
            <v>Electricity</v>
          </cell>
          <cell r="AB351" t="str">
            <v>GWh</v>
          </cell>
          <cell r="AC351">
            <v>191.26933904521667</v>
          </cell>
          <cell r="AD351">
            <v>767.69883563480641</v>
          </cell>
          <cell r="AE351">
            <v>1451.675629054512</v>
          </cell>
          <cell r="AF351">
            <v>2765.0964362943091</v>
          </cell>
          <cell r="AG351">
            <v>2834.2238472016666</v>
          </cell>
          <cell r="AH351">
            <v>1920.8029436579106</v>
          </cell>
          <cell r="AI351">
            <v>3841.6058873158213</v>
          </cell>
          <cell r="AJ351">
            <v>4024.5395009975264</v>
          </cell>
          <cell r="AK351">
            <v>2387.5858561527452</v>
          </cell>
          <cell r="AL351">
            <v>5002.560841462895</v>
          </cell>
          <cell r="AM351">
            <v>5457.3390997777033</v>
          </cell>
          <cell r="AN351">
            <v>2784.7100313094584</v>
          </cell>
          <cell r="AO351">
            <v>6099.8410209635767</v>
          </cell>
          <cell r="AP351">
            <v>7160.6829376528931</v>
          </cell>
          <cell r="AQ351">
            <v>3059.5979759127122</v>
          </cell>
          <cell r="AR351">
            <v>7284.7570855064587</v>
          </cell>
          <cell r="AS351">
            <v>8741.7085026077493</v>
          </cell>
        </row>
        <row r="352">
          <cell r="AA352" t="str">
            <v>Heat</v>
          </cell>
          <cell r="AB352" t="str">
            <v>GWh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</row>
        <row r="353">
          <cell r="AA353" t="str">
            <v>Hydrogen</v>
          </cell>
          <cell r="AB353" t="str">
            <v>GWh</v>
          </cell>
          <cell r="AC353">
            <v>0</v>
          </cell>
          <cell r="AD353">
            <v>0</v>
          </cell>
          <cell r="AE353">
            <v>0</v>
          </cell>
          <cell r="AF353">
            <v>12.536349383469469</v>
          </cell>
          <cell r="AG353">
            <v>0</v>
          </cell>
          <cell r="AH353">
            <v>0</v>
          </cell>
          <cell r="AI353">
            <v>165.87629024381701</v>
          </cell>
          <cell r="AJ353">
            <v>0</v>
          </cell>
          <cell r="AK353">
            <v>0</v>
          </cell>
          <cell r="AL353">
            <v>1030.9331463825563</v>
          </cell>
          <cell r="AM353">
            <v>206.18662927651121</v>
          </cell>
          <cell r="AN353">
            <v>0</v>
          </cell>
          <cell r="AO353">
            <v>2404.8139395220678</v>
          </cell>
          <cell r="AP353">
            <v>1202.4069697610339</v>
          </cell>
          <cell r="AQ353">
            <v>0</v>
          </cell>
          <cell r="AR353">
            <v>5284.402166891713</v>
          </cell>
          <cell r="AS353">
            <v>2642.2010834458565</v>
          </cell>
        </row>
        <row r="354">
          <cell r="AA354" t="str">
            <v>E-fuels</v>
          </cell>
          <cell r="AB354" t="str">
            <v>GWh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</row>
        <row r="356">
          <cell r="AA356" t="str">
            <v>Coal</v>
          </cell>
          <cell r="AB356" t="str">
            <v>GWh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</row>
        <row r="357">
          <cell r="AA357" t="str">
            <v>Oil</v>
          </cell>
          <cell r="AB357" t="str">
            <v>GWh</v>
          </cell>
          <cell r="AC357">
            <v>10662.608085579999</v>
          </cell>
          <cell r="AD357">
            <v>12963.67154563328</v>
          </cell>
          <cell r="AE357">
            <v>14075.131188433144</v>
          </cell>
          <cell r="AF357">
            <v>14061.041968024299</v>
          </cell>
          <cell r="AG357">
            <v>14061.041968024299</v>
          </cell>
          <cell r="AH357">
            <v>13663.35004241543</v>
          </cell>
          <cell r="AI357">
            <v>13523.213118903477</v>
          </cell>
          <cell r="AJ357">
            <v>13523.213118903477</v>
          </cell>
          <cell r="AK357">
            <v>11634.578175981918</v>
          </cell>
          <cell r="AL357">
            <v>10988.212721760699</v>
          </cell>
          <cell r="AM357">
            <v>10988.212721760699</v>
          </cell>
          <cell r="AN357">
            <v>9252.185049986032</v>
          </cell>
          <cell r="AO357">
            <v>8095.6619187377755</v>
          </cell>
          <cell r="AP357">
            <v>8095.6619187377755</v>
          </cell>
          <cell r="AQ357">
            <v>5432.9433402688292</v>
          </cell>
          <cell r="AR357">
            <v>3761.2684663399586</v>
          </cell>
          <cell r="AS357">
            <v>3761.2684663399586</v>
          </cell>
        </row>
        <row r="358">
          <cell r="AA358" t="str">
            <v>Natural Gas</v>
          </cell>
          <cell r="AB358" t="str">
            <v>GWh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</row>
        <row r="359">
          <cell r="AA359" t="str">
            <v>Biofuels</v>
          </cell>
          <cell r="AB359" t="str">
            <v>GWh</v>
          </cell>
          <cell r="AC359">
            <v>0</v>
          </cell>
          <cell r="AD359">
            <v>0</v>
          </cell>
          <cell r="AE359">
            <v>740.79637833858658</v>
          </cell>
          <cell r="AF359">
            <v>740.05484042233172</v>
          </cell>
          <cell r="AG359">
            <v>740.05484042233172</v>
          </cell>
          <cell r="AH359">
            <v>1518.1500047128259</v>
          </cell>
          <cell r="AI359">
            <v>1502.5792354337195</v>
          </cell>
          <cell r="AJ359">
            <v>1502.5792354337195</v>
          </cell>
          <cell r="AK359">
            <v>2908.6445439954796</v>
          </cell>
          <cell r="AL359">
            <v>2747.0531804401749</v>
          </cell>
          <cell r="AM359">
            <v>2747.0531804401749</v>
          </cell>
          <cell r="AN359">
            <v>3965.2221642797281</v>
          </cell>
          <cell r="AO359">
            <v>3469.5693937447613</v>
          </cell>
          <cell r="AP359">
            <v>3469.5693937447613</v>
          </cell>
          <cell r="AQ359">
            <v>5432.9433402688292</v>
          </cell>
          <cell r="AR359">
            <v>3761.2684663399586</v>
          </cell>
          <cell r="AS359">
            <v>3761.2684663399586</v>
          </cell>
        </row>
        <row r="360">
          <cell r="AA360" t="str">
            <v>Electricity</v>
          </cell>
          <cell r="AB360" t="str">
            <v>GWh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8.5939824731521348</v>
          </cell>
          <cell r="AH360">
            <v>0</v>
          </cell>
          <cell r="AI360">
            <v>0</v>
          </cell>
          <cell r="AJ360">
            <v>90.227967676938192</v>
          </cell>
          <cell r="AK360">
            <v>0</v>
          </cell>
          <cell r="AL360">
            <v>0</v>
          </cell>
          <cell r="AM360">
            <v>468.18689771818333</v>
          </cell>
          <cell r="AN360">
            <v>0</v>
          </cell>
          <cell r="AO360">
            <v>0</v>
          </cell>
          <cell r="AP360">
            <v>957.38669805319046</v>
          </cell>
          <cell r="AQ360">
            <v>0</v>
          </cell>
          <cell r="AR360">
            <v>0</v>
          </cell>
          <cell r="AS360">
            <v>1937.3715426327974</v>
          </cell>
        </row>
        <row r="361">
          <cell r="AA361" t="str">
            <v>Heat</v>
          </cell>
          <cell r="AB361" t="str">
            <v>GWh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</row>
        <row r="362">
          <cell r="AA362" t="str">
            <v>Hydrogen</v>
          </cell>
          <cell r="AB362" t="str">
            <v>GWh</v>
          </cell>
          <cell r="AC362">
            <v>0</v>
          </cell>
          <cell r="AD362">
            <v>0</v>
          </cell>
          <cell r="AE362">
            <v>0</v>
          </cell>
          <cell r="AF362">
            <v>11.294948393285663</v>
          </cell>
          <cell r="AG362">
            <v>0</v>
          </cell>
          <cell r="AH362">
            <v>0</v>
          </cell>
          <cell r="AI362">
            <v>118.58532894683303</v>
          </cell>
          <cell r="AJ362">
            <v>0</v>
          </cell>
          <cell r="AK362">
            <v>0</v>
          </cell>
          <cell r="AL362">
            <v>615.33135128675519</v>
          </cell>
          <cell r="AM362">
            <v>0</v>
          </cell>
          <cell r="AN362">
            <v>0</v>
          </cell>
          <cell r="AO362">
            <v>1258.2796602984788</v>
          </cell>
          <cell r="AP362">
            <v>0</v>
          </cell>
          <cell r="AQ362">
            <v>0</v>
          </cell>
          <cell r="AR362">
            <v>2546.2597417459619</v>
          </cell>
          <cell r="AS362">
            <v>0</v>
          </cell>
        </row>
        <row r="363">
          <cell r="AA363" t="str">
            <v>E-fuels</v>
          </cell>
          <cell r="AB363" t="str">
            <v>GWh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</row>
        <row r="364">
          <cell r="AA364" t="str">
            <v>Ammonia</v>
          </cell>
          <cell r="AB364" t="str">
            <v>GWh</v>
          </cell>
          <cell r="AC364">
            <v>0</v>
          </cell>
          <cell r="AD364">
            <v>0</v>
          </cell>
          <cell r="AE364">
            <v>14.830758325096827</v>
          </cell>
          <cell r="AF364">
            <v>14.830758325096827</v>
          </cell>
          <cell r="AG364">
            <v>14.830758325096827</v>
          </cell>
          <cell r="AH364">
            <v>389.26923197764762</v>
          </cell>
          <cell r="AI364">
            <v>389.26923197764762</v>
          </cell>
          <cell r="AJ364">
            <v>389.26923197764762</v>
          </cell>
          <cell r="AK364">
            <v>1615.9136355530441</v>
          </cell>
          <cell r="AL364">
            <v>1615.9136355530441</v>
          </cell>
          <cell r="AM364">
            <v>1615.9136355530441</v>
          </cell>
          <cell r="AN364">
            <v>3304.3518035664401</v>
          </cell>
          <cell r="AO364">
            <v>3304.3518035664401</v>
          </cell>
          <cell r="AP364">
            <v>3304.3518035664401</v>
          </cell>
          <cell r="AQ364">
            <v>5850.8620587510468</v>
          </cell>
          <cell r="AR364">
            <v>5850.8620587510468</v>
          </cell>
          <cell r="AS364">
            <v>5850.8620587510468</v>
          </cell>
        </row>
        <row r="366">
          <cell r="AA366" t="str">
            <v>Coal</v>
          </cell>
          <cell r="AB366" t="str">
            <v>GWh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</row>
        <row r="367">
          <cell r="AA367" t="str">
            <v>Oil</v>
          </cell>
          <cell r="AB367" t="str">
            <v>GWh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</row>
        <row r="368">
          <cell r="AA368" t="str">
            <v>Natural Gas</v>
          </cell>
          <cell r="AB368" t="str">
            <v>GWh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</row>
        <row r="369">
          <cell r="AA369" t="str">
            <v>Biofuels</v>
          </cell>
          <cell r="AB369" t="str">
            <v>GWh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</row>
        <row r="370">
          <cell r="AA370" t="str">
            <v>Electricity</v>
          </cell>
          <cell r="AB370" t="str">
            <v>GWh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</row>
        <row r="371">
          <cell r="AA371" t="str">
            <v>Heat</v>
          </cell>
          <cell r="AB371" t="str">
            <v>GWh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</row>
        <row r="372">
          <cell r="AA372" t="str">
            <v>Hydrogen</v>
          </cell>
          <cell r="AB372" t="str">
            <v>GWh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</row>
        <row r="373">
          <cell r="AA373" t="str">
            <v>E-fuels</v>
          </cell>
          <cell r="AB373" t="str">
            <v>GWh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</row>
      </sheetData>
      <sheetData sheetId="6">
        <row r="12">
          <cell r="AD12">
            <v>713.88888888888891</v>
          </cell>
          <cell r="AG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D13">
            <v>73766.138888888891</v>
          </cell>
          <cell r="AG13">
            <v>77217.429749999996</v>
          </cell>
          <cell r="AI13">
            <v>56392.600410939049</v>
          </cell>
          <cell r="AJ13">
            <v>56392.600410939049</v>
          </cell>
          <cell r="AK13">
            <v>54392.527600940026</v>
          </cell>
          <cell r="AL13">
            <v>41903.131023553695</v>
          </cell>
          <cell r="AM13">
            <v>41903.131023553695</v>
          </cell>
          <cell r="AN13">
            <v>38818.006313502796</v>
          </cell>
          <cell r="AO13">
            <v>28719.269792563311</v>
          </cell>
          <cell r="AP13">
            <v>28719.269792563311</v>
          </cell>
          <cell r="AQ13">
            <v>24865.179417975683</v>
          </cell>
          <cell r="AR13">
            <v>18328.716597721603</v>
          </cell>
          <cell r="AS13">
            <v>18328.716597721603</v>
          </cell>
          <cell r="AT13">
            <v>11725.131409863745</v>
          </cell>
          <cell r="AU13">
            <v>9827.0674516622385</v>
          </cell>
          <cell r="AV13">
            <v>9827.0674516622385</v>
          </cell>
          <cell r="AW13">
            <v>7221.9795048310971</v>
          </cell>
        </row>
        <row r="14">
          <cell r="AD14">
            <v>1103.75</v>
          </cell>
          <cell r="AG14">
            <v>5304.4894999999997</v>
          </cell>
          <cell r="AI14">
            <v>9463.8603569842944</v>
          </cell>
          <cell r="AJ14">
            <v>9463.8603569842944</v>
          </cell>
          <cell r="AK14">
            <v>9463.8603569842944</v>
          </cell>
          <cell r="AL14">
            <v>13977.14273584275</v>
          </cell>
          <cell r="AM14">
            <v>13977.14273584275</v>
          </cell>
          <cell r="AN14">
            <v>13977.14273584275</v>
          </cell>
          <cell r="AO14">
            <v>14247.300804695491</v>
          </cell>
          <cell r="AP14">
            <v>14247.300804695491</v>
          </cell>
          <cell r="AQ14">
            <v>14247.300804695491</v>
          </cell>
          <cell r="AR14">
            <v>15084.775816502177</v>
          </cell>
          <cell r="AS14">
            <v>15084.775816502177</v>
          </cell>
          <cell r="AT14">
            <v>15084.775816502177</v>
          </cell>
          <cell r="AU14">
            <v>15854.510085711181</v>
          </cell>
          <cell r="AV14">
            <v>15854.510085711181</v>
          </cell>
          <cell r="AW14">
            <v>15854.510085711181</v>
          </cell>
        </row>
        <row r="15">
          <cell r="AD15">
            <v>94317.810708333345</v>
          </cell>
          <cell r="AG15">
            <v>89242.569861111115</v>
          </cell>
          <cell r="AI15">
            <v>80393.474130927192</v>
          </cell>
          <cell r="AJ15">
            <v>80393.474130927192</v>
          </cell>
          <cell r="AK15">
            <v>76679.053198071881</v>
          </cell>
          <cell r="AL15">
            <v>74478.734495220706</v>
          </cell>
          <cell r="AM15">
            <v>74478.734495220706</v>
          </cell>
          <cell r="AN15">
            <v>67280.110171768596</v>
          </cell>
          <cell r="AO15">
            <v>67161.408304762619</v>
          </cell>
          <cell r="AP15">
            <v>67161.408304762619</v>
          </cell>
          <cell r="AQ15">
            <v>55599.137180999736</v>
          </cell>
          <cell r="AR15">
            <v>53201.831968883504</v>
          </cell>
          <cell r="AS15">
            <v>53201.831968883504</v>
          </cell>
          <cell r="AT15">
            <v>26787.491217452076</v>
          </cell>
          <cell r="AU15">
            <v>41593.817705453854</v>
          </cell>
          <cell r="AV15">
            <v>41593.817705453854</v>
          </cell>
          <cell r="AW15">
            <v>26831.652673410725</v>
          </cell>
        </row>
        <row r="16">
          <cell r="AD16">
            <v>83613</v>
          </cell>
          <cell r="AG16">
            <v>150473.20800000001</v>
          </cell>
          <cell r="AI16">
            <v>185835.66124905774</v>
          </cell>
          <cell r="AJ16">
            <v>185835.66124905774</v>
          </cell>
          <cell r="AK16">
            <v>190978.70561762666</v>
          </cell>
          <cell r="AL16">
            <v>220328.08837230684</v>
          </cell>
          <cell r="AM16">
            <v>220328.08837230684</v>
          </cell>
          <cell r="AN16">
            <v>228746.07150973141</v>
          </cell>
          <cell r="AO16">
            <v>271301.89321449195</v>
          </cell>
          <cell r="AP16">
            <v>271301.89321449195</v>
          </cell>
          <cell r="AQ16">
            <v>281661.68814138346</v>
          </cell>
          <cell r="AR16">
            <v>337093.13006636093</v>
          </cell>
          <cell r="AS16">
            <v>337093.13006636093</v>
          </cell>
          <cell r="AT16">
            <v>357399.15451902384</v>
          </cell>
          <cell r="AU16">
            <v>393332.11895566666</v>
          </cell>
          <cell r="AV16">
            <v>393332.11895566666</v>
          </cell>
          <cell r="AW16">
            <v>399063.31243869523</v>
          </cell>
        </row>
        <row r="17">
          <cell r="AD17">
            <v>0</v>
          </cell>
          <cell r="AG17">
            <v>8328.5730555555565</v>
          </cell>
          <cell r="AI17">
            <v>10286.088737137776</v>
          </cell>
          <cell r="AJ17">
            <v>10286.088737137776</v>
          </cell>
          <cell r="AK17">
            <v>10286.088737137776</v>
          </cell>
          <cell r="AL17">
            <v>13875.134890467991</v>
          </cell>
          <cell r="AM17">
            <v>13875.134890467991</v>
          </cell>
          <cell r="AN17">
            <v>13875.134890467991</v>
          </cell>
          <cell r="AO17">
            <v>17274.538386253069</v>
          </cell>
          <cell r="AP17">
            <v>17274.538386253069</v>
          </cell>
          <cell r="AQ17">
            <v>17274.538386253069</v>
          </cell>
          <cell r="AR17">
            <v>22207.369450480044</v>
          </cell>
          <cell r="AS17">
            <v>22207.369450480044</v>
          </cell>
          <cell r="AT17">
            <v>22207.369450480044</v>
          </cell>
          <cell r="AU17">
            <v>27453.462344902899</v>
          </cell>
          <cell r="AV17">
            <v>27453.462344902899</v>
          </cell>
          <cell r="AW17">
            <v>27453.462344902899</v>
          </cell>
        </row>
        <row r="18">
          <cell r="AD18">
            <v>0</v>
          </cell>
          <cell r="AG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AD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159">
          <cell r="AB159" t="str">
            <v>Coal</v>
          </cell>
          <cell r="AC159" t="str">
            <v>GWh</v>
          </cell>
          <cell r="AD159">
            <v>408.61534213862893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</row>
        <row r="160">
          <cell r="AB160" t="str">
            <v>Oil</v>
          </cell>
          <cell r="AC160" t="str">
            <v>GWh</v>
          </cell>
          <cell r="AD160">
            <v>12629.928757012283</v>
          </cell>
          <cell r="AE160">
            <v>19418.610860492201</v>
          </cell>
          <cell r="AF160">
            <v>13861.254857823074</v>
          </cell>
          <cell r="AG160">
            <v>13861.254857823074</v>
          </cell>
          <cell r="AH160">
            <v>12871.165225121424</v>
          </cell>
          <cell r="AI160">
            <v>10704.391310637317</v>
          </cell>
          <cell r="AJ160">
            <v>10704.391310637317</v>
          </cell>
          <cell r="AK160">
            <v>9143.3342445027065</v>
          </cell>
          <cell r="AL160">
            <v>7861.2214144891141</v>
          </cell>
          <cell r="AM160">
            <v>7861.2214144891141</v>
          </cell>
          <cell r="AN160">
            <v>5895.9160608668335</v>
          </cell>
          <cell r="AO160">
            <v>5005.8425965868764</v>
          </cell>
          <cell r="AP160">
            <v>5005.8425965868764</v>
          </cell>
          <cell r="AQ160">
            <v>1668.6141988622921</v>
          </cell>
          <cell r="AR160">
            <v>3228.5713493233943</v>
          </cell>
          <cell r="AS160">
            <v>3228.5713493233943</v>
          </cell>
          <cell r="AT160">
            <v>1937.1428095940369</v>
          </cell>
        </row>
        <row r="161">
          <cell r="AB161" t="str">
            <v>Natural Gas</v>
          </cell>
          <cell r="AC161" t="str">
            <v>GWh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</row>
        <row r="162">
          <cell r="AB162" t="str">
            <v>Biofuels</v>
          </cell>
          <cell r="AC162" t="str">
            <v>GWh</v>
          </cell>
          <cell r="AD162">
            <v>24108.305186179328</v>
          </cell>
          <cell r="AE162">
            <v>29127.916290738303</v>
          </cell>
          <cell r="AF162">
            <v>25742.330450242855</v>
          </cell>
          <cell r="AG162">
            <v>25742.330450242855</v>
          </cell>
          <cell r="AH162">
            <v>23903.592560939789</v>
          </cell>
          <cell r="AI162">
            <v>24976.913058153736</v>
          </cell>
          <cell r="AJ162">
            <v>24976.913058153736</v>
          </cell>
          <cell r="AK162">
            <v>21334.446570506316</v>
          </cell>
          <cell r="AL162">
            <v>23583.664243467341</v>
          </cell>
          <cell r="AM162">
            <v>23583.664243467341</v>
          </cell>
          <cell r="AN162">
            <v>17687.748182600502</v>
          </cell>
          <cell r="AO162">
            <v>20023.370386347506</v>
          </cell>
          <cell r="AP162">
            <v>20023.370386347506</v>
          </cell>
          <cell r="AQ162">
            <v>6674.4567954491686</v>
          </cell>
          <cell r="AR162">
            <v>18295.237646165901</v>
          </cell>
          <cell r="AS162">
            <v>18295.237646165901</v>
          </cell>
          <cell r="AT162">
            <v>10977.142587699542</v>
          </cell>
        </row>
        <row r="163">
          <cell r="AB163" t="str">
            <v>Electricity</v>
          </cell>
          <cell r="AC163" t="str">
            <v>GWh</v>
          </cell>
          <cell r="AD163">
            <v>6368.0313060566141</v>
          </cell>
          <cell r="AE163">
            <v>20544.768543624192</v>
          </cell>
          <cell r="AF163">
            <v>22913.50292823814</v>
          </cell>
          <cell r="AG163">
            <v>22913.50292823814</v>
          </cell>
          <cell r="AH163">
            <v>25459.447698042379</v>
          </cell>
          <cell r="AI163">
            <v>28099.027190422956</v>
          </cell>
          <cell r="AJ163">
            <v>28099.027190422956</v>
          </cell>
          <cell r="AK163">
            <v>32358.482899447386</v>
          </cell>
          <cell r="AL163">
            <v>34927.406744575128</v>
          </cell>
          <cell r="AM163">
            <v>34927.406744575128</v>
          </cell>
          <cell r="AN163">
            <v>40210.147535111821</v>
          </cell>
          <cell r="AO163">
            <v>42674.808135903128</v>
          </cell>
          <cell r="AP163">
            <v>42674.808135903128</v>
          </cell>
          <cell r="AQ163">
            <v>52936.785458906226</v>
          </cell>
          <cell r="AR163">
            <v>43004.570372987611</v>
          </cell>
          <cell r="AS163">
            <v>43004.570372987611</v>
          </cell>
          <cell r="AT163">
            <v>45845.713160392203</v>
          </cell>
        </row>
        <row r="164">
          <cell r="AB164" t="str">
            <v>Heat</v>
          </cell>
          <cell r="AC164" t="str">
            <v>GWh</v>
          </cell>
          <cell r="AD164">
            <v>0</v>
          </cell>
          <cell r="AE164">
            <v>4245.9188323489998</v>
          </cell>
          <cell r="AF164">
            <v>5091.8895396084763</v>
          </cell>
          <cell r="AG164">
            <v>5091.8895396084763</v>
          </cell>
          <cell r="AH164">
            <v>5091.8895396084763</v>
          </cell>
          <cell r="AI164">
            <v>6690.2445691483235</v>
          </cell>
          <cell r="AJ164">
            <v>6690.2445691483235</v>
          </cell>
          <cell r="AK164">
            <v>6690.2445691483235</v>
          </cell>
          <cell r="AL164">
            <v>7075.0992730402022</v>
          </cell>
          <cell r="AM164">
            <v>7075.0992730402022</v>
          </cell>
          <cell r="AN164">
            <v>7075.0992730402022</v>
          </cell>
          <cell r="AO164">
            <v>7508.7638948803151</v>
          </cell>
          <cell r="AP164">
            <v>7508.7638948803151</v>
          </cell>
          <cell r="AQ164">
            <v>7508.7638948803151</v>
          </cell>
          <cell r="AR164">
            <v>7748.5712383761465</v>
          </cell>
          <cell r="AS164">
            <v>7748.5712383761465</v>
          </cell>
          <cell r="AT164">
            <v>7748.5712383761465</v>
          </cell>
        </row>
        <row r="165">
          <cell r="AB165" t="str">
            <v>Hydrogen</v>
          </cell>
          <cell r="AC165" t="str">
            <v>GWh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</row>
        <row r="166">
          <cell r="AB166" t="str">
            <v>E-fuels</v>
          </cell>
          <cell r="AC166" t="str">
            <v>GWh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</row>
        <row r="168">
          <cell r="AB168" t="str">
            <v>Coal</v>
          </cell>
          <cell r="AC168" t="str">
            <v>GWh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</row>
        <row r="169">
          <cell r="AB169" t="str">
            <v>Oil</v>
          </cell>
          <cell r="AC169" t="str">
            <v>GWh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</row>
        <row r="170">
          <cell r="AB170" t="str">
            <v>Natural Gas</v>
          </cell>
          <cell r="AC170" t="str">
            <v>GWh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</row>
        <row r="171">
          <cell r="AB171" t="str">
            <v>Biofuels</v>
          </cell>
          <cell r="AC171" t="str">
            <v>GWh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</row>
        <row r="172">
          <cell r="AB172" t="str">
            <v>Electricity</v>
          </cell>
          <cell r="AC172" t="str">
            <v>GWh</v>
          </cell>
          <cell r="AD172">
            <v>6803.4522500604853</v>
          </cell>
          <cell r="AE172">
            <v>19022.933836689066</v>
          </cell>
          <cell r="AF172">
            <v>29604.631378398899</v>
          </cell>
          <cell r="AG172">
            <v>29604.631378398899</v>
          </cell>
          <cell r="AH172">
            <v>29604.631378398899</v>
          </cell>
          <cell r="AI172">
            <v>42628.915512582375</v>
          </cell>
          <cell r="AJ172">
            <v>42628.915512582375</v>
          </cell>
          <cell r="AK172">
            <v>42628.915512582375</v>
          </cell>
          <cell r="AL172">
            <v>58302.097327488242</v>
          </cell>
          <cell r="AM172">
            <v>58302.097327488242</v>
          </cell>
          <cell r="AN172">
            <v>58302.097327488242</v>
          </cell>
          <cell r="AO172">
            <v>77278.395199707826</v>
          </cell>
          <cell r="AP172">
            <v>77278.395199707826</v>
          </cell>
          <cell r="AQ172">
            <v>77278.395199707826</v>
          </cell>
          <cell r="AR172">
            <v>97327.66087001047</v>
          </cell>
          <cell r="AS172">
            <v>97327.66087001047</v>
          </cell>
          <cell r="AT172">
            <v>97327.66087001047</v>
          </cell>
        </row>
        <row r="173">
          <cell r="AB173" t="str">
            <v>Heat</v>
          </cell>
          <cell r="AC173" t="str">
            <v>GWh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</row>
        <row r="174">
          <cell r="AB174" t="str">
            <v>Hydrogen</v>
          </cell>
          <cell r="AC174" t="str">
            <v>GWh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</row>
        <row r="175">
          <cell r="AB175" t="str">
            <v>E-fuels</v>
          </cell>
          <cell r="AC175" t="str">
            <v>GWh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</row>
        <row r="177">
          <cell r="AB177" t="str">
            <v>Coal</v>
          </cell>
          <cell r="AC177" t="str">
            <v>GWh</v>
          </cell>
          <cell r="AD177">
            <v>331.30470040388775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</row>
        <row r="178">
          <cell r="AB178" t="str">
            <v>Oil</v>
          </cell>
          <cell r="AC178" t="str">
            <v>GWh</v>
          </cell>
          <cell r="AD178">
            <v>19050.020273223527</v>
          </cell>
          <cell r="AE178">
            <v>18980.966696367246</v>
          </cell>
          <cell r="AF178">
            <v>14139.764482163095</v>
          </cell>
          <cell r="AG178">
            <v>14139.764482163095</v>
          </cell>
          <cell r="AH178">
            <v>13129.781304865726</v>
          </cell>
          <cell r="AI178">
            <v>10233.025609152255</v>
          </cell>
          <cell r="AJ178">
            <v>10233.025609152255</v>
          </cell>
          <cell r="AK178">
            <v>8708.9579652359607</v>
          </cell>
          <cell r="AL178">
            <v>6610.7475733787087</v>
          </cell>
          <cell r="AM178">
            <v>6610.7475733787087</v>
          </cell>
          <cell r="AN178">
            <v>4721.9625524133617</v>
          </cell>
          <cell r="AO178">
            <v>3266.3567901332717</v>
          </cell>
          <cell r="AP178">
            <v>3266.3567901332717</v>
          </cell>
          <cell r="AQ178">
            <v>0</v>
          </cell>
          <cell r="AR178">
            <v>1313.6594071017832</v>
          </cell>
          <cell r="AS178">
            <v>1313.6594071017832</v>
          </cell>
          <cell r="AT178">
            <v>0</v>
          </cell>
        </row>
        <row r="179">
          <cell r="AB179" t="str">
            <v>Natural Gas</v>
          </cell>
          <cell r="AC179" t="str">
            <v>GWh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</row>
        <row r="180">
          <cell r="AB180" t="str">
            <v>Biofuels</v>
          </cell>
          <cell r="AC180" t="str">
            <v>GWh</v>
          </cell>
          <cell r="AD180">
            <v>35836.125093687158</v>
          </cell>
          <cell r="AE180">
            <v>28471.450044550871</v>
          </cell>
          <cell r="AF180">
            <v>26259.562609731463</v>
          </cell>
          <cell r="AG180">
            <v>26259.562609731463</v>
          </cell>
          <cell r="AH180">
            <v>24383.87956617921</v>
          </cell>
          <cell r="AI180">
            <v>23877.059754688595</v>
          </cell>
          <cell r="AJ180">
            <v>23877.059754688595</v>
          </cell>
          <cell r="AK180">
            <v>20320.901918883908</v>
          </cell>
          <cell r="AL180">
            <v>19832.242720136128</v>
          </cell>
          <cell r="AM180">
            <v>19832.242720136128</v>
          </cell>
          <cell r="AN180">
            <v>14165.887657240084</v>
          </cell>
          <cell r="AO180">
            <v>13065.427160533087</v>
          </cell>
          <cell r="AP180">
            <v>13065.427160533087</v>
          </cell>
          <cell r="AQ180">
            <v>0</v>
          </cell>
          <cell r="AR180">
            <v>7444.0699735767712</v>
          </cell>
          <cell r="AS180">
            <v>7444.0699735767712</v>
          </cell>
          <cell r="AT180">
            <v>0</v>
          </cell>
        </row>
        <row r="181">
          <cell r="AB181" t="str">
            <v>Electricity</v>
          </cell>
          <cell r="AC181" t="str">
            <v>GWh</v>
          </cell>
          <cell r="AD181">
            <v>12423.926265145779</v>
          </cell>
          <cell r="AE181">
            <v>20081.743761830552</v>
          </cell>
          <cell r="AF181">
            <v>23373.896388881851</v>
          </cell>
          <cell r="AG181">
            <v>23373.896388881851</v>
          </cell>
          <cell r="AH181">
            <v>25970.9959876465</v>
          </cell>
          <cell r="AI181">
            <v>27433.217590493277</v>
          </cell>
          <cell r="AJ181">
            <v>27433.217590493277</v>
          </cell>
          <cell r="AK181">
            <v>31591.745018893449</v>
          </cell>
          <cell r="AL181">
            <v>33567.487392596122</v>
          </cell>
          <cell r="AM181">
            <v>33567.487392596122</v>
          </cell>
          <cell r="AN181">
            <v>38644.541528950969</v>
          </cell>
          <cell r="AO181">
            <v>41768.537453829224</v>
          </cell>
          <cell r="AP181">
            <v>41768.537453829224</v>
          </cell>
          <cell r="AQ181">
            <v>51812.584583489035</v>
          </cell>
          <cell r="AR181">
            <v>43744.858256489395</v>
          </cell>
          <cell r="AS181">
            <v>43744.858256489395</v>
          </cell>
          <cell r="AT181">
            <v>46634.908952113314</v>
          </cell>
        </row>
        <row r="182">
          <cell r="AB182" t="str">
            <v>Heat</v>
          </cell>
          <cell r="AC182" t="str">
            <v>GWh</v>
          </cell>
          <cell r="AD182">
            <v>0</v>
          </cell>
          <cell r="AE182">
            <v>4150.227044111648</v>
          </cell>
          <cell r="AF182">
            <v>5194.1991975292995</v>
          </cell>
          <cell r="AG182">
            <v>5194.1991975292995</v>
          </cell>
          <cell r="AH182">
            <v>5194.1991975292995</v>
          </cell>
          <cell r="AI182">
            <v>7184.8903213196681</v>
          </cell>
          <cell r="AJ182">
            <v>7184.8903213196681</v>
          </cell>
          <cell r="AK182">
            <v>7184.8903213196681</v>
          </cell>
          <cell r="AL182">
            <v>10199.439113212866</v>
          </cell>
          <cell r="AM182">
            <v>10199.439113212866</v>
          </cell>
          <cell r="AN182">
            <v>10199.439113212866</v>
          </cell>
          <cell r="AO182">
            <v>14698.605555599728</v>
          </cell>
          <cell r="AP182">
            <v>14698.605555599728</v>
          </cell>
          <cell r="AQ182">
            <v>14698.605555599728</v>
          </cell>
          <cell r="AR182">
            <v>19704.891106526753</v>
          </cell>
          <cell r="AS182">
            <v>19704.891106526753</v>
          </cell>
          <cell r="AT182">
            <v>19704.891106526753</v>
          </cell>
        </row>
        <row r="183">
          <cell r="AB183" t="str">
            <v>Hydrogen</v>
          </cell>
          <cell r="AC183" t="str">
            <v>GWh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</row>
        <row r="184">
          <cell r="AB184" t="str">
            <v>E-fuels</v>
          </cell>
          <cell r="AC184" t="str">
            <v>GWh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</row>
        <row r="186">
          <cell r="AB186" t="str">
            <v>Coal</v>
          </cell>
          <cell r="AC186" t="str">
            <v>GWh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</row>
        <row r="187">
          <cell r="AB187" t="str">
            <v>Oil</v>
          </cell>
          <cell r="AC187" t="str">
            <v>GWh</v>
          </cell>
          <cell r="AD187">
            <v>45315.301137759379</v>
          </cell>
          <cell r="AE187">
            <v>38898.226528875704</v>
          </cell>
          <cell r="AF187">
            <v>28391.581070952878</v>
          </cell>
          <cell r="AG187">
            <v>28391.581070952878</v>
          </cell>
          <cell r="AH187">
            <v>28391.581070952878</v>
          </cell>
          <cell r="AI187">
            <v>20965.714103764127</v>
          </cell>
          <cell r="AJ187">
            <v>20965.714103764127</v>
          </cell>
          <cell r="AK187">
            <v>20965.714103764127</v>
          </cell>
          <cell r="AL187">
            <v>14247.300804695491</v>
          </cell>
          <cell r="AM187">
            <v>14247.300804695491</v>
          </cell>
          <cell r="AN187">
            <v>14247.300804695491</v>
          </cell>
          <cell r="AO187">
            <v>10056.517211001454</v>
          </cell>
          <cell r="AP187">
            <v>10056.517211001454</v>
          </cell>
          <cell r="AQ187">
            <v>10056.517211001454</v>
          </cell>
          <cell r="AR187">
            <v>5284.8366952370607</v>
          </cell>
          <cell r="AS187">
            <v>5284.8366952370607</v>
          </cell>
          <cell r="AT187">
            <v>5284.8366952370607</v>
          </cell>
        </row>
        <row r="188">
          <cell r="AB188" t="str">
            <v>Natural Gas</v>
          </cell>
          <cell r="AC188" t="str">
            <v>GWh</v>
          </cell>
          <cell r="AD188">
            <v>1109.7624768430869</v>
          </cell>
          <cell r="AE188">
            <v>5286.169246231826</v>
          </cell>
          <cell r="AF188">
            <v>9463.8603569842944</v>
          </cell>
          <cell r="AG188">
            <v>9463.8603569842944</v>
          </cell>
          <cell r="AH188">
            <v>9463.8603569842944</v>
          </cell>
          <cell r="AI188">
            <v>13977.14273584275</v>
          </cell>
          <cell r="AJ188">
            <v>13977.14273584275</v>
          </cell>
          <cell r="AK188">
            <v>13977.14273584275</v>
          </cell>
          <cell r="AL188">
            <v>14247.300804695491</v>
          </cell>
          <cell r="AM188">
            <v>14247.300804695491</v>
          </cell>
          <cell r="AN188">
            <v>14247.300804695491</v>
          </cell>
          <cell r="AO188">
            <v>15084.775816502177</v>
          </cell>
          <cell r="AP188">
            <v>15084.775816502177</v>
          </cell>
          <cell r="AQ188">
            <v>15084.775816502177</v>
          </cell>
          <cell r="AR188">
            <v>15854.510085711181</v>
          </cell>
          <cell r="AS188">
            <v>15854.510085711181</v>
          </cell>
          <cell r="AT188">
            <v>15854.510085711181</v>
          </cell>
        </row>
        <row r="189">
          <cell r="AB189" t="str">
            <v>Biofuels</v>
          </cell>
          <cell r="AC189" t="str">
            <v>GWh</v>
          </cell>
          <cell r="AD189">
            <v>36992.082561436233</v>
          </cell>
          <cell r="AE189">
            <v>32614.666858826549</v>
          </cell>
          <cell r="AF189">
            <v>28391.581070952878</v>
          </cell>
          <cell r="AG189">
            <v>28391.581070952878</v>
          </cell>
          <cell r="AH189">
            <v>28391.581070952878</v>
          </cell>
          <cell r="AI189">
            <v>25624.761682378379</v>
          </cell>
          <cell r="AJ189">
            <v>25624.761682378379</v>
          </cell>
          <cell r="AK189">
            <v>25624.761682378379</v>
          </cell>
          <cell r="AL189">
            <v>23745.501341159154</v>
          </cell>
          <cell r="AM189">
            <v>23745.501341159154</v>
          </cell>
          <cell r="AN189">
            <v>23745.501341159154</v>
          </cell>
          <cell r="AO189">
            <v>20113.034422002907</v>
          </cell>
          <cell r="AP189">
            <v>20113.034422002907</v>
          </cell>
          <cell r="AQ189">
            <v>20113.034422002907</v>
          </cell>
          <cell r="AR189">
            <v>15854.510085711181</v>
          </cell>
          <cell r="AS189">
            <v>15854.510085711181</v>
          </cell>
          <cell r="AT189">
            <v>15854.510085711181</v>
          </cell>
        </row>
        <row r="190">
          <cell r="AB190" t="str">
            <v>Electricity</v>
          </cell>
          <cell r="AC190" t="str">
            <v>GWh</v>
          </cell>
          <cell r="AD190">
            <v>9063.0602275518777</v>
          </cell>
          <cell r="AE190">
            <v>22939.97974779849</v>
          </cell>
          <cell r="AF190">
            <v>28391.581070952878</v>
          </cell>
          <cell r="AG190">
            <v>28391.581070952878</v>
          </cell>
          <cell r="AH190">
            <v>28391.581070952878</v>
          </cell>
          <cell r="AI190">
            <v>32613.333050299749</v>
          </cell>
          <cell r="AJ190">
            <v>32613.333050299749</v>
          </cell>
          <cell r="AK190">
            <v>32613.333050299749</v>
          </cell>
          <cell r="AL190">
            <v>42741.902414086479</v>
          </cell>
          <cell r="AM190">
            <v>42741.902414086479</v>
          </cell>
          <cell r="AN190">
            <v>42741.902414086479</v>
          </cell>
          <cell r="AO190">
            <v>55310.844660507995</v>
          </cell>
          <cell r="AP190">
            <v>55310.844660507995</v>
          </cell>
          <cell r="AQ190">
            <v>55310.844660507995</v>
          </cell>
          <cell r="AR190">
            <v>68702.877038081788</v>
          </cell>
          <cell r="AS190">
            <v>68702.877038081788</v>
          </cell>
          <cell r="AT190">
            <v>68702.877038081788</v>
          </cell>
        </row>
        <row r="191">
          <cell r="AB191" t="str">
            <v>Heat</v>
          </cell>
          <cell r="AC191" t="str">
            <v>GWh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</row>
        <row r="192">
          <cell r="AB192" t="str">
            <v>Hydrogen</v>
          </cell>
          <cell r="AC192" t="str">
            <v>GWh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</row>
        <row r="193">
          <cell r="AB193" t="str">
            <v>E-fuels</v>
          </cell>
          <cell r="AC193" t="str">
            <v>GWh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</row>
        <row r="195">
          <cell r="AB195" t="str">
            <v>Coal</v>
          </cell>
          <cell r="AC195" t="str">
            <v>GWh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</row>
        <row r="196">
          <cell r="AB196" t="str">
            <v>Oil</v>
          </cell>
          <cell r="AC196" t="str">
            <v>GWh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</row>
        <row r="197">
          <cell r="AB197" t="str">
            <v>Natural Gas</v>
          </cell>
          <cell r="AC197" t="str">
            <v>GWh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</row>
        <row r="198">
          <cell r="AB198" t="str">
            <v>Biofuels</v>
          </cell>
          <cell r="AC198" t="str">
            <v>GWh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</row>
        <row r="199">
          <cell r="AB199" t="str">
            <v>Electricity</v>
          </cell>
          <cell r="AC199" t="str">
            <v>GWh</v>
          </cell>
          <cell r="AD199">
            <v>50525.771303425099</v>
          </cell>
          <cell r="AE199">
            <v>69418.373497685869</v>
          </cell>
          <cell r="AF199">
            <v>81552.049482585993</v>
          </cell>
          <cell r="AG199">
            <v>81552.049482585993</v>
          </cell>
          <cell r="AH199">
            <v>81552.049482585993</v>
          </cell>
          <cell r="AI199">
            <v>89553.595028508469</v>
          </cell>
          <cell r="AJ199">
            <v>89553.595028508469</v>
          </cell>
          <cell r="AK199">
            <v>89553.595028508469</v>
          </cell>
          <cell r="AL199">
            <v>101762.99933574598</v>
          </cell>
          <cell r="AM199">
            <v>101762.99933574598</v>
          </cell>
          <cell r="AN199">
            <v>101762.99933574598</v>
          </cell>
          <cell r="AO199">
            <v>120060.54461641276</v>
          </cell>
          <cell r="AP199">
            <v>120060.54461641276</v>
          </cell>
          <cell r="AQ199">
            <v>120060.54461641276</v>
          </cell>
          <cell r="AR199">
            <v>140552.15241809742</v>
          </cell>
          <cell r="AS199">
            <v>140552.15241809742</v>
          </cell>
          <cell r="AT199">
            <v>140552.15241809742</v>
          </cell>
        </row>
        <row r="200">
          <cell r="AB200" t="str">
            <v>Heat</v>
          </cell>
          <cell r="AC200" t="str">
            <v>GWh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</row>
        <row r="201">
          <cell r="AB201" t="str">
            <v>Hydrogen</v>
          </cell>
          <cell r="AC201" t="str">
            <v>GWh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</row>
        <row r="202">
          <cell r="AB202" t="str">
            <v>E-fuels</v>
          </cell>
          <cell r="AC202" t="str">
            <v>GWh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</row>
      </sheetData>
      <sheetData sheetId="7">
        <row r="13"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</row>
        <row r="14">
          <cell r="AC14">
            <v>0</v>
          </cell>
          <cell r="AD14">
            <v>8590.8644377777782</v>
          </cell>
          <cell r="AE14">
            <v>6152.4914782658561</v>
          </cell>
          <cell r="AF14">
            <v>6601.830743532465</v>
          </cell>
          <cell r="AG14">
            <v>6152.4914782658561</v>
          </cell>
          <cell r="AH14">
            <v>3744.142454218189</v>
          </cell>
          <cell r="AI14">
            <v>3744.142454218189</v>
          </cell>
          <cell r="AJ14">
            <v>3744.142454218189</v>
          </cell>
          <cell r="AK14">
            <v>1299.1292766021886</v>
          </cell>
          <cell r="AL14">
            <v>1299.1292766021886</v>
          </cell>
          <cell r="AM14">
            <v>1299.1292766021886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</row>
        <row r="15">
          <cell r="AC15">
            <v>0</v>
          </cell>
          <cell r="AD15">
            <v>1594.5510000000002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</row>
        <row r="16">
          <cell r="AC16">
            <v>0</v>
          </cell>
          <cell r="AD16">
            <v>1957.8039722222222</v>
          </cell>
          <cell r="AE16">
            <v>1230.4982956531712</v>
          </cell>
          <cell r="AF16">
            <v>1320.366148706493</v>
          </cell>
          <cell r="AG16">
            <v>1230.4982956531712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</row>
        <row r="17">
          <cell r="AC17">
            <v>76710</v>
          </cell>
          <cell r="AD17">
            <v>132265.68400000001</v>
          </cell>
          <cell r="AE17">
            <v>114436.34149574493</v>
          </cell>
          <cell r="AF17">
            <v>122794.05182970387</v>
          </cell>
          <cell r="AG17">
            <v>114436.34149574493</v>
          </cell>
          <cell r="AH17">
            <v>119812.55853498205</v>
          </cell>
          <cell r="AI17">
            <v>119812.55853498205</v>
          </cell>
          <cell r="AJ17">
            <v>119812.55853498205</v>
          </cell>
          <cell r="AK17">
            <v>126015.53983041228</v>
          </cell>
          <cell r="AL17">
            <v>126015.53983041228</v>
          </cell>
          <cell r="AM17">
            <v>126015.53983041228</v>
          </cell>
          <cell r="AN17">
            <v>133215.30498412362</v>
          </cell>
          <cell r="AO17">
            <v>133215.30498412362</v>
          </cell>
          <cell r="AP17">
            <v>133215.30498412362</v>
          </cell>
          <cell r="AQ17">
            <v>139217.66408219791</v>
          </cell>
          <cell r="AR17">
            <v>139217.66408219791</v>
          </cell>
          <cell r="AS17">
            <v>139217.66408219791</v>
          </cell>
        </row>
        <row r="18">
          <cell r="AC18">
            <v>0</v>
          </cell>
          <cell r="AD18">
            <v>2055.1025</v>
          </cell>
          <cell r="AE18">
            <v>1230.4982956531712</v>
          </cell>
          <cell r="AF18">
            <v>1320.366148706493</v>
          </cell>
          <cell r="AG18">
            <v>1230.4982956531712</v>
          </cell>
          <cell r="AH18">
            <v>1248.0474847393964</v>
          </cell>
          <cell r="AI18">
            <v>1248.0474847393964</v>
          </cell>
          <cell r="AJ18">
            <v>1248.0474847393964</v>
          </cell>
          <cell r="AK18">
            <v>2598.2585532043772</v>
          </cell>
          <cell r="AL18">
            <v>2598.2585532043772</v>
          </cell>
          <cell r="AM18">
            <v>2598.2585532043772</v>
          </cell>
          <cell r="AN18">
            <v>3415.777050874965</v>
          </cell>
          <cell r="AO18">
            <v>3415.777050874965</v>
          </cell>
          <cell r="AP18">
            <v>3415.777050874965</v>
          </cell>
          <cell r="AQ18">
            <v>3569.6836944153315</v>
          </cell>
          <cell r="AR18">
            <v>3569.6836944153315</v>
          </cell>
          <cell r="AS18">
            <v>3569.6836944153315</v>
          </cell>
        </row>
        <row r="19"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</row>
        <row r="20"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</row>
      </sheetData>
      <sheetData sheetId="8">
        <row r="2">
          <cell r="D2">
            <v>2000</v>
          </cell>
          <cell r="E2">
            <v>2021</v>
          </cell>
          <cell r="G2">
            <v>2030</v>
          </cell>
          <cell r="K2">
            <v>2035</v>
          </cell>
          <cell r="O2">
            <v>2040</v>
          </cell>
          <cell r="S2">
            <v>2045</v>
          </cell>
          <cell r="W2">
            <v>2050</v>
          </cell>
        </row>
        <row r="3">
          <cell r="G3" t="str">
            <v>Baseline</v>
          </cell>
          <cell r="H3" t="str">
            <v>Green H2</v>
          </cell>
          <cell r="I3" t="str">
            <v>Direct Electrification</v>
          </cell>
          <cell r="K3" t="str">
            <v>Baseline</v>
          </cell>
          <cell r="L3" t="str">
            <v>Green H2</v>
          </cell>
          <cell r="M3" t="str">
            <v>Direct Electrification</v>
          </cell>
          <cell r="O3" t="str">
            <v>Baseline</v>
          </cell>
          <cell r="P3" t="str">
            <v>Green H2</v>
          </cell>
          <cell r="Q3" t="str">
            <v>Direct Electrification</v>
          </cell>
          <cell r="S3" t="str">
            <v>Baseline</v>
          </cell>
          <cell r="T3" t="str">
            <v>Green H2</v>
          </cell>
          <cell r="U3" t="str">
            <v>Direct Electrification</v>
          </cell>
          <cell r="W3" t="str">
            <v>Baseline</v>
          </cell>
          <cell r="X3" t="str">
            <v>Green H2</v>
          </cell>
          <cell r="Y3" t="str">
            <v>Direct Electrification</v>
          </cell>
        </row>
        <row r="13">
          <cell r="AC13">
            <v>0</v>
          </cell>
          <cell r="AD13">
            <v>2.9032185873508383E-10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</row>
        <row r="14">
          <cell r="AC14">
            <v>55673.666666666672</v>
          </cell>
          <cell r="AD14">
            <v>75862.509212111123</v>
          </cell>
          <cell r="AE14">
            <v>62087.798414050128</v>
          </cell>
          <cell r="AF14">
            <v>62087.798414050128</v>
          </cell>
          <cell r="AG14">
            <v>62087.798414050128</v>
          </cell>
          <cell r="AH14">
            <v>52791.615259269296</v>
          </cell>
          <cell r="AI14">
            <v>52791.615259269296</v>
          </cell>
          <cell r="AJ14">
            <v>52791.615259269296</v>
          </cell>
          <cell r="AK14">
            <v>44274.294517544899</v>
          </cell>
          <cell r="AL14">
            <v>44274.294517544899</v>
          </cell>
          <cell r="AM14">
            <v>44274.294517544899</v>
          </cell>
          <cell r="AN14">
            <v>30179.874071055398</v>
          </cell>
          <cell r="AO14">
            <v>30179.874071055398</v>
          </cell>
          <cell r="AP14">
            <v>30179.874071055398</v>
          </cell>
          <cell r="AQ14">
            <v>0</v>
          </cell>
          <cell r="AR14">
            <v>0</v>
          </cell>
          <cell r="AS14">
            <v>0</v>
          </cell>
        </row>
        <row r="15"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</row>
        <row r="16">
          <cell r="AC16">
            <v>17155.697222222225</v>
          </cell>
          <cell r="AD16">
            <v>44078.651472222227</v>
          </cell>
          <cell r="AE16">
            <v>45826.708353227477</v>
          </cell>
          <cell r="AF16">
            <v>44348.427438607236</v>
          </cell>
          <cell r="AG16">
            <v>41391.86560936676</v>
          </cell>
          <cell r="AH16">
            <v>48266.619665617647</v>
          </cell>
          <cell r="AI16">
            <v>44495.790004241266</v>
          </cell>
          <cell r="AJ16">
            <v>37708.296613763785</v>
          </cell>
          <cell r="AK16">
            <v>50599.193734337015</v>
          </cell>
          <cell r="AL16">
            <v>42693.069713346857</v>
          </cell>
          <cell r="AM16">
            <v>34786.945692356705</v>
          </cell>
          <cell r="AN16">
            <v>53653.109459654042</v>
          </cell>
          <cell r="AO16">
            <v>41078.161930047623</v>
          </cell>
          <cell r="AP16">
            <v>28503.214400441208</v>
          </cell>
          <cell r="AQ16">
            <v>56435.010011678169</v>
          </cell>
          <cell r="AR16">
            <v>38799.069383028742</v>
          </cell>
          <cell r="AS16">
            <v>35271.881257298861</v>
          </cell>
        </row>
        <row r="17">
          <cell r="AC17">
            <v>12856</v>
          </cell>
          <cell r="AD17">
            <v>33881.593999999721</v>
          </cell>
          <cell r="AE17">
            <v>39913.584694746518</v>
          </cell>
          <cell r="AF17">
            <v>39913.584694746518</v>
          </cell>
          <cell r="AG17">
            <v>44348.427438607236</v>
          </cell>
          <cell r="AH17">
            <v>49774.951530168189</v>
          </cell>
          <cell r="AI17">
            <v>49774.951530168189</v>
          </cell>
          <cell r="AJ17">
            <v>60333.274582022052</v>
          </cell>
          <cell r="AK17">
            <v>63248.992167921278</v>
          </cell>
          <cell r="AL17">
            <v>63248.992167921278</v>
          </cell>
          <cell r="AM17">
            <v>79061.240209901589</v>
          </cell>
          <cell r="AN17">
            <v>83832.983530709433</v>
          </cell>
          <cell r="AO17">
            <v>83832.983530709433</v>
          </cell>
          <cell r="AP17">
            <v>108982.87858992227</v>
          </cell>
          <cell r="AQ17">
            <v>119924.39627481611</v>
          </cell>
          <cell r="AR17">
            <v>119924.39627481611</v>
          </cell>
          <cell r="AS17">
            <v>141087.52502919544</v>
          </cell>
        </row>
        <row r="18"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</row>
        <row r="19">
          <cell r="AC19">
            <v>0</v>
          </cell>
          <cell r="AD19">
            <v>0</v>
          </cell>
          <cell r="AE19">
            <v>0</v>
          </cell>
          <cell r="AF19">
            <v>1478.2809146202414</v>
          </cell>
          <cell r="AG19">
            <v>0</v>
          </cell>
          <cell r="AH19">
            <v>0</v>
          </cell>
          <cell r="AI19">
            <v>3770.8296613763782</v>
          </cell>
          <cell r="AJ19">
            <v>0</v>
          </cell>
          <cell r="AK19">
            <v>0</v>
          </cell>
          <cell r="AL19">
            <v>7906.1240209901598</v>
          </cell>
          <cell r="AM19">
            <v>0</v>
          </cell>
          <cell r="AN19">
            <v>0</v>
          </cell>
          <cell r="AO19">
            <v>12574.947529606414</v>
          </cell>
          <cell r="AP19">
            <v>0</v>
          </cell>
          <cell r="AQ19">
            <v>0</v>
          </cell>
          <cell r="AR19">
            <v>17635.94062864943</v>
          </cell>
          <cell r="AS19">
            <v>0</v>
          </cell>
        </row>
        <row r="20"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</row>
      </sheetData>
      <sheetData sheetId="9">
        <row r="14">
          <cell r="AA14" t="str">
            <v>Coal</v>
          </cell>
          <cell r="AB14" t="str">
            <v>GWh</v>
          </cell>
          <cell r="AC14"/>
          <cell r="AD14"/>
          <cell r="AJ14"/>
        </row>
        <row r="15">
          <cell r="AA15" t="str">
            <v>Oil</v>
          </cell>
          <cell r="AB15" t="str">
            <v>GWh</v>
          </cell>
          <cell r="AC15">
            <v>7913.5</v>
          </cell>
          <cell r="AD15">
            <v>12824.255499999999</v>
          </cell>
          <cell r="AE15">
            <v>13300.68672410521</v>
          </cell>
          <cell r="AF15">
            <v>13300.68672410521</v>
          </cell>
          <cell r="AG15">
            <v>13300.68672410521</v>
          </cell>
          <cell r="AH15">
            <v>13230.303302580975</v>
          </cell>
          <cell r="AI15">
            <v>13217.072999278394</v>
          </cell>
          <cell r="AJ15">
            <v>13217.072999278394</v>
          </cell>
          <cell r="AK15">
            <v>11576.18306800995</v>
          </cell>
          <cell r="AL15">
            <v>11518.302152669899</v>
          </cell>
          <cell r="AM15">
            <v>11518.302152669899</v>
          </cell>
          <cell r="AN15">
            <v>9723.7146348731385</v>
          </cell>
          <cell r="AO15">
            <v>9577.8589153500416</v>
          </cell>
          <cell r="AP15">
            <v>9577.8589153500416</v>
          </cell>
          <cell r="AQ15">
            <v>6806.4048504417915</v>
          </cell>
          <cell r="AR15">
            <v>6466.0846079197008</v>
          </cell>
          <cell r="AS15">
            <v>6466.0846079197008</v>
          </cell>
        </row>
        <row r="16">
          <cell r="AA16" t="str">
            <v>Natural Gas</v>
          </cell>
          <cell r="AB16" t="str">
            <v>GWh</v>
          </cell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</row>
        <row r="17">
          <cell r="AA17" t="str">
            <v>Biofuels</v>
          </cell>
          <cell r="AB17" t="str">
            <v>GWh</v>
          </cell>
          <cell r="AC17">
            <v>0</v>
          </cell>
          <cell r="AD17">
            <v>0</v>
          </cell>
          <cell r="AE17">
            <v>700.03614337395857</v>
          </cell>
          <cell r="AF17">
            <v>700.03614337395857</v>
          </cell>
          <cell r="AG17">
            <v>700.03614337395857</v>
          </cell>
          <cell r="AH17">
            <v>1470.0337002867752</v>
          </cell>
          <cell r="AI17">
            <v>1468.5636665864884</v>
          </cell>
          <cell r="AJ17">
            <v>1468.5636665864884</v>
          </cell>
          <cell r="AK17">
            <v>3858.7276893366497</v>
          </cell>
          <cell r="AL17">
            <v>3839.4340508899663</v>
          </cell>
          <cell r="AM17">
            <v>3839.4340508899663</v>
          </cell>
          <cell r="AN17">
            <v>6482.4764232487605</v>
          </cell>
          <cell r="AO17">
            <v>6385.2392769000289</v>
          </cell>
          <cell r="AP17">
            <v>6385.2392769000289</v>
          </cell>
          <cell r="AQ17">
            <v>10209.607275662687</v>
          </cell>
          <cell r="AR17">
            <v>9699.1269118795517</v>
          </cell>
          <cell r="AS17">
            <v>9699.1269118795517</v>
          </cell>
        </row>
        <row r="18">
          <cell r="AA18" t="str">
            <v>Electricity</v>
          </cell>
          <cell r="AB18" t="str">
            <v>GWh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9.2390386191207909</v>
          </cell>
          <cell r="AK18">
            <v>0</v>
          </cell>
          <cell r="AL18">
            <v>0</v>
          </cell>
          <cell r="AM18">
            <v>48.503560340823803</v>
          </cell>
          <cell r="AN18">
            <v>0</v>
          </cell>
          <cell r="AO18">
            <v>0</v>
          </cell>
          <cell r="AP18">
            <v>152.78182910938941</v>
          </cell>
          <cell r="AQ18">
            <v>0</v>
          </cell>
          <cell r="AR18">
            <v>0</v>
          </cell>
          <cell r="AS18">
            <v>534.7210514488138</v>
          </cell>
        </row>
        <row r="19">
          <cell r="AA19" t="str">
            <v>Hydrogen</v>
          </cell>
          <cell r="AB19" t="str">
            <v>GWh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11.292158312258747</v>
          </cell>
          <cell r="AJ19">
            <v>0</v>
          </cell>
          <cell r="AK19">
            <v>0</v>
          </cell>
          <cell r="AL19">
            <v>59.282129305451328</v>
          </cell>
          <cell r="AM19">
            <v>0</v>
          </cell>
          <cell r="AN19">
            <v>0</v>
          </cell>
          <cell r="AO19">
            <v>186.73334668925372</v>
          </cell>
          <cell r="AP19">
            <v>0</v>
          </cell>
          <cell r="AQ19">
            <v>0</v>
          </cell>
          <cell r="AR19">
            <v>653.54795177077244</v>
          </cell>
          <cell r="AS19">
            <v>0</v>
          </cell>
        </row>
        <row r="20">
          <cell r="AA20" t="str">
            <v>Heat</v>
          </cell>
          <cell r="AB20" t="str">
            <v>GWh</v>
          </cell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</row>
        <row r="21">
          <cell r="AA21" t="str">
            <v>E-fuels</v>
          </cell>
          <cell r="AB21" t="str">
            <v>GWh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</row>
        <row r="26">
          <cell r="AA26" t="str">
            <v>Coal</v>
          </cell>
          <cell r="AB26" t="str">
            <v>GWh</v>
          </cell>
          <cell r="AC26"/>
          <cell r="AD26"/>
          <cell r="AJ26"/>
        </row>
        <row r="27">
          <cell r="AA27" t="str">
            <v>Oil</v>
          </cell>
          <cell r="AB27" t="str">
            <v>GWh</v>
          </cell>
          <cell r="AC27">
            <v>33815.388888888891</v>
          </cell>
          <cell r="AD27">
            <v>34176.834324111114</v>
          </cell>
          <cell r="AE27">
            <v>35446.530721931413</v>
          </cell>
          <cell r="AF27">
            <v>35446.530721931413</v>
          </cell>
          <cell r="AG27">
            <v>35446.530721931413</v>
          </cell>
          <cell r="AH27">
            <v>34553.778685199242</v>
          </cell>
          <cell r="AI27">
            <v>34518.51972735719</v>
          </cell>
          <cell r="AJ27">
            <v>34518.51972735719</v>
          </cell>
          <cell r="AK27">
            <v>27765.632222382083</v>
          </cell>
          <cell r="AL27">
            <v>27457.125197688958</v>
          </cell>
          <cell r="AM27">
            <v>27457.125197688958</v>
          </cell>
          <cell r="AN27">
            <v>20731.07692472246</v>
          </cell>
          <cell r="AO27">
            <v>19435.384616927302</v>
          </cell>
          <cell r="AP27">
            <v>19435.384616927302</v>
          </cell>
          <cell r="AQ27">
            <v>10883.50294875404</v>
          </cell>
          <cell r="AR27">
            <v>9069.5857906283654</v>
          </cell>
          <cell r="AS27">
            <v>9069.5857906283654</v>
          </cell>
        </row>
        <row r="28">
          <cell r="AA28" t="str">
            <v>Natural Gas</v>
          </cell>
          <cell r="AB28" t="str">
            <v>GWh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352.58957842040036</v>
          </cell>
          <cell r="AI28">
            <v>352.58957842040036</v>
          </cell>
          <cell r="AJ28">
            <v>352.58957842040036</v>
          </cell>
          <cell r="AK28">
            <v>1542.5351234656716</v>
          </cell>
          <cell r="AL28">
            <v>1542.5351234656716</v>
          </cell>
          <cell r="AM28">
            <v>1542.5351234656716</v>
          </cell>
          <cell r="AN28">
            <v>2591.3846155903075</v>
          </cell>
          <cell r="AO28">
            <v>2591.3846155903075</v>
          </cell>
          <cell r="AP28">
            <v>2591.3846155903075</v>
          </cell>
          <cell r="AQ28">
            <v>3627.8343162513461</v>
          </cell>
          <cell r="AR28">
            <v>3627.8343162513461</v>
          </cell>
          <cell r="AS28">
            <v>3627.8343162513461</v>
          </cell>
        </row>
        <row r="29">
          <cell r="AA29" t="str">
            <v>Biofuels</v>
          </cell>
          <cell r="AB29" t="str">
            <v>GWh</v>
          </cell>
          <cell r="AC29">
            <v>0</v>
          </cell>
          <cell r="AD29">
            <v>0</v>
          </cell>
          <cell r="AE29">
            <v>1865.6068801016536</v>
          </cell>
          <cell r="AF29">
            <v>1865.6068801016536</v>
          </cell>
          <cell r="AG29">
            <v>1865.6068801016536</v>
          </cell>
          <cell r="AH29">
            <v>3878.4853626244044</v>
          </cell>
          <cell r="AI29">
            <v>3874.5677006419551</v>
          </cell>
          <cell r="AJ29">
            <v>3874.5677006419551</v>
          </cell>
          <cell r="AK29">
            <v>9769.3891152825854</v>
          </cell>
          <cell r="AL29">
            <v>9666.553440384876</v>
          </cell>
          <cell r="AM29">
            <v>9666.553440384876</v>
          </cell>
          <cell r="AN29">
            <v>15548.307693541845</v>
          </cell>
          <cell r="AO29">
            <v>14684.512821678409</v>
          </cell>
          <cell r="AP29">
            <v>14684.512821678409</v>
          </cell>
          <cell r="AQ29">
            <v>21767.005897508079</v>
          </cell>
          <cell r="AR29">
            <v>19046.130160319568</v>
          </cell>
          <cell r="AS29">
            <v>19046.130160319568</v>
          </cell>
        </row>
        <row r="30">
          <cell r="AA30" t="str">
            <v>Electricity</v>
          </cell>
          <cell r="AB30" t="str">
            <v>GWh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22.701683673131004</v>
          </cell>
          <cell r="AK30">
            <v>0</v>
          </cell>
          <cell r="AL30">
            <v>0</v>
          </cell>
          <cell r="AM30">
            <v>238.36083585562253</v>
          </cell>
          <cell r="AN30">
            <v>0</v>
          </cell>
          <cell r="AO30">
            <v>0</v>
          </cell>
          <cell r="AP30">
            <v>1251.3584650339512</v>
          </cell>
          <cell r="AQ30">
            <v>0</v>
          </cell>
          <cell r="AR30">
            <v>0</v>
          </cell>
          <cell r="AS30">
            <v>2627.777339999941</v>
          </cell>
        </row>
        <row r="31">
          <cell r="AA31" t="str">
            <v>Hydrogen</v>
          </cell>
          <cell r="AB31" t="str">
            <v>GWh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29.836498541829322</v>
          </cell>
          <cell r="AJ31">
            <v>0</v>
          </cell>
          <cell r="AK31">
            <v>0</v>
          </cell>
          <cell r="AL31">
            <v>313.27424141024676</v>
          </cell>
          <cell r="AM31">
            <v>0</v>
          </cell>
          <cell r="AN31">
            <v>0</v>
          </cell>
          <cell r="AO31">
            <v>1644.6425540446214</v>
          </cell>
          <cell r="AP31">
            <v>0</v>
          </cell>
          <cell r="AQ31">
            <v>0</v>
          </cell>
          <cell r="AR31">
            <v>3453.6502182856366</v>
          </cell>
          <cell r="AS31">
            <v>0</v>
          </cell>
        </row>
        <row r="32">
          <cell r="AA32" t="str">
            <v>Heat</v>
          </cell>
          <cell r="AB32" t="str">
            <v>GWh</v>
          </cell>
          <cell r="AD32"/>
          <cell r="AG32"/>
          <cell r="AJ32"/>
        </row>
        <row r="33">
          <cell r="AA33" t="str">
            <v>E-fuels</v>
          </cell>
          <cell r="AB33" t="str">
            <v>GWh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AA34" t="str">
            <v>Ammonia</v>
          </cell>
          <cell r="AB34" t="str">
            <v>GWh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391.76619824488932</v>
          </cell>
          <cell r="AI34">
            <v>391.76619824488932</v>
          </cell>
          <cell r="AJ34">
            <v>391.76619824488932</v>
          </cell>
          <cell r="AK34">
            <v>2056.7134979542288</v>
          </cell>
          <cell r="AL34">
            <v>2056.7134979542288</v>
          </cell>
          <cell r="AM34">
            <v>2056.7134979542288</v>
          </cell>
          <cell r="AN34">
            <v>4318.9743593171788</v>
          </cell>
          <cell r="AO34">
            <v>4318.9743593171788</v>
          </cell>
          <cell r="AP34">
            <v>4318.9743593171788</v>
          </cell>
          <cell r="AQ34">
            <v>9069.5857906283654</v>
          </cell>
          <cell r="AR34">
            <v>9069.5857906283654</v>
          </cell>
          <cell r="AS34">
            <v>9069.5857906283654</v>
          </cell>
        </row>
        <row r="38"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</row>
        <row r="39">
          <cell r="AC39">
            <v>41728.888888888891</v>
          </cell>
          <cell r="AD39">
            <v>47001.089824111114</v>
          </cell>
          <cell r="AE39">
            <v>48747.217446036622</v>
          </cell>
          <cell r="AF39">
            <v>48747.217446036622</v>
          </cell>
          <cell r="AG39">
            <v>48747.217446036622</v>
          </cell>
          <cell r="AH39">
            <v>47784.081987780213</v>
          </cell>
          <cell r="AI39">
            <v>47735.592726635587</v>
          </cell>
          <cell r="AJ39">
            <v>47735.592726635587</v>
          </cell>
          <cell r="AK39">
            <v>39341.815290392035</v>
          </cell>
          <cell r="AL39">
            <v>38975.427350358856</v>
          </cell>
          <cell r="AM39">
            <v>38975.427350358856</v>
          </cell>
          <cell r="AN39">
            <v>30454.7915595956</v>
          </cell>
          <cell r="AO39">
            <v>29013.243532277345</v>
          </cell>
          <cell r="AP39">
            <v>29013.243532277345</v>
          </cell>
          <cell r="AQ39">
            <v>17689.907799195833</v>
          </cell>
          <cell r="AR39">
            <v>15535.670398548067</v>
          </cell>
          <cell r="AS39">
            <v>15535.670398548067</v>
          </cell>
        </row>
        <row r="40"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352.58957842040036</v>
          </cell>
          <cell r="AI40">
            <v>352.58957842040036</v>
          </cell>
          <cell r="AJ40">
            <v>352.58957842040036</v>
          </cell>
          <cell r="AK40">
            <v>1542.5351234656716</v>
          </cell>
          <cell r="AL40">
            <v>1542.5351234656716</v>
          </cell>
          <cell r="AM40">
            <v>1542.5351234656716</v>
          </cell>
          <cell r="AN40">
            <v>2591.3846155903075</v>
          </cell>
          <cell r="AO40">
            <v>2591.3846155903075</v>
          </cell>
          <cell r="AP40">
            <v>2591.3846155903075</v>
          </cell>
          <cell r="AQ40">
            <v>3627.8343162513461</v>
          </cell>
          <cell r="AR40">
            <v>3627.8343162513461</v>
          </cell>
          <cell r="AS40">
            <v>3627.8343162513461</v>
          </cell>
        </row>
        <row r="41">
          <cell r="AC41">
            <v>0</v>
          </cell>
          <cell r="AD41">
            <v>0</v>
          </cell>
          <cell r="AE41">
            <v>2565.6430234756122</v>
          </cell>
          <cell r="AF41">
            <v>2565.6430234756122</v>
          </cell>
          <cell r="AG41">
            <v>2565.6430234756122</v>
          </cell>
          <cell r="AH41">
            <v>5348.5190629111794</v>
          </cell>
          <cell r="AI41">
            <v>5343.1313672284432</v>
          </cell>
          <cell r="AJ41">
            <v>5343.1313672284432</v>
          </cell>
          <cell r="AK41">
            <v>13628.116804619236</v>
          </cell>
          <cell r="AL41">
            <v>13505.987491274842</v>
          </cell>
          <cell r="AM41">
            <v>13505.987491274842</v>
          </cell>
          <cell r="AN41">
            <v>22030.784116790604</v>
          </cell>
          <cell r="AO41">
            <v>21069.752098578436</v>
          </cell>
          <cell r="AP41">
            <v>21069.752098578436</v>
          </cell>
          <cell r="AQ41">
            <v>31976.613173170765</v>
          </cell>
          <cell r="AR41">
            <v>28745.257072199121</v>
          </cell>
          <cell r="AS41">
            <v>28745.257072199121</v>
          </cell>
        </row>
        <row r="42"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31.940722292251795</v>
          </cell>
          <cell r="AK42">
            <v>0</v>
          </cell>
          <cell r="AL42">
            <v>0</v>
          </cell>
          <cell r="AM42">
            <v>286.86439619644631</v>
          </cell>
          <cell r="AN42">
            <v>0</v>
          </cell>
          <cell r="AO42">
            <v>0</v>
          </cell>
          <cell r="AP42">
            <v>1404.1402941433407</v>
          </cell>
          <cell r="AQ42">
            <v>0</v>
          </cell>
          <cell r="AR42">
            <v>0</v>
          </cell>
          <cell r="AS42">
            <v>3162.4983914487548</v>
          </cell>
        </row>
        <row r="43"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41.128656854088071</v>
          </cell>
          <cell r="AJ43">
            <v>0</v>
          </cell>
          <cell r="AK43">
            <v>0</v>
          </cell>
          <cell r="AL43">
            <v>372.55637071569811</v>
          </cell>
          <cell r="AM43">
            <v>0</v>
          </cell>
          <cell r="AN43">
            <v>0</v>
          </cell>
          <cell r="AO43">
            <v>1831.3759007338751</v>
          </cell>
          <cell r="AP43">
            <v>0</v>
          </cell>
          <cell r="AQ43">
            <v>0</v>
          </cell>
          <cell r="AR43">
            <v>4107.1981700564093</v>
          </cell>
          <cell r="AS43">
            <v>0</v>
          </cell>
        </row>
        <row r="44"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</row>
        <row r="45"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391.76619824488932</v>
          </cell>
          <cell r="AI46">
            <v>391.76619824488932</v>
          </cell>
          <cell r="AJ46">
            <v>391.76619824488932</v>
          </cell>
          <cell r="AK46">
            <v>2056.7134979542288</v>
          </cell>
          <cell r="AL46">
            <v>2056.7134979542288</v>
          </cell>
          <cell r="AM46">
            <v>2056.7134979542288</v>
          </cell>
          <cell r="AN46">
            <v>4318.9743593171788</v>
          </cell>
          <cell r="AO46">
            <v>4318.9743593171788</v>
          </cell>
          <cell r="AP46">
            <v>4318.9743593171788</v>
          </cell>
          <cell r="AQ46">
            <v>9069.5857906283654</v>
          </cell>
          <cell r="AR46">
            <v>9069.5857906283654</v>
          </cell>
          <cell r="AS46">
            <v>9069.5857906283654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X546"/>
  <sheetViews>
    <sheetView topLeftCell="A463" zoomScale="80" zoomScaleNormal="80" workbookViewId="0">
      <selection activeCell="V546" sqref="V546"/>
    </sheetView>
  </sheetViews>
  <sheetFormatPr defaultColWidth="9.140625" defaultRowHeight="15" x14ac:dyDescent="0.25"/>
  <cols>
    <col min="1" max="2" width="36" customWidth="1"/>
    <col min="3" max="5" width="36" style="2" customWidth="1"/>
    <col min="6" max="19" width="13.7109375" style="2" customWidth="1"/>
    <col min="20" max="38" width="13.7109375" customWidth="1"/>
  </cols>
  <sheetData>
    <row r="1" spans="1:24" ht="23.25" x14ac:dyDescent="0.35">
      <c r="A1" s="10" t="s">
        <v>0</v>
      </c>
      <c r="D1" t="s">
        <v>1</v>
      </c>
    </row>
    <row r="3" spans="1:24" x14ac:dyDescent="0.25">
      <c r="H3" s="2">
        <f>[2]Agriculture!D2</f>
        <v>2000</v>
      </c>
      <c r="I3" s="2">
        <f>[2]Agriculture!E2</f>
        <v>2021</v>
      </c>
      <c r="J3" s="2">
        <f>[2]Agriculture!G2</f>
        <v>2030</v>
      </c>
      <c r="M3" s="2">
        <f>[2]Agriculture!K2</f>
        <v>2035</v>
      </c>
      <c r="P3" s="2">
        <f>[2]Agriculture!O2</f>
        <v>2040</v>
      </c>
      <c r="S3" s="2">
        <f>[2]Agriculture!S2</f>
        <v>2045</v>
      </c>
      <c r="T3" s="2"/>
      <c r="U3" s="2"/>
      <c r="V3" s="2">
        <f>[2]Agriculture!W2</f>
        <v>2050</v>
      </c>
      <c r="W3" s="2"/>
      <c r="X3" s="2"/>
    </row>
    <row r="4" spans="1:24" x14ac:dyDescent="0.25">
      <c r="F4" t="s">
        <v>2</v>
      </c>
      <c r="G4" t="s">
        <v>3</v>
      </c>
      <c r="J4" s="2" t="str">
        <f>[2]Agriculture!G3</f>
        <v>Baseline</v>
      </c>
      <c r="K4" s="2" t="str">
        <f>[2]Agriculture!H3</f>
        <v>Green H2</v>
      </c>
      <c r="L4" s="2" t="str">
        <f>[2]Agriculture!I3</f>
        <v>Direct Electrification</v>
      </c>
      <c r="M4" s="2" t="str">
        <f>[2]Agriculture!K3</f>
        <v>Baseline</v>
      </c>
      <c r="N4" s="2" t="str">
        <f>[2]Agriculture!L3</f>
        <v>Green H2</v>
      </c>
      <c r="O4" s="2" t="str">
        <f>[2]Agriculture!M3</f>
        <v>Direct Electrification</v>
      </c>
      <c r="P4" s="2" t="str">
        <f>[2]Agriculture!O3</f>
        <v>Baseline</v>
      </c>
      <c r="Q4" s="2" t="str">
        <f>[2]Agriculture!P3</f>
        <v>Green H2</v>
      </c>
      <c r="R4" s="2" t="str">
        <f>[2]Agriculture!Q3</f>
        <v>Direct Electrification</v>
      </c>
      <c r="S4" s="2" t="str">
        <f>[2]Agriculture!S3</f>
        <v>Baseline</v>
      </c>
      <c r="T4" s="2" t="str">
        <f>[2]Agriculture!T3</f>
        <v>Green H2</v>
      </c>
      <c r="U4" s="2" t="str">
        <f>[2]Agriculture!U3</f>
        <v>Direct Electrification</v>
      </c>
      <c r="V4" s="2" t="str">
        <f>[2]Agriculture!W3</f>
        <v>Baseline</v>
      </c>
      <c r="W4" s="2" t="str">
        <f>[2]Agriculture!X3</f>
        <v>Green H2</v>
      </c>
      <c r="X4" s="2" t="str">
        <f>[2]Agriculture!Y3</f>
        <v>Direct Electrification</v>
      </c>
    </row>
    <row r="5" spans="1:24" x14ac:dyDescent="0.25">
      <c r="F5" t="s">
        <v>4</v>
      </c>
      <c r="G5" s="11" t="s">
        <v>5</v>
      </c>
      <c r="H5" s="3">
        <f>('[2]Industry&amp;Non-Energy-use'!AD40)/1000</f>
        <v>113.91998944444444</v>
      </c>
      <c r="I5" s="3">
        <f>('[2]Industry&amp;Non-Energy-use'!AG40)/1000</f>
        <v>152.49320238611111</v>
      </c>
      <c r="J5" s="3">
        <f>('[2]Industry&amp;Non-Energy-use'!AI40)/1000</f>
        <v>127.25585226337611</v>
      </c>
      <c r="K5" s="3">
        <f>('[2]Industry&amp;Non-Energy-use'!AJ40)/1000</f>
        <v>122.30124974783881</v>
      </c>
      <c r="L5" s="3">
        <f>('[2]Industry&amp;Non-Energy-use'!AK40)/1000</f>
        <v>122.62469711063534</v>
      </c>
      <c r="M5" s="3">
        <f>('[2]Industry&amp;Non-Energy-use'!AL40)/1000</f>
        <v>80.373056622373056</v>
      </c>
      <c r="N5" s="3">
        <f>('[2]Industry&amp;Non-Energy-use'!AM40)/1000</f>
        <v>72.88187078208999</v>
      </c>
      <c r="O5" s="3">
        <f>('[2]Industry&amp;Non-Energy-use'!AN40)/1000</f>
        <v>71.935713091556892</v>
      </c>
      <c r="P5" s="3">
        <f>('[2]Industry&amp;Non-Energy-use'!AO40)/1000</f>
        <v>43.243079216136707</v>
      </c>
      <c r="Q5" s="3">
        <f>('[2]Industry&amp;Non-Energy-use'!AP40)/1000</f>
        <v>29.375901720451242</v>
      </c>
      <c r="R5" s="3">
        <f>('[2]Industry&amp;Non-Energy-use'!AQ40)/1000</f>
        <v>36.796007767592307</v>
      </c>
      <c r="S5" s="3">
        <f>('[2]Industry&amp;Non-Energy-use'!AR40)/1000</f>
        <v>15.287254949497534</v>
      </c>
      <c r="T5" s="3">
        <f>('[2]Industry&amp;Non-Energy-use'!AS40)/1000</f>
        <v>8.4294445777385469</v>
      </c>
      <c r="U5" s="3">
        <f>('[2]Industry&amp;Non-Energy-use'!AT40)/1000</f>
        <v>9.6336509459869113</v>
      </c>
      <c r="V5" s="3">
        <f>('[2]Industry&amp;Non-Energy-use'!AU40)/1000</f>
        <v>0</v>
      </c>
      <c r="W5" s="3">
        <f>('[2]Industry&amp;Non-Energy-use'!AV40)/1000</f>
        <v>0</v>
      </c>
      <c r="X5" s="3">
        <f>('[2]Industry&amp;Non-Energy-use'!AW40)/1000</f>
        <v>0</v>
      </c>
    </row>
    <row r="6" spans="1:24" x14ac:dyDescent="0.25">
      <c r="F6" t="s">
        <v>4</v>
      </c>
      <c r="G6" s="11" t="s">
        <v>6</v>
      </c>
      <c r="H6" s="3">
        <f>('[2]Industry&amp;Non-Energy-use'!AD41)/1000</f>
        <v>155.47483445222221</v>
      </c>
      <c r="I6" s="3">
        <f>('[2]Industry&amp;Non-Energy-use'!AG41)/1000</f>
        <v>111.10327141361084</v>
      </c>
      <c r="J6" s="3">
        <f>('[2]Industry&amp;Non-Energy-use'!AI41)/1000</f>
        <v>86.575432321944518</v>
      </c>
      <c r="K6" s="3">
        <f>('[2]Industry&amp;Non-Energy-use'!AJ41)/1000</f>
        <v>77.097650329545971</v>
      </c>
      <c r="L6" s="3">
        <f>('[2]Industry&amp;Non-Energy-use'!AK41)/1000</f>
        <v>86.152863247254459</v>
      </c>
      <c r="M6" s="3">
        <f>('[2]Industry&amp;Non-Energy-use'!AL41)/1000</f>
        <v>67.546708406543488</v>
      </c>
      <c r="N6" s="3">
        <f>('[2]Industry&amp;Non-Energy-use'!AM41)/1000</f>
        <v>67.623758197750846</v>
      </c>
      <c r="O6" s="3">
        <f>('[2]Industry&amp;Non-Energy-use'!AN41)/1000</f>
        <v>65.934222689208127</v>
      </c>
      <c r="P6" s="3">
        <f>('[2]Industry&amp;Non-Energy-use'!AO41)/1000</f>
        <v>40.121796294629398</v>
      </c>
      <c r="Q6" s="3">
        <f>('[2]Industry&amp;Non-Energy-use'!AP41)/1000</f>
        <v>39.879009958372762</v>
      </c>
      <c r="R6" s="3">
        <f>('[2]Industry&amp;Non-Energy-use'!AQ41)/1000</f>
        <v>39.314906276136853</v>
      </c>
      <c r="S6" s="3">
        <f>('[2]Industry&amp;Non-Energy-use'!AR41)/1000</f>
        <v>14.647719995324255</v>
      </c>
      <c r="T6" s="3">
        <f>('[2]Industry&amp;Non-Energy-use'!AS41)/1000</f>
        <v>10.655916466353803</v>
      </c>
      <c r="U6" s="3">
        <f>('[2]Industry&amp;Non-Energy-use'!AT41)/1000</f>
        <v>9.1025765903615508</v>
      </c>
      <c r="V6" s="3">
        <f>('[2]Industry&amp;Non-Energy-use'!AU41)/1000</f>
        <v>1.8416948287535013</v>
      </c>
      <c r="W6" s="3">
        <f>('[2]Industry&amp;Non-Energy-use'!AV41)/1000</f>
        <v>1.8416948287535013</v>
      </c>
      <c r="X6" s="3">
        <f>('[2]Industry&amp;Non-Energy-use'!AW41)/1000</f>
        <v>1.8416948287535013</v>
      </c>
    </row>
    <row r="7" spans="1:24" x14ac:dyDescent="0.25">
      <c r="F7" t="s">
        <v>4</v>
      </c>
      <c r="G7" s="11" t="s">
        <v>7</v>
      </c>
      <c r="H7" s="3">
        <f>('[2]Industry&amp;Non-Energy-use'!AD42)/1000</f>
        <v>42.570250000000001</v>
      </c>
      <c r="I7" s="3">
        <f>('[2]Industry&amp;Non-Energy-use'!AG42)/1000</f>
        <v>101.18749550000001</v>
      </c>
      <c r="J7" s="3">
        <f>('[2]Industry&amp;Non-Energy-use'!AI42)/1000</f>
        <v>118.7920517984565</v>
      </c>
      <c r="K7" s="3">
        <f>('[2]Industry&amp;Non-Energy-use'!AJ42)/1000</f>
        <v>117.37828977506835</v>
      </c>
      <c r="L7" s="3">
        <f>('[2]Industry&amp;Non-Energy-use'!AK42)/1000</f>
        <v>118.23641136642976</v>
      </c>
      <c r="M7" s="3">
        <f>('[2]Industry&amp;Non-Energy-use'!AL42)/1000</f>
        <v>110.38163201103438</v>
      </c>
      <c r="N7" s="3">
        <f>('[2]Industry&amp;Non-Energy-use'!AM42)/1000</f>
        <v>110.49027966145876</v>
      </c>
      <c r="O7" s="3">
        <f>('[2]Industry&amp;Non-Energy-use'!AN42)/1000</f>
        <v>107.6640200753406</v>
      </c>
      <c r="P7" s="3">
        <f>('[2]Industry&amp;Non-Energy-use'!AO42)/1000</f>
        <v>107.6300435630353</v>
      </c>
      <c r="Q7" s="3">
        <f>('[2]Industry&amp;Non-Energy-use'!AP42)/1000</f>
        <v>98.24579666352551</v>
      </c>
      <c r="R7" s="3">
        <f>('[2]Industry&amp;Non-Energy-use'!AQ42)/1000</f>
        <v>98.688102866709997</v>
      </c>
      <c r="S7" s="3">
        <f>('[2]Industry&amp;Non-Energy-use'!AR42)/1000</f>
        <v>84.196115067035208</v>
      </c>
      <c r="T7" s="3">
        <f>('[2]Industry&amp;Non-Energy-use'!AS42)/1000</f>
        <v>78.776492157800845</v>
      </c>
      <c r="U7" s="3">
        <f>('[2]Industry&amp;Non-Energy-use'!AT42)/1000</f>
        <v>78.888691515354296</v>
      </c>
      <c r="V7" s="3">
        <f>('[2]Industry&amp;Non-Energy-use'!AU42)/1000</f>
        <v>43.360301649793094</v>
      </c>
      <c r="W7" s="3">
        <f>('[2]Industry&amp;Non-Energy-use'!AV42)/1000</f>
        <v>41.921767336824544</v>
      </c>
      <c r="X7" s="3">
        <f>('[2]Industry&amp;Non-Energy-use'!AW42)/1000</f>
        <v>38.856528680297053</v>
      </c>
    </row>
    <row r="8" spans="1:24" x14ac:dyDescent="0.25">
      <c r="F8" t="s">
        <v>4</v>
      </c>
      <c r="G8" s="11" t="s">
        <v>8</v>
      </c>
      <c r="H8" s="3">
        <f>('[2]Industry&amp;Non-Energy-use'!AD43)/1000</f>
        <v>225.75823258333332</v>
      </c>
      <c r="I8" s="3">
        <f>('[2]Industry&amp;Non-Energy-use'!AG43)/1000</f>
        <v>420.15076124999723</v>
      </c>
      <c r="J8" s="3">
        <f>('[2]Industry&amp;Non-Energy-use'!AI43)/1000</f>
        <v>440.0462225318326</v>
      </c>
      <c r="K8" s="3">
        <f>('[2]Industry&amp;Non-Energy-use'!AJ43)/1000</f>
        <v>425.24189936238707</v>
      </c>
      <c r="L8" s="3">
        <f>('[2]Industry&amp;Non-Energy-use'!AK43)/1000</f>
        <v>414.64866794352031</v>
      </c>
      <c r="M8" s="3">
        <f>('[2]Industry&amp;Non-Energy-use'!AL43)/1000</f>
        <v>458.01944741686788</v>
      </c>
      <c r="N8" s="3">
        <f>('[2]Industry&amp;Non-Energy-use'!AM43)/1000</f>
        <v>402.17993966701135</v>
      </c>
      <c r="O8" s="3">
        <f>('[2]Industry&amp;Non-Energy-use'!AN43)/1000</f>
        <v>399.72965010617116</v>
      </c>
      <c r="P8" s="3">
        <f>('[2]Industry&amp;Non-Energy-use'!AO43)/1000</f>
        <v>457.96028541775615</v>
      </c>
      <c r="Q8" s="3">
        <f>('[2]Industry&amp;Non-Energy-use'!AP43)/1000</f>
        <v>360.88983181323289</v>
      </c>
      <c r="R8" s="3">
        <f>('[2]Industry&amp;Non-Energy-use'!AQ43)/1000</f>
        <v>361.12718712852126</v>
      </c>
      <c r="S8" s="3">
        <f>('[2]Industry&amp;Non-Energy-use'!AR43)/1000</f>
        <v>453.15609652000654</v>
      </c>
      <c r="T8" s="3">
        <f>('[2]Industry&amp;Non-Energy-use'!AS43)/1000</f>
        <v>276.18288177486102</v>
      </c>
      <c r="U8" s="3">
        <f>('[2]Industry&amp;Non-Energy-use'!AT43)/1000</f>
        <v>279.82327757673067</v>
      </c>
      <c r="V8" s="3">
        <f>('[2]Industry&amp;Non-Energy-use'!AU43)/1000</f>
        <v>398.99119257538558</v>
      </c>
      <c r="W8" s="3">
        <f>('[2]Industry&amp;Non-Energy-use'!AV43)/1000</f>
        <v>173.86635749501048</v>
      </c>
      <c r="X8" s="3">
        <f>('[2]Industry&amp;Non-Energy-use'!AW43)/1000</f>
        <v>187.2436998135056</v>
      </c>
    </row>
    <row r="9" spans="1:24" x14ac:dyDescent="0.25">
      <c r="F9" t="s">
        <v>4</v>
      </c>
      <c r="G9" s="11" t="s">
        <v>9</v>
      </c>
      <c r="H9" s="3">
        <f>('[2]Industry&amp;Non-Energy-use'!AD44)/1000</f>
        <v>146.72999999999999</v>
      </c>
      <c r="I9" s="3">
        <f>('[2]Industry&amp;Non-Energy-use'!AG44)/1000</f>
        <v>213.32854800000001</v>
      </c>
      <c r="J9" s="3">
        <f>('[2]Industry&amp;Non-Energy-use'!AI44)/1000</f>
        <v>258.11795028776788</v>
      </c>
      <c r="K9" s="3">
        <f>('[2]Industry&amp;Non-Energy-use'!AJ44)/1000</f>
        <v>244.39187621355143</v>
      </c>
      <c r="L9" s="3">
        <f>('[2]Industry&amp;Non-Energy-use'!AK44)/1000</f>
        <v>274.15769454574684</v>
      </c>
      <c r="M9" s="3">
        <f>('[2]Industry&amp;Non-Energy-use'!AL44)/1000</f>
        <v>318.55141525168915</v>
      </c>
      <c r="N9" s="3">
        <f>('[2]Industry&amp;Non-Energy-use'!AM44)/1000</f>
        <v>333.50282276954272</v>
      </c>
      <c r="O9" s="3">
        <f>('[2]Industry&amp;Non-Energy-use'!AN44)/1000</f>
        <v>357.05906548566935</v>
      </c>
      <c r="P9" s="3">
        <f>('[2]Industry&amp;Non-Energy-use'!AO44)/1000</f>
        <v>402.4880625767297</v>
      </c>
      <c r="Q9" s="3">
        <f>('[2]Industry&amp;Non-Energy-use'!AP44)/1000</f>
        <v>416.26286940068519</v>
      </c>
      <c r="R9" s="3">
        <f>('[2]Industry&amp;Non-Energy-use'!AQ44)/1000</f>
        <v>455.15808250219249</v>
      </c>
      <c r="S9" s="3">
        <f>('[2]Industry&amp;Non-Energy-use'!AR44)/1000</f>
        <v>521.71921284109726</v>
      </c>
      <c r="T9" s="3">
        <f>('[2]Industry&amp;Non-Energy-use'!AS44)/1000</f>
        <v>534.58591454370276</v>
      </c>
      <c r="U9" s="3">
        <f>('[2]Industry&amp;Non-Energy-use'!AT44)/1000</f>
        <v>620.05993833232787</v>
      </c>
      <c r="V9" s="3">
        <f>('[2]Industry&amp;Non-Energy-use'!AU44)/1000</f>
        <v>662.96138127449626</v>
      </c>
      <c r="W9" s="3">
        <f>('[2]Industry&amp;Non-Energy-use'!AV44)/1000</f>
        <v>663.7209160259066</v>
      </c>
      <c r="X9" s="3">
        <f>('[2]Industry&amp;Non-Energy-use'!AW44)/1000</f>
        <v>790.93640594612282</v>
      </c>
    </row>
    <row r="10" spans="1:24" x14ac:dyDescent="0.25">
      <c r="F10" t="s">
        <v>4</v>
      </c>
      <c r="G10" s="11" t="s">
        <v>10</v>
      </c>
      <c r="H10" s="3">
        <f>('[2]Industry&amp;Non-Energy-use'!AD45)/1000</f>
        <v>0</v>
      </c>
      <c r="I10" s="3">
        <f>('[2]Industry&amp;Non-Energy-use'!AG45)/1000</f>
        <v>0.43265305555555555</v>
      </c>
      <c r="J10" s="3">
        <f>('[2]Industry&amp;Non-Energy-use'!AI45)/1000</f>
        <v>0</v>
      </c>
      <c r="K10" s="3">
        <f>('[2]Industry&amp;Non-Energy-use'!AJ45)/1000</f>
        <v>0</v>
      </c>
      <c r="L10" s="3">
        <f>('[2]Industry&amp;Non-Energy-use'!AK45)/1000</f>
        <v>0</v>
      </c>
      <c r="M10" s="3">
        <f>('[2]Industry&amp;Non-Energy-use'!AL45)/1000</f>
        <v>0</v>
      </c>
      <c r="N10" s="3">
        <f>('[2]Industry&amp;Non-Energy-use'!AM45)/1000</f>
        <v>0</v>
      </c>
      <c r="O10" s="3">
        <f>('[2]Industry&amp;Non-Energy-use'!AN45)/1000</f>
        <v>0</v>
      </c>
      <c r="P10" s="3">
        <f>('[2]Industry&amp;Non-Energy-use'!AO45)/1000</f>
        <v>0</v>
      </c>
      <c r="Q10" s="3">
        <f>('[2]Industry&amp;Non-Energy-use'!AP45)/1000</f>
        <v>0</v>
      </c>
      <c r="R10" s="3">
        <f>('[2]Industry&amp;Non-Energy-use'!AQ45)/1000</f>
        <v>0</v>
      </c>
      <c r="S10" s="3">
        <f>('[2]Industry&amp;Non-Energy-use'!AR45)/1000</f>
        <v>0</v>
      </c>
      <c r="T10" s="3">
        <f>('[2]Industry&amp;Non-Energy-use'!AS45)/1000</f>
        <v>0</v>
      </c>
      <c r="U10" s="3">
        <f>('[2]Industry&amp;Non-Energy-use'!AT45)/1000</f>
        <v>0</v>
      </c>
      <c r="V10" s="3">
        <f>('[2]Industry&amp;Non-Energy-use'!AU45)/1000</f>
        <v>0</v>
      </c>
      <c r="W10" s="3">
        <f>('[2]Industry&amp;Non-Energy-use'!AV45)/1000</f>
        <v>0</v>
      </c>
      <c r="X10" s="3">
        <f>('[2]Industry&amp;Non-Energy-use'!AW45)/1000</f>
        <v>0</v>
      </c>
    </row>
    <row r="11" spans="1:24" x14ac:dyDescent="0.25">
      <c r="F11" t="s">
        <v>4</v>
      </c>
      <c r="G11" s="12" t="s">
        <v>11</v>
      </c>
      <c r="H11" s="3">
        <f>('[2]Industry&amp;Non-Energy-use'!AD46)/1000</f>
        <v>0</v>
      </c>
      <c r="I11" s="3">
        <f>('[2]Industry&amp;Non-Energy-use'!AG46)/1000</f>
        <v>0</v>
      </c>
      <c r="J11" s="3">
        <f>('[2]Industry&amp;Non-Energy-use'!AI46)/1000</f>
        <v>2.8659714879306377</v>
      </c>
      <c r="K11" s="3">
        <f>('[2]Industry&amp;Non-Energy-use'!AJ46)/1000</f>
        <v>8.8480104459130082</v>
      </c>
      <c r="L11" s="3">
        <f>('[2]Industry&amp;Non-Energy-use'!AK46)/1000</f>
        <v>2.7108855222673656</v>
      </c>
      <c r="M11" s="3">
        <f>('[2]Industry&amp;Non-Energy-use'!AL46)/1000</f>
        <v>13.201081972171327</v>
      </c>
      <c r="N11" s="3">
        <f>('[2]Industry&amp;Non-Energy-use'!AM46)/1000</f>
        <v>43.632940918843552</v>
      </c>
      <c r="O11" s="3">
        <f>('[2]Industry&amp;Non-Energy-use'!AN46)/1000</f>
        <v>13.824548913017777</v>
      </c>
      <c r="P11" s="3">
        <f>('[2]Industry&amp;Non-Energy-use'!AO46)/1000</f>
        <v>31.587199441910659</v>
      </c>
      <c r="Q11" s="3">
        <f>('[2]Industry&amp;Non-Energy-use'!AP46)/1000</f>
        <v>105.94083282911319</v>
      </c>
      <c r="R11" s="3">
        <f>('[2]Industry&amp;Non-Energy-use'!AQ46)/1000</f>
        <v>31.779157626014651</v>
      </c>
      <c r="S11" s="3">
        <f>('[2]Industry&amp;Non-Energy-use'!AR46)/1000</f>
        <v>47.815909189647257</v>
      </c>
      <c r="T11" s="3">
        <f>('[2]Industry&amp;Non-Energy-use'!AS46)/1000</f>
        <v>176.10222011779192</v>
      </c>
      <c r="U11" s="3">
        <f>('[2]Industry&amp;Non-Energy-use'!AT46)/1000</f>
        <v>51.778525766318879</v>
      </c>
      <c r="V11" s="3">
        <f>('[2]Industry&amp;Non-Energy-use'!AU46)/1000</f>
        <v>73.813622871059849</v>
      </c>
      <c r="W11" s="3">
        <f>('[2]Industry&amp;Non-Energy-use'!AV46)/1000</f>
        <v>242.54399910570748</v>
      </c>
      <c r="X11" s="3">
        <f>('[2]Industry&amp;Non-Energy-use'!AW46)/1000</f>
        <v>71.054799132126348</v>
      </c>
    </row>
    <row r="12" spans="1:24" x14ac:dyDescent="0.25">
      <c r="F12" t="s">
        <v>4</v>
      </c>
      <c r="G12" s="12" t="s">
        <v>12</v>
      </c>
      <c r="H12" s="3">
        <f>('[2]Industry&amp;Non-Energy-use'!AD47)/1000</f>
        <v>0</v>
      </c>
      <c r="I12" s="3">
        <f>('[2]Industry&amp;Non-Energy-use'!AG47)/1000</f>
        <v>0</v>
      </c>
      <c r="J12" s="3">
        <f>('[2]Industry&amp;Non-Energy-use'!AI47)/1000</f>
        <v>0</v>
      </c>
      <c r="K12" s="3">
        <f>('[2]Industry&amp;Non-Energy-use'!AJ47)/1000</f>
        <v>0</v>
      </c>
      <c r="L12" s="3">
        <f>('[2]Industry&amp;Non-Energy-use'!AK47)/1000</f>
        <v>0</v>
      </c>
      <c r="M12" s="3">
        <f>('[2]Industry&amp;Non-Energy-use'!AL47)/1000</f>
        <v>0</v>
      </c>
      <c r="N12" s="3">
        <f>('[2]Industry&amp;Non-Energy-use'!AM47)/1000</f>
        <v>0</v>
      </c>
      <c r="O12" s="3">
        <f>('[2]Industry&amp;Non-Energy-use'!AN47)/1000</f>
        <v>0</v>
      </c>
      <c r="P12" s="3">
        <f>('[2]Industry&amp;Non-Energy-use'!AO47)/1000</f>
        <v>0</v>
      </c>
      <c r="Q12" s="3">
        <f>('[2]Industry&amp;Non-Energy-use'!AP47)/1000</f>
        <v>0</v>
      </c>
      <c r="R12" s="3">
        <f>('[2]Industry&amp;Non-Energy-use'!AQ47)/1000</f>
        <v>0</v>
      </c>
      <c r="S12" s="3">
        <f>('[2]Industry&amp;Non-Energy-use'!AR47)/1000</f>
        <v>0</v>
      </c>
      <c r="T12" s="3">
        <f>('[2]Industry&amp;Non-Energy-use'!AS47)/1000</f>
        <v>0</v>
      </c>
      <c r="U12" s="3">
        <f>('[2]Industry&amp;Non-Energy-use'!AT47)/1000</f>
        <v>0</v>
      </c>
      <c r="V12" s="3">
        <f>('[2]Industry&amp;Non-Energy-use'!AU47)/1000</f>
        <v>0</v>
      </c>
      <c r="W12" s="3">
        <f>('[2]Industry&amp;Non-Energy-use'!AV47)/1000</f>
        <v>0</v>
      </c>
      <c r="X12" s="3">
        <f>('[2]Industry&amp;Non-Energy-use'!AW47)/1000</f>
        <v>0</v>
      </c>
    </row>
    <row r="13" spans="1:24" x14ac:dyDescent="0.25">
      <c r="F13" t="s">
        <v>13</v>
      </c>
      <c r="G13" s="11" t="s">
        <v>5</v>
      </c>
      <c r="H13" s="3">
        <f>([2]National_Transport!AD62)/1000</f>
        <v>0</v>
      </c>
      <c r="I13" s="3">
        <f>([2]National_Transport!AF62)/1000</f>
        <v>0</v>
      </c>
      <c r="J13" s="3">
        <f>([2]National_Transport!AG62)/1000</f>
        <v>0</v>
      </c>
      <c r="K13" s="3">
        <f>([2]National_Transport!AH62)/1000</f>
        <v>0</v>
      </c>
      <c r="L13" s="3">
        <f>([2]National_Transport!AI62)/1000</f>
        <v>0</v>
      </c>
      <c r="M13" s="3">
        <f>([2]National_Transport!AJ62)/1000</f>
        <v>0</v>
      </c>
      <c r="N13" s="3">
        <f>([2]National_Transport!AK62)/1000</f>
        <v>0</v>
      </c>
      <c r="O13" s="3">
        <f>([2]National_Transport!AL62)/1000</f>
        <v>0</v>
      </c>
      <c r="P13" s="3">
        <f>([2]National_Transport!AM62)/1000</f>
        <v>0</v>
      </c>
      <c r="Q13" s="3">
        <f>([2]National_Transport!AN62)/1000</f>
        <v>0</v>
      </c>
      <c r="R13" s="3">
        <f>([2]National_Transport!AO62)/1000</f>
        <v>0</v>
      </c>
      <c r="S13" s="3">
        <f>([2]National_Transport!AP62)/1000</f>
        <v>0</v>
      </c>
      <c r="T13" s="3">
        <f>([2]National_Transport!AQ62)/1000</f>
        <v>0</v>
      </c>
      <c r="U13" s="3">
        <f>([2]National_Transport!AR62)/1000</f>
        <v>0</v>
      </c>
      <c r="V13" s="3">
        <f>([2]National_Transport!AS62)/1000</f>
        <v>0</v>
      </c>
      <c r="W13" s="3">
        <f>([2]National_Transport!AT62)/1000</f>
        <v>0</v>
      </c>
      <c r="X13" s="3">
        <f>([2]National_Transport!AU62)/1000</f>
        <v>0</v>
      </c>
    </row>
    <row r="14" spans="1:24" x14ac:dyDescent="0.25">
      <c r="F14" t="s">
        <v>13</v>
      </c>
      <c r="G14" s="11" t="s">
        <v>6</v>
      </c>
      <c r="H14" s="3">
        <f>([2]National_Transport!AD63)/1000</f>
        <v>516.64374999999995</v>
      </c>
      <c r="I14" s="3">
        <f>([2]National_Transport!AF63)/1000</f>
        <v>805.14105323022216</v>
      </c>
      <c r="J14" s="3">
        <f>([2]National_Transport!AG63)/1000</f>
        <v>784.48302334167261</v>
      </c>
      <c r="K14" s="3">
        <f>([2]National_Transport!AH63)/1000</f>
        <v>780.10555707623791</v>
      </c>
      <c r="L14" s="3">
        <f>([2]National_Transport!AI63)/1000</f>
        <v>776.71830425844041</v>
      </c>
      <c r="M14" s="3">
        <f>([2]National_Transport!AJ63)/1000</f>
        <v>722.87922366319594</v>
      </c>
      <c r="N14" s="3">
        <f>([2]National_Transport!AK63)/1000</f>
        <v>696.36553337997827</v>
      </c>
      <c r="O14" s="3">
        <f>([2]National_Transport!AL63)/1000</f>
        <v>695.5264951096409</v>
      </c>
      <c r="P14" s="3">
        <f>([2]National_Transport!AM63)/1000</f>
        <v>590.95154933895731</v>
      </c>
      <c r="Q14" s="3">
        <f>([2]National_Transport!AN63)/1000</f>
        <v>528.5588196988972</v>
      </c>
      <c r="R14" s="3">
        <f>([2]National_Transport!AO63)/1000</f>
        <v>527.82090320442524</v>
      </c>
      <c r="S14" s="3">
        <f>([2]National_Transport!AP63)/1000</f>
        <v>409.87635912610079</v>
      </c>
      <c r="T14" s="3">
        <f>([2]National_Transport!AQ63)/1000</f>
        <v>286.67751812957226</v>
      </c>
      <c r="U14" s="3">
        <f>([2]National_Transport!AR63)/1000</f>
        <v>284.77067138444306</v>
      </c>
      <c r="V14" s="3">
        <f>([2]National_Transport!AS63)/1000</f>
        <v>232.66122323135272</v>
      </c>
      <c r="W14" s="3">
        <f>([2]National_Transport!AT63)/1000</f>
        <v>124.30654778818436</v>
      </c>
      <c r="X14" s="3">
        <f>([2]National_Transport!AU63)/1000</f>
        <v>123.40649985757052</v>
      </c>
    </row>
    <row r="15" spans="1:24" x14ac:dyDescent="0.25">
      <c r="F15" t="s">
        <v>13</v>
      </c>
      <c r="G15" s="11" t="s">
        <v>7</v>
      </c>
      <c r="H15" s="3">
        <f>([2]National_Transport!AD64)/1000</f>
        <v>3.0305</v>
      </c>
      <c r="I15" s="3">
        <f>([2]National_Transport!AF64)/1000</f>
        <v>22.18920275</v>
      </c>
      <c r="J15" s="3">
        <f>([2]National_Transport!AG64)/1000</f>
        <v>19.690240024022827</v>
      </c>
      <c r="K15" s="3">
        <f>([2]National_Transport!AH64)/1000</f>
        <v>18.529959021667761</v>
      </c>
      <c r="L15" s="3">
        <f>([2]National_Transport!AI64)/1000</f>
        <v>18.529959021667761</v>
      </c>
      <c r="M15" s="3">
        <f>([2]National_Transport!AJ64)/1000</f>
        <v>19.877728819307649</v>
      </c>
      <c r="N15" s="3">
        <f>([2]National_Transport!AK64)/1000</f>
        <v>18.615599991182702</v>
      </c>
      <c r="O15" s="3">
        <f>([2]National_Transport!AL64)/1000</f>
        <v>18.615599991182702</v>
      </c>
      <c r="P15" s="3">
        <f>([2]National_Transport!AM64)/1000</f>
        <v>20.330754091843342</v>
      </c>
      <c r="Q15" s="3">
        <f>([2]National_Transport!AN64)/1000</f>
        <v>18.972593872237397</v>
      </c>
      <c r="R15" s="3">
        <f>([2]National_Transport!AO64)/1000</f>
        <v>18.972593872237397</v>
      </c>
      <c r="S15" s="3">
        <f>([2]National_Transport!AP64)/1000</f>
        <v>20.630312910836171</v>
      </c>
      <c r="T15" s="3">
        <f>([2]National_Transport!AQ64)/1000</f>
        <v>19.179493386229922</v>
      </c>
      <c r="U15" s="3">
        <f>([2]National_Transport!AR64)/1000</f>
        <v>19.179493386229922</v>
      </c>
      <c r="V15" s="3">
        <f>([2]National_Transport!AS64)/1000</f>
        <v>20.786384366916778</v>
      </c>
      <c r="W15" s="3">
        <f>([2]National_Transport!AT64)/1000</f>
        <v>19.249283210372013</v>
      </c>
      <c r="X15" s="3">
        <f>([2]National_Transport!AU64)/1000</f>
        <v>19.249283210372013</v>
      </c>
    </row>
    <row r="16" spans="1:24" x14ac:dyDescent="0.25">
      <c r="F16" t="s">
        <v>13</v>
      </c>
      <c r="G16" s="11" t="s">
        <v>8</v>
      </c>
      <c r="H16" s="3">
        <f>([2]National_Transport!AD65)/1000</f>
        <v>66.37466666666667</v>
      </c>
      <c r="I16" s="3">
        <f>([2]National_Transport!AF65)/1000</f>
        <v>240.64844933333336</v>
      </c>
      <c r="J16" s="3">
        <f>([2]National_Transport!AG65)/1000</f>
        <v>242.3740562826836</v>
      </c>
      <c r="K16" s="3">
        <f>([2]National_Transport!AH65)/1000</f>
        <v>241.92591791407088</v>
      </c>
      <c r="L16" s="3">
        <f>([2]National_Transport!AI65)/1000</f>
        <v>240.86425738054103</v>
      </c>
      <c r="M16" s="3">
        <f>([2]National_Transport!AJ65)/1000</f>
        <v>286.64212336725842</v>
      </c>
      <c r="N16" s="3">
        <f>([2]National_Transport!AK65)/1000</f>
        <v>228.00160876714662</v>
      </c>
      <c r="O16" s="3">
        <f>([2]National_Transport!AL65)/1000</f>
        <v>227.78635557154951</v>
      </c>
      <c r="P16" s="3">
        <f>([2]National_Transport!AM65)/1000</f>
        <v>364.13372544434526</v>
      </c>
      <c r="Q16" s="3">
        <f>([2]National_Transport!AN65)/1000</f>
        <v>215.46440174911299</v>
      </c>
      <c r="R16" s="3">
        <f>([2]National_Transport!AO65)/1000</f>
        <v>215.14815182291079</v>
      </c>
      <c r="S16" s="3">
        <f>([2]National_Transport!AP65)/1000</f>
        <v>502.73530228618478</v>
      </c>
      <c r="T16" s="3">
        <f>([2]National_Transport!AQ65)/1000</f>
        <v>206.62995066789017</v>
      </c>
      <c r="U16" s="3">
        <f>([2]National_Transport!AR65)/1000</f>
        <v>205.52701538048376</v>
      </c>
      <c r="V16" s="3">
        <f>([2]National_Transport!AS65)/1000</f>
        <v>600.81548907863544</v>
      </c>
      <c r="W16" s="3">
        <f>([2]National_Transport!AT65)/1000</f>
        <v>124.30654778818436</v>
      </c>
      <c r="X16" s="3">
        <f>([2]National_Transport!AU65)/1000</f>
        <v>123.40649985757052</v>
      </c>
    </row>
    <row r="17" spans="6:24" x14ac:dyDescent="0.25">
      <c r="F17" t="s">
        <v>13</v>
      </c>
      <c r="G17" s="11" t="s">
        <v>9</v>
      </c>
      <c r="H17" s="3">
        <f>([2]National_Transport!AD66)/1000</f>
        <v>1.25</v>
      </c>
      <c r="I17" s="3">
        <f>([2]National_Transport!AF66)/1000</f>
        <v>2.0000080000000002</v>
      </c>
      <c r="J17" s="3">
        <f>([2]National_Transport!AG66)/1000</f>
        <v>5.8167044045127403</v>
      </c>
      <c r="K17" s="3">
        <f>([2]National_Transport!AH66)/1000</f>
        <v>7.4358160952106021</v>
      </c>
      <c r="L17" s="3">
        <f>([2]National_Transport!AI66)/1000</f>
        <v>9.9373521665842901</v>
      </c>
      <c r="M17" s="3">
        <f>([2]National_Transport!AJ66)/1000</f>
        <v>18.520944920688969</v>
      </c>
      <c r="N17" s="3">
        <f>([2]National_Transport!AK66)/1000</f>
        <v>35.645726400886431</v>
      </c>
      <c r="O17" s="3">
        <f>([2]National_Transport!AL66)/1000</f>
        <v>55.718092325013778</v>
      </c>
      <c r="P17" s="3">
        <f>([2]National_Transport!AM66)/1000</f>
        <v>46.982190929768521</v>
      </c>
      <c r="Q17" s="3">
        <f>([2]National_Transport!AN66)/1000</f>
        <v>86.709358220669756</v>
      </c>
      <c r="R17" s="3">
        <f>([2]National_Transport!AO66)/1000</f>
        <v>133.50706748155224</v>
      </c>
      <c r="S17" s="3">
        <f>([2]National_Transport!AP66)/1000</f>
        <v>66.489176925102171</v>
      </c>
      <c r="T17" s="3">
        <f>([2]National_Transport!AQ66)/1000</f>
        <v>152.78279706606043</v>
      </c>
      <c r="U17" s="3">
        <f>([2]National_Transport!AR66)/1000</f>
        <v>233.48067937426282</v>
      </c>
      <c r="V17" s="3">
        <f>([2]National_Transport!AS66)/1000</f>
        <v>85.758386439863102</v>
      </c>
      <c r="W17" s="3">
        <f>([2]National_Transport!AT66)/1000</f>
        <v>205.99124326156124</v>
      </c>
      <c r="X17" s="3">
        <f>([2]National_Transport!AU66)/1000</f>
        <v>324.11119509607323</v>
      </c>
    </row>
    <row r="18" spans="6:24" x14ac:dyDescent="0.25">
      <c r="F18" t="s">
        <v>13</v>
      </c>
      <c r="G18" s="11" t="s">
        <v>10</v>
      </c>
      <c r="H18" s="3">
        <f>([2]National_Transport!AD67)/1000</f>
        <v>0</v>
      </c>
      <c r="I18" s="3">
        <f>([2]National_Transport!AF67)/1000</f>
        <v>0</v>
      </c>
      <c r="J18" s="3">
        <f>([2]National_Transport!AG67)/1000</f>
        <v>0</v>
      </c>
      <c r="K18" s="3">
        <f>([2]National_Transport!AH67)/1000</f>
        <v>0</v>
      </c>
      <c r="L18" s="3">
        <f>([2]National_Transport!AI67)/1000</f>
        <v>0</v>
      </c>
      <c r="M18" s="3">
        <f>([2]National_Transport!AJ67)/1000</f>
        <v>0</v>
      </c>
      <c r="N18" s="3">
        <f>([2]National_Transport!AK67)/1000</f>
        <v>0</v>
      </c>
      <c r="O18" s="3">
        <f>([2]National_Transport!AL67)/1000</f>
        <v>0</v>
      </c>
      <c r="P18" s="3">
        <f>([2]National_Transport!AM67)/1000</f>
        <v>0</v>
      </c>
      <c r="Q18" s="3">
        <f>([2]National_Transport!AN67)/1000</f>
        <v>0</v>
      </c>
      <c r="R18" s="3">
        <f>([2]National_Transport!AO67)/1000</f>
        <v>0</v>
      </c>
      <c r="S18" s="3">
        <f>([2]National_Transport!AP67)/1000</f>
        <v>0</v>
      </c>
      <c r="T18" s="3">
        <f>([2]National_Transport!AQ67)/1000</f>
        <v>0</v>
      </c>
      <c r="U18" s="3">
        <f>([2]National_Transport!AR67)/1000</f>
        <v>0</v>
      </c>
      <c r="V18" s="3">
        <f>([2]National_Transport!AS67)/1000</f>
        <v>0</v>
      </c>
      <c r="W18" s="3">
        <f>([2]National_Transport!AT67)/1000</f>
        <v>0</v>
      </c>
      <c r="X18" s="3">
        <f>([2]National_Transport!AU67)/1000</f>
        <v>0</v>
      </c>
    </row>
    <row r="19" spans="6:24" x14ac:dyDescent="0.25">
      <c r="F19" t="s">
        <v>13</v>
      </c>
      <c r="G19" s="12" t="s">
        <v>11</v>
      </c>
      <c r="H19" s="3">
        <f>([2]National_Transport!AD68)/1000</f>
        <v>0</v>
      </c>
      <c r="I19" s="3">
        <f>([2]National_Transport!AF68)/1000</f>
        <v>0</v>
      </c>
      <c r="J19" s="3">
        <f>([2]National_Transport!AG68)/1000</f>
        <v>0</v>
      </c>
      <c r="K19" s="3">
        <f>([2]National_Transport!AH68)/1000</f>
        <v>1.5854954802656185</v>
      </c>
      <c r="L19" s="3">
        <f>([2]National_Transport!AI68)/1000</f>
        <v>0</v>
      </c>
      <c r="M19" s="3">
        <f>([2]National_Transport!AJ68)/1000</f>
        <v>1.002223075891183</v>
      </c>
      <c r="N19" s="3">
        <f>([2]National_Transport!AK68)/1000</f>
        <v>36.872708201709521</v>
      </c>
      <c r="O19" s="3">
        <f>([2]National_Transport!AL68)/1000</f>
        <v>0</v>
      </c>
      <c r="P19" s="3">
        <f>([2]National_Transport!AM68)/1000</f>
        <v>2.062883628811528</v>
      </c>
      <c r="Q19" s="3">
        <f>([2]National_Transport!AN68)/1000</f>
        <v>87.132827379083892</v>
      </c>
      <c r="R19" s="3">
        <f>([2]National_Transport!AO68)/1000</f>
        <v>0.32904304717475269</v>
      </c>
      <c r="S19" s="3">
        <f>([2]National_Transport!AP68)/1000</f>
        <v>8.8452711011430623</v>
      </c>
      <c r="T19" s="3">
        <f>([2]National_Transport!AQ68)/1000</f>
        <v>150.26480548886641</v>
      </c>
      <c r="U19" s="3">
        <f>([2]National_Transport!AR68)/1000</f>
        <v>1.9083155760268375</v>
      </c>
      <c r="V19" s="3">
        <f>([2]National_Transport!AS68)/1000</f>
        <v>34.005082595599958</v>
      </c>
      <c r="W19" s="3">
        <f>([2]National_Transport!AT68)/1000</f>
        <v>222.1220858102387</v>
      </c>
      <c r="X19" s="3">
        <f>([2]National_Transport!AU68)/1000</f>
        <v>4.1705275244336288</v>
      </c>
    </row>
    <row r="20" spans="6:24" x14ac:dyDescent="0.25">
      <c r="F20" t="s">
        <v>13</v>
      </c>
      <c r="G20" s="12" t="s">
        <v>12</v>
      </c>
      <c r="H20" s="3">
        <f>([2]National_Transport!AD69)/1000</f>
        <v>0</v>
      </c>
      <c r="I20" s="3">
        <f>([2]National_Transport!AF69)/1000</f>
        <v>0</v>
      </c>
      <c r="J20" s="3">
        <f>([2]National_Transport!AG69)/1000</f>
        <v>0</v>
      </c>
      <c r="K20" s="3">
        <f>([2]National_Transport!AH69)/1000</f>
        <v>0</v>
      </c>
      <c r="L20" s="3">
        <f>([2]National_Transport!AI69)/1000</f>
        <v>0</v>
      </c>
      <c r="M20" s="3">
        <f>([2]National_Transport!AJ69)/1000</f>
        <v>0</v>
      </c>
      <c r="N20" s="3">
        <f>([2]National_Transport!AK69)/1000</f>
        <v>0</v>
      </c>
      <c r="O20" s="3">
        <f>([2]National_Transport!AL69)/1000</f>
        <v>0</v>
      </c>
      <c r="P20" s="3">
        <f>([2]National_Transport!AM69)/1000</f>
        <v>0</v>
      </c>
      <c r="Q20" s="3">
        <f>([2]National_Transport!AN69)/1000</f>
        <v>0</v>
      </c>
      <c r="R20" s="3">
        <f>([2]National_Transport!AO69)/1000</f>
        <v>0</v>
      </c>
      <c r="S20" s="3">
        <f>([2]National_Transport!AP69)/1000</f>
        <v>0</v>
      </c>
      <c r="T20" s="3">
        <f>([2]National_Transport!AQ69)/1000</f>
        <v>0</v>
      </c>
      <c r="U20" s="3">
        <f>([2]National_Transport!AR69)/1000</f>
        <v>0</v>
      </c>
      <c r="V20" s="3">
        <f>([2]National_Transport!AS69)/1000</f>
        <v>0</v>
      </c>
      <c r="W20" s="3">
        <f>([2]National_Transport!AT69)/1000</f>
        <v>0</v>
      </c>
      <c r="X20" s="3">
        <f>([2]National_Transport!AU69)/1000</f>
        <v>0</v>
      </c>
    </row>
    <row r="21" spans="6:24" x14ac:dyDescent="0.25">
      <c r="F21" t="s">
        <v>13</v>
      </c>
      <c r="G21" s="12" t="s">
        <v>14</v>
      </c>
      <c r="H21" s="3">
        <f>([2]National_Transport!AD70)/1000</f>
        <v>0</v>
      </c>
      <c r="I21" s="3">
        <f>([2]National_Transport!AF70)/1000</f>
        <v>0</v>
      </c>
      <c r="J21" s="3">
        <f>([2]National_Transport!AG70)/1000</f>
        <v>1.4830758325096827E-2</v>
      </c>
      <c r="K21" s="3">
        <f>([2]National_Transport!AH70)/1000</f>
        <v>1.4830758325096827E-2</v>
      </c>
      <c r="L21" s="3">
        <f>([2]National_Transport!AI70)/1000</f>
        <v>1.4830758325096827E-2</v>
      </c>
      <c r="M21" s="3">
        <f>([2]National_Transport!AJ70)/1000</f>
        <v>0.38926923197764762</v>
      </c>
      <c r="N21" s="3">
        <f>([2]National_Transport!AK70)/1000</f>
        <v>0.38926923197764762</v>
      </c>
      <c r="O21" s="3">
        <f>([2]National_Transport!AL70)/1000</f>
        <v>0.38926923197764762</v>
      </c>
      <c r="P21" s="3">
        <f>([2]National_Transport!AM70)/1000</f>
        <v>1.6159136355530441</v>
      </c>
      <c r="Q21" s="3">
        <f>([2]National_Transport!AN70)/1000</f>
        <v>1.6159136355530441</v>
      </c>
      <c r="R21" s="3">
        <f>([2]National_Transport!AO70)/1000</f>
        <v>1.6159136355530441</v>
      </c>
      <c r="S21" s="3">
        <f>([2]National_Transport!AP70)/1000</f>
        <v>3.3043518035664401</v>
      </c>
      <c r="T21" s="3">
        <f>([2]National_Transport!AQ70)/1000</f>
        <v>3.3043518035664401</v>
      </c>
      <c r="U21" s="3">
        <f>([2]National_Transport!AR70)/1000</f>
        <v>3.3043518035664401</v>
      </c>
      <c r="V21" s="3">
        <f>([2]National_Transport!AS70)/1000</f>
        <v>5.8508620587510469</v>
      </c>
      <c r="W21" s="3">
        <f>([2]National_Transport!AT70)/1000</f>
        <v>5.8508620587510469</v>
      </c>
      <c r="X21" s="3">
        <f>([2]National_Transport!AU70)/1000</f>
        <v>5.8508620587510469</v>
      </c>
    </row>
    <row r="22" spans="6:24" x14ac:dyDescent="0.25">
      <c r="F22" t="s">
        <v>15</v>
      </c>
      <c r="G22" s="11" t="s">
        <v>5</v>
      </c>
      <c r="H22" s="3">
        <f>([2]Households!AD12)/1000</f>
        <v>0.71388888888888891</v>
      </c>
      <c r="I22" s="3">
        <f>([2]Households!AG12)/1000</f>
        <v>0</v>
      </c>
      <c r="J22" s="3">
        <f>([2]Households!AI12)/1000</f>
        <v>0</v>
      </c>
      <c r="K22" s="3">
        <f>([2]Households!AJ12)/1000</f>
        <v>0</v>
      </c>
      <c r="L22" s="3">
        <f>([2]Households!AK12)/1000</f>
        <v>0</v>
      </c>
      <c r="M22" s="3">
        <f>([2]Households!AL12)/1000</f>
        <v>0</v>
      </c>
      <c r="N22" s="3">
        <f>([2]Households!AM12)/1000</f>
        <v>0</v>
      </c>
      <c r="O22" s="3">
        <f>([2]Households!AN12)/1000</f>
        <v>0</v>
      </c>
      <c r="P22" s="3">
        <f>([2]Households!AO12)/1000</f>
        <v>0</v>
      </c>
      <c r="Q22" s="3">
        <f>([2]Households!AP12)/1000</f>
        <v>0</v>
      </c>
      <c r="R22" s="3">
        <f>([2]Households!AQ12)/1000</f>
        <v>0</v>
      </c>
      <c r="S22" s="3">
        <f>([2]Households!AR12)/1000</f>
        <v>0</v>
      </c>
      <c r="T22" s="3">
        <f>([2]Households!AS12)/1000</f>
        <v>0</v>
      </c>
      <c r="U22" s="3">
        <f>([2]Households!AT12)/1000</f>
        <v>0</v>
      </c>
      <c r="V22" s="3">
        <f>([2]Households!AU12)/1000</f>
        <v>0</v>
      </c>
      <c r="W22" s="3">
        <f>([2]Households!AV12)/1000</f>
        <v>0</v>
      </c>
      <c r="X22" s="3">
        <f>([2]Households!AW12)/1000</f>
        <v>0</v>
      </c>
    </row>
    <row r="23" spans="6:24" x14ac:dyDescent="0.25">
      <c r="F23" t="s">
        <v>15</v>
      </c>
      <c r="G23" s="11" t="s">
        <v>6</v>
      </c>
      <c r="H23" s="3">
        <f>([2]Households!AD13)/1000</f>
        <v>73.766138888888889</v>
      </c>
      <c r="I23" s="3">
        <f>([2]Households!AG13)/1000</f>
        <v>77.217429749999994</v>
      </c>
      <c r="J23" s="3">
        <f>([2]Households!AI13)/1000</f>
        <v>56.392600410939046</v>
      </c>
      <c r="K23" s="3">
        <f>([2]Households!AJ13)/1000</f>
        <v>56.392600410939046</v>
      </c>
      <c r="L23" s="3">
        <f>([2]Households!AK13)/1000</f>
        <v>54.392527600940028</v>
      </c>
      <c r="M23" s="3">
        <f>([2]Households!AL13)/1000</f>
        <v>41.903131023553698</v>
      </c>
      <c r="N23" s="3">
        <f>([2]Households!AM13)/1000</f>
        <v>41.903131023553698</v>
      </c>
      <c r="O23" s="3">
        <f>([2]Households!AN13)/1000</f>
        <v>38.818006313502799</v>
      </c>
      <c r="P23" s="3">
        <f>([2]Households!AO13)/1000</f>
        <v>28.71926979256331</v>
      </c>
      <c r="Q23" s="3">
        <f>([2]Households!AP13)/1000</f>
        <v>28.71926979256331</v>
      </c>
      <c r="R23" s="3">
        <f>([2]Households!AQ13)/1000</f>
        <v>24.865179417975682</v>
      </c>
      <c r="S23" s="3">
        <f>([2]Households!AR13)/1000</f>
        <v>18.328716597721602</v>
      </c>
      <c r="T23" s="3">
        <f>([2]Households!AS13)/1000</f>
        <v>18.328716597721602</v>
      </c>
      <c r="U23" s="3">
        <f>([2]Households!AT13)/1000</f>
        <v>11.725131409863746</v>
      </c>
      <c r="V23" s="3">
        <f>([2]Households!AU13)/1000</f>
        <v>9.8270674516622378</v>
      </c>
      <c r="W23" s="3">
        <f>([2]Households!AV13)/1000</f>
        <v>9.8270674516622378</v>
      </c>
      <c r="X23" s="3">
        <f>([2]Households!AW13)/1000</f>
        <v>7.2219795048310971</v>
      </c>
    </row>
    <row r="24" spans="6:24" x14ac:dyDescent="0.25">
      <c r="F24" t="s">
        <v>15</v>
      </c>
      <c r="G24" s="11" t="s">
        <v>7</v>
      </c>
      <c r="H24" s="3">
        <f>([2]Households!AD14)/1000</f>
        <v>1.10375</v>
      </c>
      <c r="I24" s="3">
        <f>([2]Households!AG14)/1000</f>
        <v>5.3044894999999999</v>
      </c>
      <c r="J24" s="3">
        <f>([2]Households!AI14)/1000</f>
        <v>9.463860356984295</v>
      </c>
      <c r="K24" s="3">
        <f>([2]Households!AJ14)/1000</f>
        <v>9.463860356984295</v>
      </c>
      <c r="L24" s="3">
        <f>([2]Households!AK14)/1000</f>
        <v>9.463860356984295</v>
      </c>
      <c r="M24" s="3">
        <f>([2]Households!AL14)/1000</f>
        <v>13.977142735842749</v>
      </c>
      <c r="N24" s="3">
        <f>([2]Households!AM14)/1000</f>
        <v>13.977142735842749</v>
      </c>
      <c r="O24" s="3">
        <f>([2]Households!AN14)/1000</f>
        <v>13.977142735842749</v>
      </c>
      <c r="P24" s="3">
        <f>([2]Households!AO14)/1000</f>
        <v>14.247300804695492</v>
      </c>
      <c r="Q24" s="3">
        <f>([2]Households!AP14)/1000</f>
        <v>14.247300804695492</v>
      </c>
      <c r="R24" s="3">
        <f>([2]Households!AQ14)/1000</f>
        <v>14.247300804695492</v>
      </c>
      <c r="S24" s="3">
        <f>([2]Households!AR14)/1000</f>
        <v>15.084775816502177</v>
      </c>
      <c r="T24" s="3">
        <f>([2]Households!AS14)/1000</f>
        <v>15.084775816502177</v>
      </c>
      <c r="U24" s="3">
        <f>([2]Households!AT14)/1000</f>
        <v>15.084775816502177</v>
      </c>
      <c r="V24" s="3">
        <f>([2]Households!AU14)/1000</f>
        <v>15.854510085711182</v>
      </c>
      <c r="W24" s="3">
        <f>([2]Households!AV14)/1000</f>
        <v>15.854510085711182</v>
      </c>
      <c r="X24" s="3">
        <f>([2]Households!AW14)/1000</f>
        <v>15.854510085711182</v>
      </c>
    </row>
    <row r="25" spans="6:24" x14ac:dyDescent="0.25">
      <c r="F25" t="s">
        <v>15</v>
      </c>
      <c r="G25" s="11" t="s">
        <v>8</v>
      </c>
      <c r="H25" s="3">
        <f>([2]Households!AD15)/1000</f>
        <v>94.31781070833334</v>
      </c>
      <c r="I25" s="3">
        <f>([2]Households!AG15)/1000</f>
        <v>89.242569861111122</v>
      </c>
      <c r="J25" s="3">
        <f>([2]Households!AI15)/1000</f>
        <v>80.393474130927189</v>
      </c>
      <c r="K25" s="3">
        <f>([2]Households!AJ15)/1000</f>
        <v>80.393474130927189</v>
      </c>
      <c r="L25" s="3">
        <f>([2]Households!AK15)/1000</f>
        <v>76.679053198071884</v>
      </c>
      <c r="M25" s="3">
        <f>([2]Households!AL15)/1000</f>
        <v>74.478734495220706</v>
      </c>
      <c r="N25" s="3">
        <f>([2]Households!AM15)/1000</f>
        <v>74.478734495220706</v>
      </c>
      <c r="O25" s="3">
        <f>([2]Households!AN15)/1000</f>
        <v>67.280110171768598</v>
      </c>
      <c r="P25" s="3">
        <f>([2]Households!AO15)/1000</f>
        <v>67.161408304762617</v>
      </c>
      <c r="Q25" s="3">
        <f>([2]Households!AP15)/1000</f>
        <v>67.161408304762617</v>
      </c>
      <c r="R25" s="3">
        <f>([2]Households!AQ15)/1000</f>
        <v>55.599137180999733</v>
      </c>
      <c r="S25" s="3">
        <f>([2]Households!AR15)/1000</f>
        <v>53.201831968883504</v>
      </c>
      <c r="T25" s="3">
        <f>([2]Households!AS15)/1000</f>
        <v>53.201831968883504</v>
      </c>
      <c r="U25" s="3">
        <f>([2]Households!AT15)/1000</f>
        <v>26.787491217452075</v>
      </c>
      <c r="V25" s="3">
        <f>([2]Households!AU15)/1000</f>
        <v>41.593817705453851</v>
      </c>
      <c r="W25" s="3">
        <f>([2]Households!AV15)/1000</f>
        <v>41.593817705453851</v>
      </c>
      <c r="X25" s="3">
        <f>([2]Households!AW15)/1000</f>
        <v>26.831652673410726</v>
      </c>
    </row>
    <row r="26" spans="6:24" x14ac:dyDescent="0.25">
      <c r="F26" t="s">
        <v>15</v>
      </c>
      <c r="G26" s="11" t="s">
        <v>9</v>
      </c>
      <c r="H26" s="3">
        <f>([2]Households!AD16)/1000</f>
        <v>83.613</v>
      </c>
      <c r="I26" s="3">
        <f>([2]Households!AG16)/1000</f>
        <v>150.473208</v>
      </c>
      <c r="J26" s="3">
        <f>([2]Households!AI16)/1000</f>
        <v>185.83566124905775</v>
      </c>
      <c r="K26" s="3">
        <f>([2]Households!AJ16)/1000</f>
        <v>185.83566124905775</v>
      </c>
      <c r="L26" s="3">
        <f>([2]Households!AK16)/1000</f>
        <v>190.97870561762667</v>
      </c>
      <c r="M26" s="3">
        <f>([2]Households!AL16)/1000</f>
        <v>220.32808837230684</v>
      </c>
      <c r="N26" s="3">
        <f>([2]Households!AM16)/1000</f>
        <v>220.32808837230684</v>
      </c>
      <c r="O26" s="3">
        <f>([2]Households!AN16)/1000</f>
        <v>228.74607150973142</v>
      </c>
      <c r="P26" s="3">
        <f>([2]Households!AO16)/1000</f>
        <v>271.30189321449194</v>
      </c>
      <c r="Q26" s="3">
        <f>([2]Households!AP16)/1000</f>
        <v>271.30189321449194</v>
      </c>
      <c r="R26" s="3">
        <f>([2]Households!AQ16)/1000</f>
        <v>281.66168814138348</v>
      </c>
      <c r="S26" s="3">
        <f>([2]Households!AR16)/1000</f>
        <v>337.09313006636091</v>
      </c>
      <c r="T26" s="3">
        <f>([2]Households!AS16)/1000</f>
        <v>337.09313006636091</v>
      </c>
      <c r="U26" s="3">
        <f>([2]Households!AT16)/1000</f>
        <v>357.39915451902385</v>
      </c>
      <c r="V26" s="3">
        <f>([2]Households!AU16)/1000</f>
        <v>393.33211895566666</v>
      </c>
      <c r="W26" s="3">
        <f>([2]Households!AV16)/1000</f>
        <v>393.33211895566666</v>
      </c>
      <c r="X26" s="3">
        <f>([2]Households!AW16)/1000</f>
        <v>399.06331243869522</v>
      </c>
    </row>
    <row r="27" spans="6:24" x14ac:dyDescent="0.25">
      <c r="F27" t="s">
        <v>15</v>
      </c>
      <c r="G27" s="11" t="s">
        <v>10</v>
      </c>
      <c r="H27" s="3">
        <f>([2]Households!AD17)/1000</f>
        <v>0</v>
      </c>
      <c r="I27" s="3">
        <f>([2]Households!AG17)/1000</f>
        <v>8.328573055555557</v>
      </c>
      <c r="J27" s="3">
        <f>([2]Households!AI17)/1000</f>
        <v>10.286088737137776</v>
      </c>
      <c r="K27" s="3">
        <f>([2]Households!AJ17)/1000</f>
        <v>10.286088737137776</v>
      </c>
      <c r="L27" s="3">
        <f>([2]Households!AK17)/1000</f>
        <v>10.286088737137776</v>
      </c>
      <c r="M27" s="3">
        <f>([2]Households!AL17)/1000</f>
        <v>13.87513489046799</v>
      </c>
      <c r="N27" s="3">
        <f>([2]Households!AM17)/1000</f>
        <v>13.87513489046799</v>
      </c>
      <c r="O27" s="3">
        <f>([2]Households!AN17)/1000</f>
        <v>13.87513489046799</v>
      </c>
      <c r="P27" s="3">
        <f>([2]Households!AO17)/1000</f>
        <v>17.27453838625307</v>
      </c>
      <c r="Q27" s="3">
        <f>([2]Households!AP17)/1000</f>
        <v>17.27453838625307</v>
      </c>
      <c r="R27" s="3">
        <f>([2]Households!AQ17)/1000</f>
        <v>17.27453838625307</v>
      </c>
      <c r="S27" s="3">
        <f>([2]Households!AR17)/1000</f>
        <v>22.207369450480044</v>
      </c>
      <c r="T27" s="3">
        <f>([2]Households!AS17)/1000</f>
        <v>22.207369450480044</v>
      </c>
      <c r="U27" s="3">
        <f>([2]Households!AT17)/1000</f>
        <v>22.207369450480044</v>
      </c>
      <c r="V27" s="3">
        <f>([2]Households!AU17)/1000</f>
        <v>27.453462344902899</v>
      </c>
      <c r="W27" s="3">
        <f>([2]Households!AV17)/1000</f>
        <v>27.453462344902899</v>
      </c>
      <c r="X27" s="3">
        <f>([2]Households!AW17)/1000</f>
        <v>27.453462344902899</v>
      </c>
    </row>
    <row r="28" spans="6:24" x14ac:dyDescent="0.25">
      <c r="F28" t="s">
        <v>15</v>
      </c>
      <c r="G28" s="12" t="s">
        <v>11</v>
      </c>
      <c r="H28" s="3">
        <f>([2]Households!AD18)/1000</f>
        <v>0</v>
      </c>
      <c r="I28" s="3">
        <f>([2]Households!AG18)/1000</f>
        <v>0</v>
      </c>
      <c r="J28" s="3">
        <f>([2]Households!AI18)/1000</f>
        <v>0</v>
      </c>
      <c r="K28" s="3">
        <f>([2]Households!AJ18)/1000</f>
        <v>0</v>
      </c>
      <c r="L28" s="3">
        <f>([2]Households!AK18)/1000</f>
        <v>0</v>
      </c>
      <c r="M28" s="3">
        <f>([2]Households!AL18)/1000</f>
        <v>0</v>
      </c>
      <c r="N28" s="3">
        <f>([2]Households!AM18)/1000</f>
        <v>0</v>
      </c>
      <c r="O28" s="3">
        <f>([2]Households!AN18)/1000</f>
        <v>0</v>
      </c>
      <c r="P28" s="3">
        <f>([2]Households!AO18)/1000</f>
        <v>0</v>
      </c>
      <c r="Q28" s="3">
        <f>([2]Households!AP18)/1000</f>
        <v>0</v>
      </c>
      <c r="R28" s="3">
        <f>([2]Households!AQ18)/1000</f>
        <v>0</v>
      </c>
      <c r="S28" s="3">
        <f>([2]Households!AR18)/1000</f>
        <v>0</v>
      </c>
      <c r="T28" s="3">
        <f>([2]Households!AS18)/1000</f>
        <v>0</v>
      </c>
      <c r="U28" s="3">
        <f>([2]Households!AT18)/1000</f>
        <v>0</v>
      </c>
      <c r="V28" s="3">
        <f>([2]Households!AU18)/1000</f>
        <v>0</v>
      </c>
      <c r="W28" s="3">
        <f>([2]Households!AV18)/1000</f>
        <v>0</v>
      </c>
      <c r="X28" s="3">
        <f>([2]Households!AW18)/1000</f>
        <v>0</v>
      </c>
    </row>
    <row r="29" spans="6:24" x14ac:dyDescent="0.25">
      <c r="F29" t="s">
        <v>15</v>
      </c>
      <c r="G29" s="12" t="s">
        <v>12</v>
      </c>
      <c r="H29" s="3">
        <f>([2]Households!AD19)/1000</f>
        <v>0</v>
      </c>
      <c r="I29" s="3">
        <f>([2]Households!AG19)/1000</f>
        <v>0</v>
      </c>
      <c r="J29" s="3">
        <f>([2]Households!AI19)/1000</f>
        <v>0</v>
      </c>
      <c r="K29" s="3">
        <f>([2]Households!AJ19)/1000</f>
        <v>0</v>
      </c>
      <c r="L29" s="3">
        <f>([2]Households!AK19)/1000</f>
        <v>0</v>
      </c>
      <c r="M29" s="3">
        <f>([2]Households!AL19)/1000</f>
        <v>0</v>
      </c>
      <c r="N29" s="3">
        <f>([2]Households!AM19)/1000</f>
        <v>0</v>
      </c>
      <c r="O29" s="3">
        <f>([2]Households!AN19)/1000</f>
        <v>0</v>
      </c>
      <c r="P29" s="3">
        <f>([2]Households!AO19)/1000</f>
        <v>0</v>
      </c>
      <c r="Q29" s="3">
        <f>([2]Households!AP19)/1000</f>
        <v>0</v>
      </c>
      <c r="R29" s="3">
        <f>([2]Households!AQ19)/1000</f>
        <v>0</v>
      </c>
      <c r="S29" s="3">
        <f>([2]Households!AR19)/1000</f>
        <v>0</v>
      </c>
      <c r="T29" s="3">
        <f>([2]Households!AS19)/1000</f>
        <v>0</v>
      </c>
      <c r="U29" s="3">
        <f>([2]Households!AT19)/1000</f>
        <v>0</v>
      </c>
      <c r="V29" s="3">
        <f>([2]Households!AU19)/1000</f>
        <v>0</v>
      </c>
      <c r="W29" s="3">
        <f>([2]Households!AV19)/1000</f>
        <v>0</v>
      </c>
      <c r="X29" s="3">
        <f>([2]Households!AW19)/1000</f>
        <v>0</v>
      </c>
    </row>
    <row r="30" spans="6:24" x14ac:dyDescent="0.25">
      <c r="F30" t="s">
        <v>16</v>
      </c>
      <c r="G30" s="11" t="s">
        <v>5</v>
      </c>
      <c r="H30" s="3">
        <f>([2]Services!AC13)/1000</f>
        <v>0</v>
      </c>
      <c r="I30" s="3">
        <f>([2]Services!AD13)/1000</f>
        <v>0</v>
      </c>
      <c r="J30" s="3">
        <f>([2]Services!AE13)/1000</f>
        <v>0</v>
      </c>
      <c r="K30" s="3">
        <f>([2]Services!AF13)/1000</f>
        <v>0</v>
      </c>
      <c r="L30" s="3">
        <f>([2]Services!AG13)/1000</f>
        <v>0</v>
      </c>
      <c r="M30" s="3">
        <f>([2]Services!AH13)/1000</f>
        <v>0</v>
      </c>
      <c r="N30" s="3">
        <f>([2]Services!AI13)/1000</f>
        <v>0</v>
      </c>
      <c r="O30" s="3">
        <f>([2]Services!AJ13)/1000</f>
        <v>0</v>
      </c>
      <c r="P30" s="3">
        <f>([2]Services!AK13)/1000</f>
        <v>0</v>
      </c>
      <c r="Q30" s="3">
        <f>([2]Services!AL13)/1000</f>
        <v>0</v>
      </c>
      <c r="R30" s="3">
        <f>([2]Services!AM13)/1000</f>
        <v>0</v>
      </c>
      <c r="S30" s="3">
        <f>([2]Services!AN13)/1000</f>
        <v>0</v>
      </c>
      <c r="T30" s="3">
        <f>([2]Services!AO13)/1000</f>
        <v>0</v>
      </c>
      <c r="U30" s="3">
        <f>([2]Services!AP13)/1000</f>
        <v>0</v>
      </c>
      <c r="V30" s="3">
        <f>([2]Services!AQ13)/1000</f>
        <v>0</v>
      </c>
      <c r="W30" s="3">
        <f>([2]Services!AR13)/1000</f>
        <v>0</v>
      </c>
      <c r="X30" s="3">
        <f>([2]Services!AS13)/1000</f>
        <v>0</v>
      </c>
    </row>
    <row r="31" spans="6:24" x14ac:dyDescent="0.25">
      <c r="F31" t="s">
        <v>16</v>
      </c>
      <c r="G31" s="11" t="s">
        <v>6</v>
      </c>
      <c r="H31" s="3">
        <f>([2]Services!AC14)/1000</f>
        <v>0</v>
      </c>
      <c r="I31" s="3">
        <f>([2]Services!AD14)/1000</f>
        <v>8.5908644377777783</v>
      </c>
      <c r="J31" s="3">
        <f>([2]Services!AE14)/1000</f>
        <v>6.1524914782658557</v>
      </c>
      <c r="K31" s="3">
        <f>([2]Services!AF14)/1000</f>
        <v>6.6018307435324655</v>
      </c>
      <c r="L31" s="3">
        <f>([2]Services!AG14)/1000</f>
        <v>6.1524914782658557</v>
      </c>
      <c r="M31" s="3">
        <f>([2]Services!AH14)/1000</f>
        <v>3.7441424542181889</v>
      </c>
      <c r="N31" s="3">
        <f>([2]Services!AI14)/1000</f>
        <v>3.7441424542181889</v>
      </c>
      <c r="O31" s="3">
        <f>([2]Services!AJ14)/1000</f>
        <v>3.7441424542181889</v>
      </c>
      <c r="P31" s="3">
        <f>([2]Services!AK14)/1000</f>
        <v>1.2991292766021887</v>
      </c>
      <c r="Q31" s="3">
        <f>([2]Services!AL14)/1000</f>
        <v>1.2991292766021887</v>
      </c>
      <c r="R31" s="3">
        <f>([2]Services!AM14)/1000</f>
        <v>1.2991292766021887</v>
      </c>
      <c r="S31" s="3">
        <f>([2]Services!AN14)/1000</f>
        <v>0</v>
      </c>
      <c r="T31" s="3">
        <f>([2]Services!AO14)/1000</f>
        <v>0</v>
      </c>
      <c r="U31" s="3">
        <f>([2]Services!AP14)/1000</f>
        <v>0</v>
      </c>
      <c r="V31" s="3">
        <f>([2]Services!AQ14)/1000</f>
        <v>0</v>
      </c>
      <c r="W31" s="3">
        <f>([2]Services!AR14)/1000</f>
        <v>0</v>
      </c>
      <c r="X31" s="3">
        <f>([2]Services!AS14)/1000</f>
        <v>0</v>
      </c>
    </row>
    <row r="32" spans="6:24" x14ac:dyDescent="0.25">
      <c r="F32" t="s">
        <v>16</v>
      </c>
      <c r="G32" s="11" t="s">
        <v>7</v>
      </c>
      <c r="H32" s="3">
        <f>([2]Services!AC15)/1000</f>
        <v>0</v>
      </c>
      <c r="I32" s="3">
        <f>([2]Services!AD15)/1000</f>
        <v>1.5945510000000001</v>
      </c>
      <c r="J32" s="3">
        <f>([2]Services!AE15)/1000</f>
        <v>0</v>
      </c>
      <c r="K32" s="3">
        <f>([2]Services!AF15)/1000</f>
        <v>0</v>
      </c>
      <c r="L32" s="3">
        <f>([2]Services!AG15)/1000</f>
        <v>0</v>
      </c>
      <c r="M32" s="3">
        <f>([2]Services!AH15)/1000</f>
        <v>0</v>
      </c>
      <c r="N32" s="3">
        <f>([2]Services!AI15)/1000</f>
        <v>0</v>
      </c>
      <c r="O32" s="3">
        <f>([2]Services!AJ15)/1000</f>
        <v>0</v>
      </c>
      <c r="P32" s="3">
        <f>([2]Services!AK15)/1000</f>
        <v>0</v>
      </c>
      <c r="Q32" s="3">
        <f>([2]Services!AL15)/1000</f>
        <v>0</v>
      </c>
      <c r="R32" s="3">
        <f>([2]Services!AM15)/1000</f>
        <v>0</v>
      </c>
      <c r="S32" s="3">
        <f>([2]Services!AN15)/1000</f>
        <v>0</v>
      </c>
      <c r="T32" s="3">
        <f>([2]Services!AO15)/1000</f>
        <v>0</v>
      </c>
      <c r="U32" s="3">
        <f>([2]Services!AP15)/1000</f>
        <v>0</v>
      </c>
      <c r="V32" s="3">
        <f>([2]Services!AQ15)/1000</f>
        <v>0</v>
      </c>
      <c r="W32" s="3">
        <f>([2]Services!AR15)/1000</f>
        <v>0</v>
      </c>
      <c r="X32" s="3">
        <f>([2]Services!AS15)/1000</f>
        <v>0</v>
      </c>
    </row>
    <row r="33" spans="6:24" x14ac:dyDescent="0.25">
      <c r="F33" t="s">
        <v>16</v>
      </c>
      <c r="G33" s="11" t="s">
        <v>8</v>
      </c>
      <c r="H33" s="3">
        <f>([2]Services!AC16)/1000</f>
        <v>0</v>
      </c>
      <c r="I33" s="3">
        <f>([2]Services!AD16)/1000</f>
        <v>1.9578039722222222</v>
      </c>
      <c r="J33" s="3">
        <f>([2]Services!AE16)/1000</f>
        <v>1.2304982956531711</v>
      </c>
      <c r="K33" s="3">
        <f>([2]Services!AF16)/1000</f>
        <v>1.320366148706493</v>
      </c>
      <c r="L33" s="3">
        <f>([2]Services!AG16)/1000</f>
        <v>1.2304982956531711</v>
      </c>
      <c r="M33" s="3">
        <f>([2]Services!AH16)/1000</f>
        <v>0</v>
      </c>
      <c r="N33" s="3">
        <f>([2]Services!AI16)/1000</f>
        <v>0</v>
      </c>
      <c r="O33" s="3">
        <f>([2]Services!AJ16)/1000</f>
        <v>0</v>
      </c>
      <c r="P33" s="3">
        <f>([2]Services!AK16)/1000</f>
        <v>0</v>
      </c>
      <c r="Q33" s="3">
        <f>([2]Services!AL16)/1000</f>
        <v>0</v>
      </c>
      <c r="R33" s="3">
        <f>([2]Services!AM16)/1000</f>
        <v>0</v>
      </c>
      <c r="S33" s="3">
        <f>([2]Services!AN16)/1000</f>
        <v>0</v>
      </c>
      <c r="T33" s="3">
        <f>([2]Services!AO16)/1000</f>
        <v>0</v>
      </c>
      <c r="U33" s="3">
        <f>([2]Services!AP16)/1000</f>
        <v>0</v>
      </c>
      <c r="V33" s="3">
        <f>([2]Services!AQ16)/1000</f>
        <v>0</v>
      </c>
      <c r="W33" s="3">
        <f>([2]Services!AR16)/1000</f>
        <v>0</v>
      </c>
      <c r="X33" s="3">
        <f>([2]Services!AS16)/1000</f>
        <v>0</v>
      </c>
    </row>
    <row r="34" spans="6:24" x14ac:dyDescent="0.25">
      <c r="F34" t="s">
        <v>16</v>
      </c>
      <c r="G34" s="11" t="s">
        <v>9</v>
      </c>
      <c r="H34" s="3">
        <f>([2]Services!AC17)/1000</f>
        <v>76.709999999999994</v>
      </c>
      <c r="I34" s="3">
        <f>([2]Services!AD17)/1000</f>
        <v>132.26568400000002</v>
      </c>
      <c r="J34" s="3">
        <f>([2]Services!AE17)/1000</f>
        <v>114.43634149574493</v>
      </c>
      <c r="K34" s="3">
        <f>([2]Services!AF17)/1000</f>
        <v>122.79405182970386</v>
      </c>
      <c r="L34" s="3">
        <f>([2]Services!AG17)/1000</f>
        <v>114.43634149574493</v>
      </c>
      <c r="M34" s="3">
        <f>([2]Services!AH17)/1000</f>
        <v>119.81255853498205</v>
      </c>
      <c r="N34" s="3">
        <f>([2]Services!AI17)/1000</f>
        <v>119.81255853498205</v>
      </c>
      <c r="O34" s="3">
        <f>([2]Services!AJ17)/1000</f>
        <v>119.81255853498205</v>
      </c>
      <c r="P34" s="3">
        <f>([2]Services!AK17)/1000</f>
        <v>126.01553983041228</v>
      </c>
      <c r="Q34" s="3">
        <f>([2]Services!AL17)/1000</f>
        <v>126.01553983041228</v>
      </c>
      <c r="R34" s="3">
        <f>([2]Services!AM17)/1000</f>
        <v>126.01553983041228</v>
      </c>
      <c r="S34" s="3">
        <f>([2]Services!AN17)/1000</f>
        <v>133.21530498412363</v>
      </c>
      <c r="T34" s="3">
        <f>([2]Services!AO17)/1000</f>
        <v>133.21530498412363</v>
      </c>
      <c r="U34" s="3">
        <f>([2]Services!AP17)/1000</f>
        <v>133.21530498412363</v>
      </c>
      <c r="V34" s="3">
        <f>([2]Services!AQ17)/1000</f>
        <v>139.2176640821979</v>
      </c>
      <c r="W34" s="3">
        <f>([2]Services!AR17)/1000</f>
        <v>139.2176640821979</v>
      </c>
      <c r="X34" s="3">
        <f>([2]Services!AS17)/1000</f>
        <v>139.2176640821979</v>
      </c>
    </row>
    <row r="35" spans="6:24" x14ac:dyDescent="0.25">
      <c r="F35" t="s">
        <v>16</v>
      </c>
      <c r="G35" s="11" t="s">
        <v>10</v>
      </c>
      <c r="H35" s="3">
        <f>([2]Services!AC18)/1000</f>
        <v>0</v>
      </c>
      <c r="I35" s="3">
        <f>([2]Services!AD18)/1000</f>
        <v>2.0551024999999998</v>
      </c>
      <c r="J35" s="3">
        <f>([2]Services!AE18)/1000</f>
        <v>1.2304982956531711</v>
      </c>
      <c r="K35" s="3">
        <f>([2]Services!AF18)/1000</f>
        <v>1.320366148706493</v>
      </c>
      <c r="L35" s="3">
        <f>([2]Services!AG18)/1000</f>
        <v>1.2304982956531711</v>
      </c>
      <c r="M35" s="3">
        <f>([2]Services!AH18)/1000</f>
        <v>1.2480474847393963</v>
      </c>
      <c r="N35" s="3">
        <f>([2]Services!AI18)/1000</f>
        <v>1.2480474847393963</v>
      </c>
      <c r="O35" s="3">
        <f>([2]Services!AJ18)/1000</f>
        <v>1.2480474847393963</v>
      </c>
      <c r="P35" s="3">
        <f>([2]Services!AK18)/1000</f>
        <v>2.5982585532043774</v>
      </c>
      <c r="Q35" s="3">
        <f>([2]Services!AL18)/1000</f>
        <v>2.5982585532043774</v>
      </c>
      <c r="R35" s="3">
        <f>([2]Services!AM18)/1000</f>
        <v>2.5982585532043774</v>
      </c>
      <c r="S35" s="3">
        <f>([2]Services!AN18)/1000</f>
        <v>3.415777050874965</v>
      </c>
      <c r="T35" s="3">
        <f>([2]Services!AO18)/1000</f>
        <v>3.415777050874965</v>
      </c>
      <c r="U35" s="3">
        <f>([2]Services!AP18)/1000</f>
        <v>3.415777050874965</v>
      </c>
      <c r="V35" s="3">
        <f>([2]Services!AQ18)/1000</f>
        <v>3.5696836944153314</v>
      </c>
      <c r="W35" s="3">
        <f>([2]Services!AR18)/1000</f>
        <v>3.5696836944153314</v>
      </c>
      <c r="X35" s="3">
        <f>([2]Services!AS18)/1000</f>
        <v>3.5696836944153314</v>
      </c>
    </row>
    <row r="36" spans="6:24" x14ac:dyDescent="0.25">
      <c r="F36" t="s">
        <v>16</v>
      </c>
      <c r="G36" s="12" t="s">
        <v>11</v>
      </c>
      <c r="H36" s="3">
        <f>([2]Services!AC19)/1000</f>
        <v>0</v>
      </c>
      <c r="I36" s="3">
        <f>([2]Services!AD19)/1000</f>
        <v>0</v>
      </c>
      <c r="J36" s="3">
        <f>([2]Services!AE19)/1000</f>
        <v>0</v>
      </c>
      <c r="K36" s="3">
        <f>([2]Services!AF19)/1000</f>
        <v>0</v>
      </c>
      <c r="L36" s="3">
        <f>([2]Services!AG19)/1000</f>
        <v>0</v>
      </c>
      <c r="M36" s="3">
        <f>([2]Services!AH19)/1000</f>
        <v>0</v>
      </c>
      <c r="N36" s="3">
        <f>([2]Services!AI19)/1000</f>
        <v>0</v>
      </c>
      <c r="O36" s="3">
        <f>([2]Services!AJ19)/1000</f>
        <v>0</v>
      </c>
      <c r="P36" s="3">
        <f>([2]Services!AK19)/1000</f>
        <v>0</v>
      </c>
      <c r="Q36" s="3">
        <f>([2]Services!AL19)/1000</f>
        <v>0</v>
      </c>
      <c r="R36" s="3">
        <f>([2]Services!AM19)/1000</f>
        <v>0</v>
      </c>
      <c r="S36" s="3">
        <f>([2]Services!AN19)/1000</f>
        <v>0</v>
      </c>
      <c r="T36" s="3">
        <f>([2]Services!AO19)/1000</f>
        <v>0</v>
      </c>
      <c r="U36" s="3">
        <f>([2]Services!AP19)/1000</f>
        <v>0</v>
      </c>
      <c r="V36" s="3">
        <f>([2]Services!AQ19)/1000</f>
        <v>0</v>
      </c>
      <c r="W36" s="3">
        <f>([2]Services!AR19)/1000</f>
        <v>0</v>
      </c>
      <c r="X36" s="3">
        <f>([2]Services!AS19)/1000</f>
        <v>0</v>
      </c>
    </row>
    <row r="37" spans="6:24" x14ac:dyDescent="0.25">
      <c r="F37" t="s">
        <v>16</v>
      </c>
      <c r="G37" s="12" t="s">
        <v>12</v>
      </c>
      <c r="H37" s="3">
        <f>([2]Services!AC20)/1000</f>
        <v>0</v>
      </c>
      <c r="I37" s="3">
        <f>([2]Services!AD20)/1000</f>
        <v>0</v>
      </c>
      <c r="J37" s="3">
        <f>([2]Services!AE20)/1000</f>
        <v>0</v>
      </c>
      <c r="K37" s="3">
        <f>([2]Services!AF20)/1000</f>
        <v>0</v>
      </c>
      <c r="L37" s="3">
        <f>([2]Services!AG20)/1000</f>
        <v>0</v>
      </c>
      <c r="M37" s="3">
        <f>([2]Services!AH20)/1000</f>
        <v>0</v>
      </c>
      <c r="N37" s="3">
        <f>([2]Services!AI20)/1000</f>
        <v>0</v>
      </c>
      <c r="O37" s="3">
        <f>([2]Services!AJ20)/1000</f>
        <v>0</v>
      </c>
      <c r="P37" s="3">
        <f>([2]Services!AK20)/1000</f>
        <v>0</v>
      </c>
      <c r="Q37" s="3">
        <f>([2]Services!AL20)/1000</f>
        <v>0</v>
      </c>
      <c r="R37" s="3">
        <f>([2]Services!AM20)/1000</f>
        <v>0</v>
      </c>
      <c r="S37" s="3">
        <f>([2]Services!AN20)/1000</f>
        <v>0</v>
      </c>
      <c r="T37" s="3">
        <f>([2]Services!AO20)/1000</f>
        <v>0</v>
      </c>
      <c r="U37" s="3">
        <f>([2]Services!AP20)/1000</f>
        <v>0</v>
      </c>
      <c r="V37" s="3">
        <f>([2]Services!AQ20)/1000</f>
        <v>0</v>
      </c>
      <c r="W37" s="3">
        <f>([2]Services!AR20)/1000</f>
        <v>0</v>
      </c>
      <c r="X37" s="3">
        <f>([2]Services!AS20)/1000</f>
        <v>0</v>
      </c>
    </row>
    <row r="38" spans="6:24" x14ac:dyDescent="0.25">
      <c r="F38" t="s">
        <v>17</v>
      </c>
      <c r="G38" s="11" t="s">
        <v>5</v>
      </c>
      <c r="H38" s="3">
        <f>([2]Agriculture!AC13)/1000</f>
        <v>0</v>
      </c>
      <c r="I38" s="3">
        <f>([2]Agriculture!AD13)/1000</f>
        <v>2.9032185873508384E-13</v>
      </c>
      <c r="J38" s="3">
        <f>([2]Agriculture!AE13)/1000</f>
        <v>0</v>
      </c>
      <c r="K38" s="3">
        <f>([2]Agriculture!AF13)/1000</f>
        <v>0</v>
      </c>
      <c r="L38" s="3">
        <f>([2]Agriculture!AG13)/1000</f>
        <v>0</v>
      </c>
      <c r="M38" s="3">
        <f>([2]Agriculture!AH13)/1000</f>
        <v>0</v>
      </c>
      <c r="N38" s="3">
        <f>([2]Agriculture!AI13)/1000</f>
        <v>0</v>
      </c>
      <c r="O38" s="3">
        <f>([2]Agriculture!AJ13)/1000</f>
        <v>0</v>
      </c>
      <c r="P38" s="3">
        <f>([2]Agriculture!AK13)/1000</f>
        <v>0</v>
      </c>
      <c r="Q38" s="3">
        <f>([2]Agriculture!AL13)/1000</f>
        <v>0</v>
      </c>
      <c r="R38" s="3">
        <f>([2]Agriculture!AM13)/1000</f>
        <v>0</v>
      </c>
      <c r="S38" s="3">
        <f>([2]Agriculture!AN13)/1000</f>
        <v>0</v>
      </c>
      <c r="T38" s="3">
        <f>([2]Agriculture!AO13)/1000</f>
        <v>0</v>
      </c>
      <c r="U38" s="3">
        <f>([2]Agriculture!AP13)/1000</f>
        <v>0</v>
      </c>
      <c r="V38" s="3">
        <f>([2]Agriculture!AQ13)/1000</f>
        <v>0</v>
      </c>
      <c r="W38" s="3">
        <f>([2]Agriculture!AR13)/1000</f>
        <v>0</v>
      </c>
      <c r="X38" s="3">
        <f>([2]Agriculture!AS13)/1000</f>
        <v>0</v>
      </c>
    </row>
    <row r="39" spans="6:24" x14ac:dyDescent="0.25">
      <c r="F39" t="s">
        <v>17</v>
      </c>
      <c r="G39" s="11" t="s">
        <v>6</v>
      </c>
      <c r="H39" s="3">
        <f>([2]Agriculture!AC14)/1000</f>
        <v>55.673666666666669</v>
      </c>
      <c r="I39" s="3">
        <f>([2]Agriculture!AD14)/1000</f>
        <v>75.862509212111121</v>
      </c>
      <c r="J39" s="3">
        <f>([2]Agriculture!AE14)/1000</f>
        <v>62.087798414050127</v>
      </c>
      <c r="K39" s="3">
        <f>([2]Agriculture!AF14)/1000</f>
        <v>62.087798414050127</v>
      </c>
      <c r="L39" s="3">
        <f>([2]Agriculture!AG14)/1000</f>
        <v>62.087798414050127</v>
      </c>
      <c r="M39" s="3">
        <f>([2]Agriculture!AH14)/1000</f>
        <v>52.7916152592693</v>
      </c>
      <c r="N39" s="3">
        <f>([2]Agriculture!AI14)/1000</f>
        <v>52.7916152592693</v>
      </c>
      <c r="O39" s="3">
        <f>([2]Agriculture!AJ14)/1000</f>
        <v>52.7916152592693</v>
      </c>
      <c r="P39" s="3">
        <f>([2]Agriculture!AK14)/1000</f>
        <v>44.274294517544895</v>
      </c>
      <c r="Q39" s="3">
        <f>([2]Agriculture!AL14)/1000</f>
        <v>44.274294517544895</v>
      </c>
      <c r="R39" s="3">
        <f>([2]Agriculture!AM14)/1000</f>
        <v>44.274294517544895</v>
      </c>
      <c r="S39" s="3">
        <f>([2]Agriculture!AN14)/1000</f>
        <v>30.179874071055398</v>
      </c>
      <c r="T39" s="3">
        <f>([2]Agriculture!AO14)/1000</f>
        <v>30.179874071055398</v>
      </c>
      <c r="U39" s="3">
        <f>([2]Agriculture!AP14)/1000</f>
        <v>30.179874071055398</v>
      </c>
      <c r="V39" s="3">
        <f>([2]Agriculture!AQ14)/1000</f>
        <v>0</v>
      </c>
      <c r="W39" s="3">
        <f>([2]Agriculture!AR14)/1000</f>
        <v>0</v>
      </c>
      <c r="X39" s="3">
        <f>([2]Agriculture!AS14)/1000</f>
        <v>0</v>
      </c>
    </row>
    <row r="40" spans="6:24" x14ac:dyDescent="0.25">
      <c r="F40" t="s">
        <v>17</v>
      </c>
      <c r="G40" s="11" t="s">
        <v>7</v>
      </c>
      <c r="H40" s="3">
        <f>([2]Agriculture!AC15)/1000</f>
        <v>0</v>
      </c>
      <c r="I40" s="3">
        <f>([2]Agriculture!AD15)/1000</f>
        <v>0</v>
      </c>
      <c r="J40" s="3">
        <f>([2]Agriculture!AE15)/1000</f>
        <v>0</v>
      </c>
      <c r="K40" s="3">
        <f>([2]Agriculture!AF15)/1000</f>
        <v>0</v>
      </c>
      <c r="L40" s="3">
        <f>([2]Agriculture!AG15)/1000</f>
        <v>0</v>
      </c>
      <c r="M40" s="3">
        <f>([2]Agriculture!AH15)/1000</f>
        <v>0</v>
      </c>
      <c r="N40" s="3">
        <f>([2]Agriculture!AI15)/1000</f>
        <v>0</v>
      </c>
      <c r="O40" s="3">
        <f>([2]Agriculture!AJ15)/1000</f>
        <v>0</v>
      </c>
      <c r="P40" s="3">
        <f>([2]Agriculture!AK15)/1000</f>
        <v>0</v>
      </c>
      <c r="Q40" s="3">
        <f>([2]Agriculture!AL15)/1000</f>
        <v>0</v>
      </c>
      <c r="R40" s="3">
        <f>([2]Agriculture!AM15)/1000</f>
        <v>0</v>
      </c>
      <c r="S40" s="3">
        <f>([2]Agriculture!AN15)/1000</f>
        <v>0</v>
      </c>
      <c r="T40" s="3">
        <f>([2]Agriculture!AO15)/1000</f>
        <v>0</v>
      </c>
      <c r="U40" s="3">
        <f>([2]Agriculture!AP15)/1000</f>
        <v>0</v>
      </c>
      <c r="V40" s="3">
        <f>([2]Agriculture!AQ15)/1000</f>
        <v>0</v>
      </c>
      <c r="W40" s="3">
        <f>([2]Agriculture!AR15)/1000</f>
        <v>0</v>
      </c>
      <c r="X40" s="3">
        <f>([2]Agriculture!AS15)/1000</f>
        <v>0</v>
      </c>
    </row>
    <row r="41" spans="6:24" x14ac:dyDescent="0.25">
      <c r="F41" t="s">
        <v>17</v>
      </c>
      <c r="G41" s="11" t="s">
        <v>8</v>
      </c>
      <c r="H41" s="3">
        <f>([2]Agriculture!AC16)/1000</f>
        <v>17.155697222222226</v>
      </c>
      <c r="I41" s="3">
        <f>([2]Agriculture!AD16)/1000</f>
        <v>44.078651472222226</v>
      </c>
      <c r="J41" s="3">
        <f>([2]Agriculture!AE16)/1000</f>
        <v>45.826708353227474</v>
      </c>
      <c r="K41" s="3">
        <f>([2]Agriculture!AF16)/1000</f>
        <v>44.348427438607239</v>
      </c>
      <c r="L41" s="3">
        <f>([2]Agriculture!AG16)/1000</f>
        <v>41.391865609366761</v>
      </c>
      <c r="M41" s="3">
        <f>([2]Agriculture!AH16)/1000</f>
        <v>48.266619665617647</v>
      </c>
      <c r="N41" s="3">
        <f>([2]Agriculture!AI16)/1000</f>
        <v>44.495790004241265</v>
      </c>
      <c r="O41" s="3">
        <f>([2]Agriculture!AJ16)/1000</f>
        <v>37.708296613763785</v>
      </c>
      <c r="P41" s="3">
        <f>([2]Agriculture!AK16)/1000</f>
        <v>50.599193734337014</v>
      </c>
      <c r="Q41" s="3">
        <f>([2]Agriculture!AL16)/1000</f>
        <v>42.693069713346858</v>
      </c>
      <c r="R41" s="3">
        <f>([2]Agriculture!AM16)/1000</f>
        <v>34.786945692356703</v>
      </c>
      <c r="S41" s="3">
        <f>([2]Agriculture!AN16)/1000</f>
        <v>53.65310945965404</v>
      </c>
      <c r="T41" s="3">
        <f>([2]Agriculture!AO16)/1000</f>
        <v>41.078161930047621</v>
      </c>
      <c r="U41" s="3">
        <f>([2]Agriculture!AP16)/1000</f>
        <v>28.503214400441209</v>
      </c>
      <c r="V41" s="3">
        <f>([2]Agriculture!AQ16)/1000</f>
        <v>56.435010011678166</v>
      </c>
      <c r="W41" s="3">
        <f>([2]Agriculture!AR16)/1000</f>
        <v>38.799069383028744</v>
      </c>
      <c r="X41" s="3">
        <f>([2]Agriculture!AS16)/1000</f>
        <v>35.271881257298858</v>
      </c>
    </row>
    <row r="42" spans="6:24" x14ac:dyDescent="0.25">
      <c r="F42" t="s">
        <v>17</v>
      </c>
      <c r="G42" s="11" t="s">
        <v>9</v>
      </c>
      <c r="H42" s="3">
        <f>([2]Agriculture!AC17)/1000</f>
        <v>12.856</v>
      </c>
      <c r="I42" s="3">
        <f>([2]Agriculture!AD17)/1000</f>
        <v>33.881593999999723</v>
      </c>
      <c r="J42" s="3">
        <f>([2]Agriculture!AE17)/1000</f>
        <v>39.913584694746518</v>
      </c>
      <c r="K42" s="3">
        <f>([2]Agriculture!AF17)/1000</f>
        <v>39.913584694746518</v>
      </c>
      <c r="L42" s="3">
        <f>([2]Agriculture!AG17)/1000</f>
        <v>44.348427438607239</v>
      </c>
      <c r="M42" s="3">
        <f>([2]Agriculture!AH17)/1000</f>
        <v>49.774951530168188</v>
      </c>
      <c r="N42" s="3">
        <f>([2]Agriculture!AI17)/1000</f>
        <v>49.774951530168188</v>
      </c>
      <c r="O42" s="3">
        <f>([2]Agriculture!AJ17)/1000</f>
        <v>60.33327458202205</v>
      </c>
      <c r="P42" s="3">
        <f>([2]Agriculture!AK17)/1000</f>
        <v>63.24899216792128</v>
      </c>
      <c r="Q42" s="3">
        <f>([2]Agriculture!AL17)/1000</f>
        <v>63.24899216792128</v>
      </c>
      <c r="R42" s="3">
        <f>([2]Agriculture!AM17)/1000</f>
        <v>79.061240209901584</v>
      </c>
      <c r="S42" s="3">
        <f>([2]Agriculture!AN17)/1000</f>
        <v>83.832983530709427</v>
      </c>
      <c r="T42" s="3">
        <f>([2]Agriculture!AO17)/1000</f>
        <v>83.832983530709427</v>
      </c>
      <c r="U42" s="3">
        <f>([2]Agriculture!AP17)/1000</f>
        <v>108.98287858992227</v>
      </c>
      <c r="V42" s="3">
        <f>([2]Agriculture!AQ17)/1000</f>
        <v>119.92439627481612</v>
      </c>
      <c r="W42" s="3">
        <f>([2]Agriculture!AR17)/1000</f>
        <v>119.92439627481612</v>
      </c>
      <c r="X42" s="3">
        <f>([2]Agriculture!AS17)/1000</f>
        <v>141.08752502919543</v>
      </c>
    </row>
    <row r="43" spans="6:24" x14ac:dyDescent="0.25">
      <c r="F43" t="s">
        <v>17</v>
      </c>
      <c r="G43" s="11" t="s">
        <v>10</v>
      </c>
      <c r="H43" s="3">
        <f>([2]Agriculture!AC18)/1000</f>
        <v>0</v>
      </c>
      <c r="I43" s="3">
        <f>([2]Agriculture!AD18)/1000</f>
        <v>0</v>
      </c>
      <c r="J43" s="3">
        <f>([2]Agriculture!AE18)/1000</f>
        <v>0</v>
      </c>
      <c r="K43" s="3">
        <f>([2]Agriculture!AF18)/1000</f>
        <v>0</v>
      </c>
      <c r="L43" s="3">
        <f>([2]Agriculture!AG18)/1000</f>
        <v>0</v>
      </c>
      <c r="M43" s="3">
        <f>([2]Agriculture!AH18)/1000</f>
        <v>0</v>
      </c>
      <c r="N43" s="3">
        <f>([2]Agriculture!AI18)/1000</f>
        <v>0</v>
      </c>
      <c r="O43" s="3">
        <f>([2]Agriculture!AJ18)/1000</f>
        <v>0</v>
      </c>
      <c r="P43" s="3">
        <f>([2]Agriculture!AK18)/1000</f>
        <v>0</v>
      </c>
      <c r="Q43" s="3">
        <f>([2]Agriculture!AL18)/1000</f>
        <v>0</v>
      </c>
      <c r="R43" s="3">
        <f>([2]Agriculture!AM18)/1000</f>
        <v>0</v>
      </c>
      <c r="S43" s="3">
        <f>([2]Agriculture!AN18)/1000</f>
        <v>0</v>
      </c>
      <c r="T43" s="3">
        <f>([2]Agriculture!AO18)/1000</f>
        <v>0</v>
      </c>
      <c r="U43" s="3">
        <f>([2]Agriculture!AP18)/1000</f>
        <v>0</v>
      </c>
      <c r="V43" s="3">
        <f>([2]Agriculture!AQ18)/1000</f>
        <v>0</v>
      </c>
      <c r="W43" s="3">
        <f>([2]Agriculture!AR18)/1000</f>
        <v>0</v>
      </c>
      <c r="X43" s="3">
        <f>([2]Agriculture!AS18)/1000</f>
        <v>0</v>
      </c>
    </row>
    <row r="44" spans="6:24" x14ac:dyDescent="0.25">
      <c r="F44" t="s">
        <v>17</v>
      </c>
      <c r="G44" s="12" t="s">
        <v>11</v>
      </c>
      <c r="H44" s="3">
        <f>([2]Agriculture!AC19)/1000</f>
        <v>0</v>
      </c>
      <c r="I44" s="3">
        <f>([2]Agriculture!AD19)/1000</f>
        <v>0</v>
      </c>
      <c r="J44" s="3">
        <f>([2]Agriculture!AE19)/1000</f>
        <v>0</v>
      </c>
      <c r="K44" s="3">
        <f>([2]Agriculture!AF19)/1000</f>
        <v>1.4782809146202414</v>
      </c>
      <c r="L44" s="3">
        <f>([2]Agriculture!AG19)/1000</f>
        <v>0</v>
      </c>
      <c r="M44" s="3">
        <f>([2]Agriculture!AH19)/1000</f>
        <v>0</v>
      </c>
      <c r="N44" s="3">
        <f>([2]Agriculture!AI19)/1000</f>
        <v>3.7708296613763781</v>
      </c>
      <c r="O44" s="3">
        <f>([2]Agriculture!AJ19)/1000</f>
        <v>0</v>
      </c>
      <c r="P44" s="3">
        <f>([2]Agriculture!AK19)/1000</f>
        <v>0</v>
      </c>
      <c r="Q44" s="3">
        <f>([2]Agriculture!AL19)/1000</f>
        <v>7.90612402099016</v>
      </c>
      <c r="R44" s="3">
        <f>([2]Agriculture!AM19)/1000</f>
        <v>0</v>
      </c>
      <c r="S44" s="3">
        <f>([2]Agriculture!AN19)/1000</f>
        <v>0</v>
      </c>
      <c r="T44" s="3">
        <f>([2]Agriculture!AO19)/1000</f>
        <v>12.574947529606414</v>
      </c>
      <c r="U44" s="3">
        <f>([2]Agriculture!AP19)/1000</f>
        <v>0</v>
      </c>
      <c r="V44" s="3">
        <f>([2]Agriculture!AQ19)/1000</f>
        <v>0</v>
      </c>
      <c r="W44" s="3">
        <f>([2]Agriculture!AR19)/1000</f>
        <v>17.635940628649429</v>
      </c>
      <c r="X44" s="3">
        <f>([2]Agriculture!AS19)/1000</f>
        <v>0</v>
      </c>
    </row>
    <row r="45" spans="6:24" x14ac:dyDescent="0.25">
      <c r="F45" t="s">
        <v>17</v>
      </c>
      <c r="G45" s="12" t="s">
        <v>12</v>
      </c>
      <c r="H45" s="3">
        <f>([2]Agriculture!AC20)/1000</f>
        <v>0</v>
      </c>
      <c r="I45" s="3">
        <f>([2]Agriculture!AD20)/1000</f>
        <v>0</v>
      </c>
      <c r="J45" s="3">
        <f>([2]Agriculture!AE20)/1000</f>
        <v>0</v>
      </c>
      <c r="K45" s="3">
        <f>([2]Agriculture!AF20)/1000</f>
        <v>0</v>
      </c>
      <c r="L45" s="3">
        <f>([2]Agriculture!AG20)/1000</f>
        <v>0</v>
      </c>
      <c r="M45" s="3">
        <f>([2]Agriculture!AH20)/1000</f>
        <v>0</v>
      </c>
      <c r="N45" s="3">
        <f>([2]Agriculture!AI20)/1000</f>
        <v>0</v>
      </c>
      <c r="O45" s="3">
        <f>([2]Agriculture!AJ20)/1000</f>
        <v>0</v>
      </c>
      <c r="P45" s="3">
        <f>([2]Agriculture!AK20)/1000</f>
        <v>0</v>
      </c>
      <c r="Q45" s="3">
        <f>([2]Agriculture!AL20)/1000</f>
        <v>0</v>
      </c>
      <c r="R45" s="3">
        <f>([2]Agriculture!AM20)/1000</f>
        <v>0</v>
      </c>
      <c r="S45" s="3">
        <f>([2]Agriculture!AN20)/1000</f>
        <v>0</v>
      </c>
      <c r="T45" s="3">
        <f>([2]Agriculture!AO20)/1000</f>
        <v>0</v>
      </c>
      <c r="U45" s="3">
        <f>([2]Agriculture!AP20)/1000</f>
        <v>0</v>
      </c>
      <c r="V45" s="3">
        <f>([2]Agriculture!AQ20)/1000</f>
        <v>0</v>
      </c>
      <c r="W45" s="3">
        <f>([2]Agriculture!AR20)/1000</f>
        <v>0</v>
      </c>
      <c r="X45" s="3">
        <f>([2]Agriculture!AS20)/1000</f>
        <v>0</v>
      </c>
    </row>
    <row r="46" spans="6:24" x14ac:dyDescent="0.25">
      <c r="F46" t="s">
        <v>18</v>
      </c>
      <c r="G46" s="11" t="s">
        <v>5</v>
      </c>
      <c r="H46" s="3">
        <f>('[2]Industry&amp;Non-Energy-use'!AD130)/1000</f>
        <v>0</v>
      </c>
      <c r="I46" s="3">
        <f>('[2]Industry&amp;Non-Energy-use'!AG130)/1000</f>
        <v>0</v>
      </c>
      <c r="J46" s="3">
        <f>('[2]Industry&amp;Non-Energy-use'!AI130)/1000</f>
        <v>0</v>
      </c>
      <c r="K46" s="3">
        <f>('[2]Industry&amp;Non-Energy-use'!AJ130)/1000</f>
        <v>0</v>
      </c>
      <c r="L46" s="3">
        <f>('[2]Industry&amp;Non-Energy-use'!AK130)/1000</f>
        <v>0</v>
      </c>
      <c r="M46" s="3">
        <f>('[2]Industry&amp;Non-Energy-use'!AL130)/1000</f>
        <v>0</v>
      </c>
      <c r="N46" s="3">
        <f>('[2]Industry&amp;Non-Energy-use'!AM130)/1000</f>
        <v>0</v>
      </c>
      <c r="O46" s="3">
        <f>('[2]Industry&amp;Non-Energy-use'!AN130)/1000</f>
        <v>0</v>
      </c>
      <c r="P46" s="3">
        <f>('[2]Industry&amp;Non-Energy-use'!AO130)/1000</f>
        <v>0</v>
      </c>
      <c r="Q46" s="3">
        <f>('[2]Industry&amp;Non-Energy-use'!AP130)/1000</f>
        <v>0</v>
      </c>
      <c r="R46" s="3">
        <f>('[2]Industry&amp;Non-Energy-use'!AQ130)/1000</f>
        <v>0</v>
      </c>
      <c r="S46" s="3">
        <f>('[2]Industry&amp;Non-Energy-use'!AR130)/1000</f>
        <v>0</v>
      </c>
      <c r="T46" s="3">
        <f>('[2]Industry&amp;Non-Energy-use'!AS130)/1000</f>
        <v>0</v>
      </c>
      <c r="U46" s="3">
        <f>('[2]Industry&amp;Non-Energy-use'!AT130)/1000</f>
        <v>0</v>
      </c>
      <c r="V46" s="3">
        <f>('[2]Industry&amp;Non-Energy-use'!AU130)/1000</f>
        <v>0</v>
      </c>
      <c r="W46" s="3">
        <f>('[2]Industry&amp;Non-Energy-use'!AV130)/1000</f>
        <v>0</v>
      </c>
      <c r="X46" s="3">
        <f>('[2]Industry&amp;Non-Energy-use'!AW130)/1000</f>
        <v>0</v>
      </c>
    </row>
    <row r="47" spans="6:24" x14ac:dyDescent="0.25">
      <c r="F47" t="s">
        <v>18</v>
      </c>
      <c r="G47" s="11" t="s">
        <v>6</v>
      </c>
      <c r="H47" s="3">
        <f>('[2]Industry&amp;Non-Energy-use'!AD131)/1000</f>
        <v>146.03517851805529</v>
      </c>
      <c r="I47" s="3">
        <f>('[2]Industry&amp;Non-Energy-use'!AG131)/1000</f>
        <v>143.5895436620975</v>
      </c>
      <c r="J47" s="3">
        <f>('[2]Industry&amp;Non-Energy-use'!AI131)/1000</f>
        <v>158.63433339192795</v>
      </c>
      <c r="K47" s="3">
        <f>('[2]Industry&amp;Non-Energy-use'!AJ131)/1000</f>
        <v>152.63528721629476</v>
      </c>
      <c r="L47" s="3">
        <f>('[2]Industry&amp;Non-Energy-use'!AK131)/1000</f>
        <v>158.63433339192795</v>
      </c>
      <c r="M47" s="3">
        <f>('[2]Industry&amp;Non-Energy-use'!AL131)/1000</f>
        <v>135.01870722140254</v>
      </c>
      <c r="N47" s="3">
        <f>('[2]Industry&amp;Non-Energy-use'!AM131)/1000</f>
        <v>133.11392979074523</v>
      </c>
      <c r="O47" s="3">
        <f>('[2]Industry&amp;Non-Energy-use'!AN131)/1000</f>
        <v>135.01870722140254</v>
      </c>
      <c r="P47" s="3">
        <f>('[2]Industry&amp;Non-Energy-use'!AO131)/1000</f>
        <v>106.66252360941513</v>
      </c>
      <c r="Q47" s="3">
        <f>('[2]Industry&amp;Non-Energy-use'!AP131)/1000</f>
        <v>101.4870693268626</v>
      </c>
      <c r="R47" s="3">
        <f>('[2]Industry&amp;Non-Energy-use'!AQ131)/1000</f>
        <v>106.66252360941513</v>
      </c>
      <c r="S47" s="3">
        <f>('[2]Industry&amp;Non-Energy-use'!AR131)/1000</f>
        <v>69.543016708731159</v>
      </c>
      <c r="T47" s="3">
        <f>('[2]Industry&amp;Non-Energy-use'!AS131)/1000</f>
        <v>66.704588943410045</v>
      </c>
      <c r="U47" s="3">
        <f>('[2]Industry&amp;Non-Energy-use'!AT131)/1000</f>
        <v>69.543016708731159</v>
      </c>
      <c r="V47" s="3">
        <f>('[2]Industry&amp;Non-Energy-use'!AU131)/1000</f>
        <v>22.940742430874451</v>
      </c>
      <c r="W47" s="3">
        <f>('[2]Industry&amp;Non-Energy-use'!AV131)/1000</f>
        <v>23.567538672155173</v>
      </c>
      <c r="X47" s="3">
        <f>('[2]Industry&amp;Non-Energy-use'!AW131)/1000</f>
        <v>22.940742430874451</v>
      </c>
    </row>
    <row r="48" spans="6:24" x14ac:dyDescent="0.25">
      <c r="F48" t="s">
        <v>18</v>
      </c>
      <c r="G48" s="11" t="s">
        <v>7</v>
      </c>
      <c r="H48" s="3">
        <f>('[2]Industry&amp;Non-Energy-use'!AD132)/1000</f>
        <v>8.0457500000000017</v>
      </c>
      <c r="I48" s="3">
        <f>('[2]Industry&amp;Non-Energy-use'!AG132)/1000</f>
        <v>2.5176624999999997</v>
      </c>
      <c r="J48" s="3">
        <f>('[2]Industry&amp;Non-Energy-use'!AI132)/1000</f>
        <v>3.0215510262232148</v>
      </c>
      <c r="K48" s="3">
        <f>('[2]Industry&amp;Non-Energy-use'!AJ132)/1000</f>
        <v>2.7327586798492516</v>
      </c>
      <c r="L48" s="3">
        <f>('[2]Industry&amp;Non-Energy-use'!AK132)/1000</f>
        <v>3.0215510262232148</v>
      </c>
      <c r="M48" s="3">
        <f>('[2]Industry&amp;Non-Energy-use'!AL132)/1000</f>
        <v>3.2364147952360938</v>
      </c>
      <c r="N48" s="3">
        <f>('[2]Industry&amp;Non-Energy-use'!AM132)/1000</f>
        <v>2.9092164319727116</v>
      </c>
      <c r="O48" s="3">
        <f>('[2]Industry&amp;Non-Energy-use'!AN132)/1000</f>
        <v>3.2364147952360938</v>
      </c>
      <c r="P48" s="3">
        <f>('[2]Industry&amp;Non-Energy-use'!AO132)/1000</f>
        <v>3.4123926547930403</v>
      </c>
      <c r="Q48" s="3">
        <f>('[2]Industry&amp;Non-Energy-use'!AP132)/1000</f>
        <v>2.5282190111924092</v>
      </c>
      <c r="R48" s="3">
        <f>('[2]Industry&amp;Non-Energy-use'!AQ132)/1000</f>
        <v>3.4123926547930403</v>
      </c>
      <c r="S48" s="3">
        <f>('[2]Industry&amp;Non-Energy-use'!AR132)/1000</f>
        <v>2.9370932172370194</v>
      </c>
      <c r="T48" s="3">
        <f>('[2]Industry&amp;Non-Energy-use'!AS132)/1000</f>
        <v>1.5379824989350519</v>
      </c>
      <c r="U48" s="3">
        <f>('[2]Industry&amp;Non-Energy-use'!AT132)/1000</f>
        <v>2.9370932172370194</v>
      </c>
      <c r="V48" s="3">
        <f>('[2]Industry&amp;Non-Energy-use'!AU132)/1000</f>
        <v>1.769597525137103</v>
      </c>
      <c r="W48" s="3">
        <f>('[2]Industry&amp;Non-Energy-use'!AV132)/1000</f>
        <v>0</v>
      </c>
      <c r="X48" s="3">
        <f>('[2]Industry&amp;Non-Energy-use'!AW132)/1000</f>
        <v>1.769597525137103</v>
      </c>
    </row>
    <row r="49" spans="6:24" x14ac:dyDescent="0.25">
      <c r="F49" t="s">
        <v>18</v>
      </c>
      <c r="G49" s="11" t="s">
        <v>8</v>
      </c>
      <c r="H49" s="3">
        <f>('[2]Industry&amp;Non-Energy-use'!AD133)/1000</f>
        <v>0</v>
      </c>
      <c r="I49" s="3">
        <f>('[2]Industry&amp;Non-Energy-use'!AG133)/1000</f>
        <v>0</v>
      </c>
      <c r="J49" s="3">
        <f>('[2]Industry&amp;Non-Energy-use'!AI133)/1000</f>
        <v>5.2350596109426366</v>
      </c>
      <c r="K49" s="3">
        <f>('[2]Industry&amp;Non-Energy-use'!AJ133)/1000</f>
        <v>4.15910970927255</v>
      </c>
      <c r="L49" s="3">
        <f>('[2]Industry&amp;Non-Energy-use'!AK133)/1000</f>
        <v>5.2350596109426366</v>
      </c>
      <c r="M49" s="3">
        <f>('[2]Industry&amp;Non-Energy-use'!AL133)/1000</f>
        <v>23.544479056734918</v>
      </c>
      <c r="N49" s="3">
        <f>('[2]Industry&amp;Non-Energy-use'!AM133)/1000</f>
        <v>16.281264876234552</v>
      </c>
      <c r="O49" s="3">
        <f>('[2]Industry&amp;Non-Energy-use'!AN133)/1000</f>
        <v>23.544479056734918</v>
      </c>
      <c r="P49" s="3">
        <f>('[2]Industry&amp;Non-Energy-use'!AO133)/1000</f>
        <v>51.777449700434346</v>
      </c>
      <c r="Q49" s="3">
        <f>('[2]Industry&amp;Non-Energy-use'!AP133)/1000</f>
        <v>37.580148598094389</v>
      </c>
      <c r="R49" s="3">
        <f>('[2]Industry&amp;Non-Energy-use'!AQ133)/1000</f>
        <v>51.777449700434346</v>
      </c>
      <c r="S49" s="3">
        <f>('[2]Industry&amp;Non-Energy-use'!AR133)/1000</f>
        <v>78.097643864886948</v>
      </c>
      <c r="T49" s="3">
        <f>('[2]Industry&amp;Non-Energy-use'!AS133)/1000</f>
        <v>52.086175858139825</v>
      </c>
      <c r="U49" s="3">
        <f>('[2]Industry&amp;Non-Energy-use'!AT133)/1000</f>
        <v>78.097643864886948</v>
      </c>
      <c r="V49" s="3">
        <f>('[2]Industry&amp;Non-Energy-use'!AU133)/1000</f>
        <v>121.46720026100346</v>
      </c>
      <c r="W49" s="3">
        <f>('[2]Industry&amp;Non-Energy-use'!AV133)/1000</f>
        <v>83.662056849273469</v>
      </c>
      <c r="X49" s="3">
        <f>('[2]Industry&amp;Non-Energy-use'!AW133)/1000</f>
        <v>121.46720026100346</v>
      </c>
    </row>
    <row r="50" spans="6:24" x14ac:dyDescent="0.25">
      <c r="F50" t="s">
        <v>18</v>
      </c>
      <c r="G50" s="11" t="s">
        <v>9</v>
      </c>
      <c r="H50" s="3">
        <f>('[2]Industry&amp;Non-Energy-use'!AD134)/1000</f>
        <v>0</v>
      </c>
      <c r="I50" s="3">
        <f>('[2]Industry&amp;Non-Energy-use'!AG134)/1000</f>
        <v>0</v>
      </c>
      <c r="J50" s="3">
        <f>('[2]Industry&amp;Non-Energy-use'!AI134)/1000</f>
        <v>0</v>
      </c>
      <c r="K50" s="3">
        <f>('[2]Industry&amp;Non-Energy-use'!AJ134)/1000</f>
        <v>0</v>
      </c>
      <c r="L50" s="3">
        <f>('[2]Industry&amp;Non-Energy-use'!AK134)/1000</f>
        <v>0</v>
      </c>
      <c r="M50" s="3">
        <f>('[2]Industry&amp;Non-Energy-use'!AL134)/1000</f>
        <v>0</v>
      </c>
      <c r="N50" s="3">
        <f>('[2]Industry&amp;Non-Energy-use'!AM134)/1000</f>
        <v>0</v>
      </c>
      <c r="O50" s="3">
        <f>('[2]Industry&amp;Non-Energy-use'!AN134)/1000</f>
        <v>0</v>
      </c>
      <c r="P50" s="3">
        <f>('[2]Industry&amp;Non-Energy-use'!AO134)/1000</f>
        <v>0</v>
      </c>
      <c r="Q50" s="3">
        <f>('[2]Industry&amp;Non-Energy-use'!AP134)/1000</f>
        <v>0</v>
      </c>
      <c r="R50" s="3">
        <f>('[2]Industry&amp;Non-Energy-use'!AQ134)/1000</f>
        <v>0</v>
      </c>
      <c r="S50" s="3">
        <f>('[2]Industry&amp;Non-Energy-use'!AR134)/1000</f>
        <v>0</v>
      </c>
      <c r="T50" s="3">
        <f>('[2]Industry&amp;Non-Energy-use'!AS134)/1000</f>
        <v>0</v>
      </c>
      <c r="U50" s="3">
        <f>('[2]Industry&amp;Non-Energy-use'!AT134)/1000</f>
        <v>0</v>
      </c>
      <c r="V50" s="3">
        <f>('[2]Industry&amp;Non-Energy-use'!AU134)/1000</f>
        <v>0</v>
      </c>
      <c r="W50" s="3">
        <f>('[2]Industry&amp;Non-Energy-use'!AV134)/1000</f>
        <v>0</v>
      </c>
      <c r="X50" s="3">
        <f>('[2]Industry&amp;Non-Energy-use'!AW134)/1000</f>
        <v>0</v>
      </c>
    </row>
    <row r="51" spans="6:24" x14ac:dyDescent="0.25">
      <c r="F51" t="s">
        <v>18</v>
      </c>
      <c r="G51" s="11" t="s">
        <v>10</v>
      </c>
      <c r="H51" s="3">
        <f>('[2]Industry&amp;Non-Energy-use'!AD135)/1000</f>
        <v>0</v>
      </c>
      <c r="I51" s="3">
        <f>('[2]Industry&amp;Non-Energy-use'!AG135)/1000</f>
        <v>0</v>
      </c>
      <c r="J51" s="3">
        <f>('[2]Industry&amp;Non-Energy-use'!AI135)/1000</f>
        <v>0</v>
      </c>
      <c r="K51" s="3">
        <f>('[2]Industry&amp;Non-Energy-use'!AJ135)/1000</f>
        <v>0</v>
      </c>
      <c r="L51" s="3">
        <f>('[2]Industry&amp;Non-Energy-use'!AK135)/1000</f>
        <v>0</v>
      </c>
      <c r="M51" s="3">
        <f>('[2]Industry&amp;Non-Energy-use'!AL135)/1000</f>
        <v>0</v>
      </c>
      <c r="N51" s="3">
        <f>('[2]Industry&amp;Non-Energy-use'!AM135)/1000</f>
        <v>0</v>
      </c>
      <c r="O51" s="3">
        <f>('[2]Industry&amp;Non-Energy-use'!AN135)/1000</f>
        <v>0</v>
      </c>
      <c r="P51" s="3">
        <f>('[2]Industry&amp;Non-Energy-use'!AO135)/1000</f>
        <v>0</v>
      </c>
      <c r="Q51" s="3">
        <f>('[2]Industry&amp;Non-Energy-use'!AP135)/1000</f>
        <v>0</v>
      </c>
      <c r="R51" s="3">
        <f>('[2]Industry&amp;Non-Energy-use'!AQ135)/1000</f>
        <v>0</v>
      </c>
      <c r="S51" s="3">
        <f>('[2]Industry&amp;Non-Energy-use'!AR135)/1000</f>
        <v>0</v>
      </c>
      <c r="T51" s="3">
        <f>('[2]Industry&amp;Non-Energy-use'!AS135)/1000</f>
        <v>0</v>
      </c>
      <c r="U51" s="3">
        <f>('[2]Industry&amp;Non-Energy-use'!AT135)/1000</f>
        <v>0</v>
      </c>
      <c r="V51" s="3">
        <f>('[2]Industry&amp;Non-Energy-use'!AU135)/1000</f>
        <v>0</v>
      </c>
      <c r="W51" s="3">
        <f>('[2]Industry&amp;Non-Energy-use'!AV135)/1000</f>
        <v>0</v>
      </c>
      <c r="X51" s="3">
        <f>('[2]Industry&amp;Non-Energy-use'!AW135)/1000</f>
        <v>0</v>
      </c>
    </row>
    <row r="52" spans="6:24" x14ac:dyDescent="0.25">
      <c r="F52" t="s">
        <v>18</v>
      </c>
      <c r="G52" s="12" t="s">
        <v>11</v>
      </c>
      <c r="H52" s="3">
        <f>('[2]Industry&amp;Non-Energy-use'!AD136)/1000</f>
        <v>0</v>
      </c>
      <c r="I52" s="3">
        <f>('[2]Industry&amp;Non-Energy-use'!AG136)/1000</f>
        <v>0</v>
      </c>
      <c r="J52" s="3">
        <f>('[2]Industry&amp;Non-Energy-use'!AI136)/1000</f>
        <v>0.33572789180257945</v>
      </c>
      <c r="K52" s="3">
        <f>('[2]Industry&amp;Non-Energy-use'!AJ136)/1000</f>
        <v>1.426747273397831</v>
      </c>
      <c r="L52" s="3">
        <f>('[2]Industry&amp;Non-Energy-use'!AK136)/1000</f>
        <v>0.33572789180257945</v>
      </c>
      <c r="M52" s="3">
        <f>('[2]Industry&amp;Non-Energy-use'!AL136)/1000</f>
        <v>1.5724276481446677</v>
      </c>
      <c r="N52" s="3">
        <f>('[2]Industry&amp;Non-Energy-use'!AM136)/1000</f>
        <v>8.9621243796450489</v>
      </c>
      <c r="O52" s="3">
        <f>('[2]Industry&amp;Non-Energy-use'!AN136)/1000</f>
        <v>1.5724276481446677</v>
      </c>
      <c r="P52" s="3">
        <f>('[2]Industry&amp;Non-Energy-use'!AO136)/1000</f>
        <v>5.4777089517094897</v>
      </c>
      <c r="Q52" s="3">
        <f>('[2]Industry&amp;Non-Energy-use'!AP136)/1000</f>
        <v>14.769320609214988</v>
      </c>
      <c r="R52" s="3">
        <f>('[2]Industry&amp;Non-Energy-use'!AQ136)/1000</f>
        <v>5.4777089517094897</v>
      </c>
      <c r="S52" s="3">
        <f>('[2]Industry&amp;Non-Energy-use'!AR136)/1000</f>
        <v>11.554838530128194</v>
      </c>
      <c r="T52" s="3">
        <f>('[2]Industry&amp;Non-Energy-use'!AS136)/1000</f>
        <v>26.626666502559782</v>
      </c>
      <c r="U52" s="3">
        <f>('[2]Industry&amp;Non-Energy-use'!AT136)/1000</f>
        <v>11.554838530128194</v>
      </c>
      <c r="V52" s="3">
        <f>('[2]Industry&amp;Non-Energy-use'!AU136)/1000</f>
        <v>19.073238033935979</v>
      </c>
      <c r="W52" s="3">
        <f>('[2]Industry&amp;Non-Energy-use'!AV136)/1000</f>
        <v>40.47931762569619</v>
      </c>
      <c r="X52" s="3">
        <f>('[2]Industry&amp;Non-Energy-use'!AW136)/1000</f>
        <v>19.073238033935979</v>
      </c>
    </row>
    <row r="53" spans="6:24" x14ac:dyDescent="0.25">
      <c r="F53" t="s">
        <v>18</v>
      </c>
      <c r="G53" s="12" t="s">
        <v>12</v>
      </c>
      <c r="H53" s="3">
        <f>('[2]Industry&amp;Non-Energy-use'!AD137)/1000</f>
        <v>0</v>
      </c>
      <c r="I53" s="3">
        <f>('[2]Industry&amp;Non-Energy-use'!AG137)/1000</f>
        <v>0</v>
      </c>
      <c r="J53" s="3">
        <f>('[2]Industry&amp;Non-Energy-use'!AI137)/1000</f>
        <v>0.67734580901051522</v>
      </c>
      <c r="K53" s="3">
        <f>('[2]Industry&amp;Non-Energy-use'!AJ137)/1000</f>
        <v>6.893339240368392</v>
      </c>
      <c r="L53" s="3">
        <f>('[2]Industry&amp;Non-Energy-use'!AK137)/1000</f>
        <v>0.67734580901051522</v>
      </c>
      <c r="M53" s="3">
        <f>('[2]Industry&amp;Non-Energy-use'!AL137)/1000</f>
        <v>15.969763809694735</v>
      </c>
      <c r="N53" s="3">
        <f>('[2]Industry&amp;Non-Energy-use'!AM137)/1000</f>
        <v>20.379969338295588</v>
      </c>
      <c r="O53" s="3">
        <f>('[2]Industry&amp;Non-Energy-use'!AN137)/1000</f>
        <v>15.969763809694735</v>
      </c>
      <c r="P53" s="3">
        <f>('[2]Industry&amp;Non-Energy-use'!AO137)/1000</f>
        <v>28.424185642386409</v>
      </c>
      <c r="Q53" s="3">
        <f>('[2]Industry&amp;Non-Energy-use'!AP137)/1000</f>
        <v>41.881919341604849</v>
      </c>
      <c r="R53" s="3">
        <f>('[2]Industry&amp;Non-Energy-use'!AQ137)/1000</f>
        <v>28.424185642386409</v>
      </c>
      <c r="S53" s="3">
        <f>('[2]Industry&amp;Non-Energy-use'!AR137)/1000</f>
        <v>51.625960016552078</v>
      </c>
      <c r="T53" s="3">
        <f>('[2]Industry&amp;Non-Energy-use'!AS137)/1000</f>
        <v>71.112754911240899</v>
      </c>
      <c r="U53" s="3">
        <f>('[2]Industry&amp;Non-Energy-use'!AT137)/1000</f>
        <v>51.625960016552078</v>
      </c>
      <c r="V53" s="3">
        <f>('[2]Industry&amp;Non-Energy-use'!AU137)/1000</f>
        <v>71.312713686893275</v>
      </c>
      <c r="W53" s="3">
        <f>('[2]Industry&amp;Non-Energy-use'!AV137)/1000</f>
        <v>95.518516568140811</v>
      </c>
      <c r="X53" s="3">
        <f>('[2]Industry&amp;Non-Energy-use'!AW137)/1000</f>
        <v>71.312713686893275</v>
      </c>
    </row>
    <row r="54" spans="6:24" x14ac:dyDescent="0.25">
      <c r="F54" t="s">
        <v>19</v>
      </c>
      <c r="G54" s="11" t="s">
        <v>5</v>
      </c>
      <c r="H54" s="3">
        <f>([2]International_Bunkers!AC38)/1000</f>
        <v>0</v>
      </c>
      <c r="I54" s="3">
        <f>([2]International_Bunkers!AD38)/1000</f>
        <v>0</v>
      </c>
      <c r="J54" s="3">
        <f>([2]International_Bunkers!AE38)/1000</f>
        <v>0</v>
      </c>
      <c r="K54" s="3">
        <f>([2]International_Bunkers!AF38)/1000</f>
        <v>0</v>
      </c>
      <c r="L54" s="3">
        <f>([2]International_Bunkers!AG38)/1000</f>
        <v>0</v>
      </c>
      <c r="M54" s="3">
        <f>([2]International_Bunkers!AH38)/1000</f>
        <v>0</v>
      </c>
      <c r="N54" s="3">
        <f>([2]International_Bunkers!AI38)/1000</f>
        <v>0</v>
      </c>
      <c r="O54" s="3">
        <f>([2]International_Bunkers!AJ38)/1000</f>
        <v>0</v>
      </c>
      <c r="P54" s="3">
        <f>([2]International_Bunkers!AK38)/1000</f>
        <v>0</v>
      </c>
      <c r="Q54" s="3">
        <f>([2]International_Bunkers!AL38)/1000</f>
        <v>0</v>
      </c>
      <c r="R54" s="3">
        <f>([2]International_Bunkers!AM38)/1000</f>
        <v>0</v>
      </c>
      <c r="S54" s="3">
        <f>([2]International_Bunkers!AN38)/1000</f>
        <v>0</v>
      </c>
      <c r="T54" s="3">
        <f>([2]International_Bunkers!AO38)/1000</f>
        <v>0</v>
      </c>
      <c r="U54" s="3">
        <f>([2]International_Bunkers!AP38)/1000</f>
        <v>0</v>
      </c>
      <c r="V54" s="3">
        <f>([2]International_Bunkers!AQ38)/1000</f>
        <v>0</v>
      </c>
      <c r="W54" s="3">
        <f>([2]International_Bunkers!AR38)/1000</f>
        <v>0</v>
      </c>
      <c r="X54" s="3">
        <f>([2]International_Bunkers!AS38)/1000</f>
        <v>0</v>
      </c>
    </row>
    <row r="55" spans="6:24" x14ac:dyDescent="0.25">
      <c r="F55" t="s">
        <v>19</v>
      </c>
      <c r="G55" s="11" t="s">
        <v>6</v>
      </c>
      <c r="H55" s="3">
        <f>([2]International_Bunkers!AC39)/1000</f>
        <v>41.728888888888889</v>
      </c>
      <c r="I55" s="3">
        <f>([2]International_Bunkers!AD39)/1000</f>
        <v>47.001089824111112</v>
      </c>
      <c r="J55" s="3">
        <f>([2]International_Bunkers!AE39)/1000</f>
        <v>48.747217446036622</v>
      </c>
      <c r="K55" s="3">
        <f>([2]International_Bunkers!AF39)/1000</f>
        <v>48.747217446036622</v>
      </c>
      <c r="L55" s="3">
        <f>([2]International_Bunkers!AG39)/1000</f>
        <v>48.747217446036622</v>
      </c>
      <c r="M55" s="3">
        <f>([2]International_Bunkers!AH39)/1000</f>
        <v>47.784081987780212</v>
      </c>
      <c r="N55" s="3">
        <f>([2]International_Bunkers!AI39)/1000</f>
        <v>47.735592726635588</v>
      </c>
      <c r="O55" s="3">
        <f>([2]International_Bunkers!AJ39)/1000</f>
        <v>47.735592726635588</v>
      </c>
      <c r="P55" s="3">
        <f>([2]International_Bunkers!AK39)/1000</f>
        <v>39.341815290392034</v>
      </c>
      <c r="Q55" s="3">
        <f>([2]International_Bunkers!AL39)/1000</f>
        <v>38.975427350358856</v>
      </c>
      <c r="R55" s="3">
        <f>([2]International_Bunkers!AM39)/1000</f>
        <v>38.975427350358856</v>
      </c>
      <c r="S55" s="3">
        <f>([2]International_Bunkers!AN39)/1000</f>
        <v>30.454791559595598</v>
      </c>
      <c r="T55" s="3">
        <f>([2]International_Bunkers!AO39)/1000</f>
        <v>29.013243532277347</v>
      </c>
      <c r="U55" s="3">
        <f>([2]International_Bunkers!AP39)/1000</f>
        <v>29.013243532277347</v>
      </c>
      <c r="V55" s="3">
        <f>([2]International_Bunkers!AQ39)/1000</f>
        <v>17.689907799195833</v>
      </c>
      <c r="W55" s="3">
        <f>([2]International_Bunkers!AR39)/1000</f>
        <v>15.535670398548067</v>
      </c>
      <c r="X55" s="3">
        <f>([2]International_Bunkers!AS39)/1000</f>
        <v>15.535670398548067</v>
      </c>
    </row>
    <row r="56" spans="6:24" x14ac:dyDescent="0.25">
      <c r="F56" t="s">
        <v>19</v>
      </c>
      <c r="G56" s="11" t="s">
        <v>7</v>
      </c>
      <c r="H56" s="3">
        <f>([2]International_Bunkers!AC40)/1000</f>
        <v>0</v>
      </c>
      <c r="I56" s="3">
        <f>([2]International_Bunkers!AD40)/1000</f>
        <v>0</v>
      </c>
      <c r="J56" s="3">
        <f>([2]International_Bunkers!AE40)/1000</f>
        <v>0</v>
      </c>
      <c r="K56" s="3">
        <f>([2]International_Bunkers!AF40)/1000</f>
        <v>0</v>
      </c>
      <c r="L56" s="3">
        <f>([2]International_Bunkers!AG40)/1000</f>
        <v>0</v>
      </c>
      <c r="M56" s="3">
        <f>([2]International_Bunkers!AH40)/1000</f>
        <v>0.35258957842040034</v>
      </c>
      <c r="N56" s="3">
        <f>([2]International_Bunkers!AI40)/1000</f>
        <v>0.35258957842040034</v>
      </c>
      <c r="O56" s="3">
        <f>([2]International_Bunkers!AJ40)/1000</f>
        <v>0.35258957842040034</v>
      </c>
      <c r="P56" s="3">
        <f>([2]International_Bunkers!AK40)/1000</f>
        <v>1.5425351234656717</v>
      </c>
      <c r="Q56" s="3">
        <f>([2]International_Bunkers!AL40)/1000</f>
        <v>1.5425351234656717</v>
      </c>
      <c r="R56" s="3">
        <f>([2]International_Bunkers!AM40)/1000</f>
        <v>1.5425351234656717</v>
      </c>
      <c r="S56" s="3">
        <f>([2]International_Bunkers!AN40)/1000</f>
        <v>2.5913846155903073</v>
      </c>
      <c r="T56" s="3">
        <f>([2]International_Bunkers!AO40)/1000</f>
        <v>2.5913846155903073</v>
      </c>
      <c r="U56" s="3">
        <f>([2]International_Bunkers!AP40)/1000</f>
        <v>2.5913846155903073</v>
      </c>
      <c r="V56" s="3">
        <f>([2]International_Bunkers!AQ40)/1000</f>
        <v>3.627834316251346</v>
      </c>
      <c r="W56" s="3">
        <f>([2]International_Bunkers!AR40)/1000</f>
        <v>3.627834316251346</v>
      </c>
      <c r="X56" s="3">
        <f>([2]International_Bunkers!AS40)/1000</f>
        <v>3.627834316251346</v>
      </c>
    </row>
    <row r="57" spans="6:24" x14ac:dyDescent="0.25">
      <c r="F57" t="s">
        <v>19</v>
      </c>
      <c r="G57" s="11" t="s">
        <v>8</v>
      </c>
      <c r="H57" s="3">
        <f>([2]International_Bunkers!AC41)/1000</f>
        <v>0</v>
      </c>
      <c r="I57" s="3">
        <f>([2]International_Bunkers!AD41)/1000</f>
        <v>0</v>
      </c>
      <c r="J57" s="3">
        <f>([2]International_Bunkers!AE41)/1000</f>
        <v>2.5656430234756122</v>
      </c>
      <c r="K57" s="3">
        <f>([2]International_Bunkers!AF41)/1000</f>
        <v>2.5656430234756122</v>
      </c>
      <c r="L57" s="3">
        <f>([2]International_Bunkers!AG41)/1000</f>
        <v>2.5656430234756122</v>
      </c>
      <c r="M57" s="3">
        <f>([2]International_Bunkers!AH41)/1000</f>
        <v>5.348519062911179</v>
      </c>
      <c r="N57" s="3">
        <f>([2]International_Bunkers!AI41)/1000</f>
        <v>5.3431313672284428</v>
      </c>
      <c r="O57" s="3">
        <f>([2]International_Bunkers!AJ41)/1000</f>
        <v>5.3431313672284428</v>
      </c>
      <c r="P57" s="3">
        <f>([2]International_Bunkers!AK41)/1000</f>
        <v>13.628116804619236</v>
      </c>
      <c r="Q57" s="3">
        <f>([2]International_Bunkers!AL41)/1000</f>
        <v>13.505987491274842</v>
      </c>
      <c r="R57" s="3">
        <f>([2]International_Bunkers!AM41)/1000</f>
        <v>13.505987491274842</v>
      </c>
      <c r="S57" s="3">
        <f>([2]International_Bunkers!AN41)/1000</f>
        <v>22.030784116790606</v>
      </c>
      <c r="T57" s="3">
        <f>([2]International_Bunkers!AO41)/1000</f>
        <v>21.069752098578437</v>
      </c>
      <c r="U57" s="3">
        <f>([2]International_Bunkers!AP41)/1000</f>
        <v>21.069752098578437</v>
      </c>
      <c r="V57" s="3">
        <f>([2]International_Bunkers!AQ41)/1000</f>
        <v>31.976613173170765</v>
      </c>
      <c r="W57" s="3">
        <f>([2]International_Bunkers!AR41)/1000</f>
        <v>28.74525707219912</v>
      </c>
      <c r="X57" s="3">
        <f>([2]International_Bunkers!AS41)/1000</f>
        <v>28.74525707219912</v>
      </c>
    </row>
    <row r="58" spans="6:24" x14ac:dyDescent="0.25">
      <c r="F58" t="s">
        <v>19</v>
      </c>
      <c r="G58" s="11" t="s">
        <v>9</v>
      </c>
      <c r="H58" s="3">
        <f>([2]International_Bunkers!AC42)/1000</f>
        <v>0</v>
      </c>
      <c r="I58" s="3">
        <f>([2]International_Bunkers!AD42)/1000</f>
        <v>0</v>
      </c>
      <c r="J58" s="3">
        <f>([2]International_Bunkers!AE42)/1000</f>
        <v>0</v>
      </c>
      <c r="K58" s="3">
        <f>([2]International_Bunkers!AF42)/1000</f>
        <v>0</v>
      </c>
      <c r="L58" s="3">
        <f>([2]International_Bunkers!AG42)/1000</f>
        <v>0</v>
      </c>
      <c r="M58" s="3">
        <f>([2]International_Bunkers!AH42)/1000</f>
        <v>0</v>
      </c>
      <c r="N58" s="3">
        <f>([2]International_Bunkers!AI42)/1000</f>
        <v>0</v>
      </c>
      <c r="O58" s="3">
        <f>([2]International_Bunkers!AJ42)/1000</f>
        <v>3.1940722292251797E-2</v>
      </c>
      <c r="P58" s="3">
        <f>([2]International_Bunkers!AK42)/1000</f>
        <v>0</v>
      </c>
      <c r="Q58" s="3">
        <f>([2]International_Bunkers!AL42)/1000</f>
        <v>0</v>
      </c>
      <c r="R58" s="3">
        <f>([2]International_Bunkers!AM42)/1000</f>
        <v>0.28686439619644633</v>
      </c>
      <c r="S58" s="3">
        <f>([2]International_Bunkers!AN42)/1000</f>
        <v>0</v>
      </c>
      <c r="T58" s="3">
        <f>([2]International_Bunkers!AO42)/1000</f>
        <v>0</v>
      </c>
      <c r="U58" s="3">
        <f>([2]International_Bunkers!AP42)/1000</f>
        <v>1.4041402941433407</v>
      </c>
      <c r="V58" s="3">
        <f>([2]International_Bunkers!AQ42)/1000</f>
        <v>0</v>
      </c>
      <c r="W58" s="3">
        <f>([2]International_Bunkers!AR42)/1000</f>
        <v>0</v>
      </c>
      <c r="X58" s="3">
        <f>([2]International_Bunkers!AS42)/1000</f>
        <v>3.1624983914487546</v>
      </c>
    </row>
    <row r="59" spans="6:24" x14ac:dyDescent="0.25">
      <c r="F59" t="s">
        <v>19</v>
      </c>
      <c r="G59" s="11" t="s">
        <v>10</v>
      </c>
      <c r="H59" s="3">
        <f>([2]International_Bunkers!AC43)/1000</f>
        <v>0</v>
      </c>
      <c r="I59" s="3">
        <f>([2]International_Bunkers!AD43)/1000</f>
        <v>0</v>
      </c>
      <c r="J59" s="3">
        <f>([2]International_Bunkers!AE43)/1000</f>
        <v>0</v>
      </c>
      <c r="K59" s="3">
        <f>([2]International_Bunkers!AF43)/1000</f>
        <v>0</v>
      </c>
      <c r="L59" s="3">
        <f>([2]International_Bunkers!AG43)/1000</f>
        <v>0</v>
      </c>
      <c r="M59" s="3">
        <f>([2]International_Bunkers!AH43)/1000</f>
        <v>0</v>
      </c>
      <c r="N59" s="3">
        <f>([2]International_Bunkers!AI43)/1000</f>
        <v>4.1128656854088071E-2</v>
      </c>
      <c r="O59" s="3">
        <f>([2]International_Bunkers!AJ43)/1000</f>
        <v>0</v>
      </c>
      <c r="P59" s="3">
        <f>([2]International_Bunkers!AK43)/1000</f>
        <v>0</v>
      </c>
      <c r="Q59" s="3">
        <f>([2]International_Bunkers!AL43)/1000</f>
        <v>0.37255637071569808</v>
      </c>
      <c r="R59" s="3">
        <f>([2]International_Bunkers!AM43)/1000</f>
        <v>0</v>
      </c>
      <c r="S59" s="3">
        <f>([2]International_Bunkers!AN43)/1000</f>
        <v>0</v>
      </c>
      <c r="T59" s="3">
        <f>([2]International_Bunkers!AO43)/1000</f>
        <v>1.8313759007338752</v>
      </c>
      <c r="U59" s="3">
        <f>([2]International_Bunkers!AP43)/1000</f>
        <v>0</v>
      </c>
      <c r="V59" s="3">
        <f>([2]International_Bunkers!AQ43)/1000</f>
        <v>0</v>
      </c>
      <c r="W59" s="3">
        <f>([2]International_Bunkers!AR43)/1000</f>
        <v>4.1071981700564093</v>
      </c>
      <c r="X59" s="3">
        <f>([2]International_Bunkers!AS43)/1000</f>
        <v>0</v>
      </c>
    </row>
    <row r="60" spans="6:24" x14ac:dyDescent="0.25">
      <c r="F60" t="s">
        <v>19</v>
      </c>
      <c r="G60" s="12" t="s">
        <v>11</v>
      </c>
      <c r="H60" s="3">
        <f>([2]International_Bunkers!AC44)/1000</f>
        <v>0</v>
      </c>
      <c r="I60" s="3">
        <f>([2]International_Bunkers!AD44)/1000</f>
        <v>0</v>
      </c>
      <c r="J60" s="3">
        <f>([2]International_Bunkers!AE44)/1000</f>
        <v>0</v>
      </c>
      <c r="K60" s="3">
        <f>([2]International_Bunkers!AF44)/1000</f>
        <v>0</v>
      </c>
      <c r="L60" s="3">
        <f>([2]International_Bunkers!AG44)/1000</f>
        <v>0</v>
      </c>
      <c r="M60" s="3">
        <f>([2]International_Bunkers!AH44)/1000</f>
        <v>0</v>
      </c>
      <c r="N60" s="3">
        <f>([2]International_Bunkers!AI44)/1000</f>
        <v>0</v>
      </c>
      <c r="O60" s="3">
        <f>([2]International_Bunkers!AJ44)/1000</f>
        <v>0</v>
      </c>
      <c r="P60" s="3">
        <f>([2]International_Bunkers!AK44)/1000</f>
        <v>0</v>
      </c>
      <c r="Q60" s="3">
        <f>([2]International_Bunkers!AL44)/1000</f>
        <v>0</v>
      </c>
      <c r="R60" s="3">
        <f>([2]International_Bunkers!AM44)/1000</f>
        <v>0</v>
      </c>
      <c r="S60" s="3">
        <f>([2]International_Bunkers!AN44)/1000</f>
        <v>0</v>
      </c>
      <c r="T60" s="3">
        <f>([2]International_Bunkers!AO44)/1000</f>
        <v>0</v>
      </c>
      <c r="U60" s="3">
        <f>([2]International_Bunkers!AP44)/1000</f>
        <v>0</v>
      </c>
      <c r="V60" s="3">
        <f>([2]International_Bunkers!AQ44)/1000</f>
        <v>0</v>
      </c>
      <c r="W60" s="3">
        <f>([2]International_Bunkers!AR44)/1000</f>
        <v>0</v>
      </c>
      <c r="X60" s="3">
        <f>([2]International_Bunkers!AS44)/1000</f>
        <v>0</v>
      </c>
    </row>
    <row r="61" spans="6:24" x14ac:dyDescent="0.25">
      <c r="F61" t="s">
        <v>19</v>
      </c>
      <c r="G61" s="12" t="s">
        <v>12</v>
      </c>
      <c r="H61" s="3">
        <f>([2]International_Bunkers!AC45)/1000</f>
        <v>0</v>
      </c>
      <c r="I61" s="3">
        <f>([2]International_Bunkers!AD45)/1000</f>
        <v>0</v>
      </c>
      <c r="J61" s="3">
        <f>([2]International_Bunkers!AE45)/1000</f>
        <v>0</v>
      </c>
      <c r="K61" s="3">
        <f>([2]International_Bunkers!AF45)/1000</f>
        <v>0</v>
      </c>
      <c r="L61" s="3">
        <f>([2]International_Bunkers!AG45)/1000</f>
        <v>0</v>
      </c>
      <c r="M61" s="3">
        <f>([2]International_Bunkers!AH45)/1000</f>
        <v>0</v>
      </c>
      <c r="N61" s="3">
        <f>([2]International_Bunkers!AI45)/1000</f>
        <v>0</v>
      </c>
      <c r="O61" s="3">
        <f>([2]International_Bunkers!AJ45)/1000</f>
        <v>0</v>
      </c>
      <c r="P61" s="3">
        <f>([2]International_Bunkers!AK45)/1000</f>
        <v>0</v>
      </c>
      <c r="Q61" s="3">
        <f>([2]International_Bunkers!AL45)/1000</f>
        <v>0</v>
      </c>
      <c r="R61" s="3">
        <f>([2]International_Bunkers!AM45)/1000</f>
        <v>0</v>
      </c>
      <c r="S61" s="3">
        <f>([2]International_Bunkers!AN45)/1000</f>
        <v>0</v>
      </c>
      <c r="T61" s="3">
        <f>([2]International_Bunkers!AO45)/1000</f>
        <v>0</v>
      </c>
      <c r="U61" s="3">
        <f>([2]International_Bunkers!AP45)/1000</f>
        <v>0</v>
      </c>
      <c r="V61" s="3">
        <f>([2]International_Bunkers!AQ45)/1000</f>
        <v>0</v>
      </c>
      <c r="W61" s="3">
        <f>([2]International_Bunkers!AR45)/1000</f>
        <v>0</v>
      </c>
      <c r="X61" s="3">
        <f>([2]International_Bunkers!AS45)/1000</f>
        <v>0</v>
      </c>
    </row>
    <row r="62" spans="6:24" x14ac:dyDescent="0.25">
      <c r="F62" t="s">
        <v>19</v>
      </c>
      <c r="G62" s="12" t="s">
        <v>14</v>
      </c>
      <c r="H62" s="3">
        <f>([2]International_Bunkers!AC46)/1000</f>
        <v>0</v>
      </c>
      <c r="I62" s="3">
        <f>([2]International_Bunkers!AD46)/1000</f>
        <v>0</v>
      </c>
      <c r="J62" s="3">
        <f>([2]International_Bunkers!AE46)/1000</f>
        <v>0</v>
      </c>
      <c r="K62" s="3">
        <f>([2]International_Bunkers!AF46)/1000</f>
        <v>0</v>
      </c>
      <c r="L62" s="3">
        <f>([2]International_Bunkers!AG46)/1000</f>
        <v>0</v>
      </c>
      <c r="M62" s="3">
        <f>([2]International_Bunkers!AH46)/1000</f>
        <v>0.39176619824488934</v>
      </c>
      <c r="N62" s="3">
        <f>([2]International_Bunkers!AI46)/1000</f>
        <v>0.39176619824488934</v>
      </c>
      <c r="O62" s="3">
        <f>([2]International_Bunkers!AJ46)/1000</f>
        <v>0.39176619824488934</v>
      </c>
      <c r="P62" s="3">
        <f>([2]International_Bunkers!AK46)/1000</f>
        <v>2.0567134979542288</v>
      </c>
      <c r="Q62" s="3">
        <f>([2]International_Bunkers!AL46)/1000</f>
        <v>2.0567134979542288</v>
      </c>
      <c r="R62" s="3">
        <f>([2]International_Bunkers!AM46)/1000</f>
        <v>2.0567134979542288</v>
      </c>
      <c r="S62" s="3">
        <f>([2]International_Bunkers!AN46)/1000</f>
        <v>4.3189743593171785</v>
      </c>
      <c r="T62" s="3">
        <f>([2]International_Bunkers!AO46)/1000</f>
        <v>4.3189743593171785</v>
      </c>
      <c r="U62" s="3">
        <f>([2]International_Bunkers!AP46)/1000</f>
        <v>4.3189743593171785</v>
      </c>
      <c r="V62" s="3">
        <f>([2]International_Bunkers!AQ46)/1000</f>
        <v>9.0695857906283646</v>
      </c>
      <c r="W62" s="3">
        <f>([2]International_Bunkers!AR46)/1000</f>
        <v>9.0695857906283646</v>
      </c>
      <c r="X62" s="3">
        <f>([2]International_Bunkers!AS46)/1000</f>
        <v>9.0695857906283646</v>
      </c>
    </row>
    <row r="63" spans="6:24" x14ac:dyDescent="0.25">
      <c r="F6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6:24" s="13" customFormat="1" x14ac:dyDescent="0.25">
      <c r="G64" s="14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6:24" x14ac:dyDescent="0.25">
      <c r="F65"/>
      <c r="G65"/>
      <c r="T65" s="2"/>
      <c r="U65" s="2"/>
      <c r="V65" s="2"/>
      <c r="W65" s="2"/>
      <c r="X65" s="2"/>
    </row>
    <row r="66" spans="6:24" x14ac:dyDescent="0.25">
      <c r="F66" s="16" t="s">
        <v>20</v>
      </c>
      <c r="G66"/>
      <c r="T66" s="2"/>
      <c r="U66" s="2"/>
      <c r="V66" s="2"/>
      <c r="W66" s="2"/>
      <c r="X66" s="2"/>
    </row>
    <row r="67" spans="6:24" x14ac:dyDescent="0.25">
      <c r="F67" t="s">
        <v>4</v>
      </c>
      <c r="G67"/>
      <c r="H67" s="3">
        <f>SUMIF($F$5:$F$62,$F67,H$5:H$62)</f>
        <v>684.45330648000004</v>
      </c>
      <c r="I67" s="3">
        <f t="shared" ref="I67:X73" si="0">SUMIF($F$5:$F$62,$F67,I$5:I$62)</f>
        <v>998.69593160527472</v>
      </c>
      <c r="J67" s="3">
        <f t="shared" si="0"/>
        <v>1033.6534806913082</v>
      </c>
      <c r="K67" s="3">
        <f t="shared" si="0"/>
        <v>995.25897587430472</v>
      </c>
      <c r="L67" s="3">
        <f t="shared" si="0"/>
        <v>1018.5312197358541</v>
      </c>
      <c r="M67" s="3">
        <f t="shared" si="0"/>
        <v>1048.0733416806793</v>
      </c>
      <c r="N67" s="3">
        <f t="shared" si="0"/>
        <v>1030.3116119966971</v>
      </c>
      <c r="O67" s="3">
        <f t="shared" si="0"/>
        <v>1016.1472203609638</v>
      </c>
      <c r="P67" s="3">
        <f t="shared" si="0"/>
        <v>1083.0304665101978</v>
      </c>
      <c r="Q67" s="3">
        <f t="shared" si="0"/>
        <v>1050.5942423853808</v>
      </c>
      <c r="R67" s="3">
        <f t="shared" si="0"/>
        <v>1022.8634441671675</v>
      </c>
      <c r="S67" s="3">
        <f t="shared" si="0"/>
        <v>1136.8223085626082</v>
      </c>
      <c r="T67" s="3">
        <f t="shared" si="0"/>
        <v>1084.7328696382488</v>
      </c>
      <c r="U67" s="3">
        <f t="shared" si="0"/>
        <v>1049.2866607270801</v>
      </c>
      <c r="V67" s="3">
        <f t="shared" si="0"/>
        <v>1180.9681931994883</v>
      </c>
      <c r="W67" s="3">
        <f t="shared" si="0"/>
        <v>1123.8947347922026</v>
      </c>
      <c r="X67" s="3">
        <f t="shared" si="0"/>
        <v>1089.9331284008053</v>
      </c>
    </row>
    <row r="68" spans="6:24" x14ac:dyDescent="0.25">
      <c r="F68" t="s">
        <v>13</v>
      </c>
      <c r="G68"/>
      <c r="H68" s="3">
        <f t="shared" ref="H68:W73" si="1">SUMIF($F$5:$F$62,$F68,H$5:H$62)</f>
        <v>587.29891666666663</v>
      </c>
      <c r="I68" s="3">
        <f t="shared" si="1"/>
        <v>1069.9787133135555</v>
      </c>
      <c r="J68" s="3">
        <f t="shared" si="1"/>
        <v>1052.378854811217</v>
      </c>
      <c r="K68" s="3">
        <f t="shared" si="1"/>
        <v>1049.597576345778</v>
      </c>
      <c r="L68" s="3">
        <f t="shared" si="1"/>
        <v>1046.0647035855586</v>
      </c>
      <c r="M68" s="3">
        <f t="shared" si="1"/>
        <v>1049.3115130783196</v>
      </c>
      <c r="N68" s="3">
        <f t="shared" si="1"/>
        <v>1015.8904459728813</v>
      </c>
      <c r="O68" s="3">
        <f t="shared" si="1"/>
        <v>998.03581222936452</v>
      </c>
      <c r="P68" s="3">
        <f t="shared" si="1"/>
        <v>1026.077017069279</v>
      </c>
      <c r="Q68" s="3">
        <f t="shared" si="1"/>
        <v>938.45391455555432</v>
      </c>
      <c r="R68" s="3">
        <f t="shared" si="1"/>
        <v>897.3936730638535</v>
      </c>
      <c r="S68" s="3">
        <f t="shared" si="1"/>
        <v>1011.8807741529333</v>
      </c>
      <c r="T68" s="3">
        <f t="shared" si="1"/>
        <v>818.83891654218564</v>
      </c>
      <c r="U68" s="3">
        <f t="shared" si="1"/>
        <v>748.17052690501282</v>
      </c>
      <c r="V68" s="3">
        <f t="shared" si="1"/>
        <v>979.87742777111907</v>
      </c>
      <c r="W68" s="3">
        <f t="shared" si="1"/>
        <v>701.82656991729175</v>
      </c>
      <c r="X68" s="3">
        <f t="shared" si="0"/>
        <v>600.19486760477105</v>
      </c>
    </row>
    <row r="69" spans="6:24" x14ac:dyDescent="0.25">
      <c r="F69" t="s">
        <v>15</v>
      </c>
      <c r="G69"/>
      <c r="H69" s="3">
        <f t="shared" si="1"/>
        <v>253.51458848611111</v>
      </c>
      <c r="I69" s="3">
        <f t="shared" si="0"/>
        <v>330.5662701666667</v>
      </c>
      <c r="J69" s="3">
        <f t="shared" si="0"/>
        <v>342.37168488504608</v>
      </c>
      <c r="K69" s="3">
        <f t="shared" si="0"/>
        <v>342.37168488504608</v>
      </c>
      <c r="L69" s="3">
        <f t="shared" si="0"/>
        <v>341.80023551076067</v>
      </c>
      <c r="M69" s="3">
        <f t="shared" si="0"/>
        <v>364.56223151739198</v>
      </c>
      <c r="N69" s="3">
        <f t="shared" si="0"/>
        <v>364.56223151739198</v>
      </c>
      <c r="O69" s="3">
        <f t="shared" si="0"/>
        <v>362.69646562131356</v>
      </c>
      <c r="P69" s="3">
        <f t="shared" si="0"/>
        <v>398.70441050276645</v>
      </c>
      <c r="Q69" s="3">
        <f t="shared" si="0"/>
        <v>398.70441050276645</v>
      </c>
      <c r="R69" s="3">
        <f t="shared" si="0"/>
        <v>393.64784393130748</v>
      </c>
      <c r="S69" s="3">
        <f t="shared" si="0"/>
        <v>445.91582389994824</v>
      </c>
      <c r="T69" s="3">
        <f t="shared" si="0"/>
        <v>445.91582389994824</v>
      </c>
      <c r="U69" s="3">
        <f t="shared" si="0"/>
        <v>433.20392241332189</v>
      </c>
      <c r="V69" s="3">
        <f t="shared" si="0"/>
        <v>488.06097654339686</v>
      </c>
      <c r="W69" s="3">
        <f t="shared" si="0"/>
        <v>488.06097654339686</v>
      </c>
      <c r="X69" s="3">
        <f t="shared" si="0"/>
        <v>476.42491704755111</v>
      </c>
    </row>
    <row r="70" spans="6:24" x14ac:dyDescent="0.25">
      <c r="F70" t="s">
        <v>16</v>
      </c>
      <c r="G70"/>
      <c r="H70" s="3">
        <f t="shared" si="1"/>
        <v>76.709999999999994</v>
      </c>
      <c r="I70" s="3">
        <f t="shared" si="0"/>
        <v>146.46400591000003</v>
      </c>
      <c r="J70" s="3">
        <f t="shared" si="0"/>
        <v>123.04982956531713</v>
      </c>
      <c r="K70" s="3">
        <f t="shared" si="0"/>
        <v>132.03661487064932</v>
      </c>
      <c r="L70" s="3">
        <f t="shared" si="0"/>
        <v>123.04982956531713</v>
      </c>
      <c r="M70" s="3">
        <f t="shared" si="0"/>
        <v>124.80474847393964</v>
      </c>
      <c r="N70" s="3">
        <f t="shared" si="0"/>
        <v>124.80474847393964</v>
      </c>
      <c r="O70" s="3">
        <f t="shared" si="0"/>
        <v>124.80474847393964</v>
      </c>
      <c r="P70" s="3">
        <f t="shared" si="0"/>
        <v>129.91292766021886</v>
      </c>
      <c r="Q70" s="3">
        <f t="shared" si="0"/>
        <v>129.91292766021886</v>
      </c>
      <c r="R70" s="3">
        <f t="shared" si="0"/>
        <v>129.91292766021886</v>
      </c>
      <c r="S70" s="3">
        <f t="shared" si="0"/>
        <v>136.6310820349986</v>
      </c>
      <c r="T70" s="3">
        <f t="shared" si="0"/>
        <v>136.6310820349986</v>
      </c>
      <c r="U70" s="3">
        <f t="shared" si="0"/>
        <v>136.6310820349986</v>
      </c>
      <c r="V70" s="3">
        <f t="shared" si="0"/>
        <v>142.78734777661322</v>
      </c>
      <c r="W70" s="3">
        <f t="shared" si="0"/>
        <v>142.78734777661322</v>
      </c>
      <c r="X70" s="3">
        <f t="shared" si="0"/>
        <v>142.78734777661322</v>
      </c>
    </row>
    <row r="71" spans="6:24" x14ac:dyDescent="0.25">
      <c r="F71" t="s">
        <v>17</v>
      </c>
      <c r="G71"/>
      <c r="H71" s="3">
        <f t="shared" si="1"/>
        <v>85.685363888888887</v>
      </c>
      <c r="I71" s="3">
        <f t="shared" si="0"/>
        <v>153.82275468433335</v>
      </c>
      <c r="J71" s="3">
        <f t="shared" si="0"/>
        <v>147.82809146202413</v>
      </c>
      <c r="K71" s="3">
        <f t="shared" si="0"/>
        <v>147.8280914620241</v>
      </c>
      <c r="L71" s="3">
        <f t="shared" si="0"/>
        <v>147.82809146202413</v>
      </c>
      <c r="M71" s="3">
        <f t="shared" si="0"/>
        <v>150.83318645505514</v>
      </c>
      <c r="N71" s="3">
        <f t="shared" si="0"/>
        <v>150.83318645505514</v>
      </c>
      <c r="O71" s="3">
        <f t="shared" si="0"/>
        <v>150.83318645505514</v>
      </c>
      <c r="P71" s="3">
        <f t="shared" si="0"/>
        <v>158.1224804198032</v>
      </c>
      <c r="Q71" s="3">
        <f t="shared" si="0"/>
        <v>158.12248041980317</v>
      </c>
      <c r="R71" s="3">
        <f t="shared" si="0"/>
        <v>158.1224804198032</v>
      </c>
      <c r="S71" s="3">
        <f t="shared" si="0"/>
        <v>167.66596706141888</v>
      </c>
      <c r="T71" s="3">
        <f t="shared" si="0"/>
        <v>167.66596706141885</v>
      </c>
      <c r="U71" s="3">
        <f t="shared" si="0"/>
        <v>167.66596706141888</v>
      </c>
      <c r="V71" s="3">
        <f t="shared" si="0"/>
        <v>176.35940628649428</v>
      </c>
      <c r="W71" s="3">
        <f t="shared" si="0"/>
        <v>176.35940628649428</v>
      </c>
      <c r="X71" s="3">
        <f t="shared" si="0"/>
        <v>176.35940628649428</v>
      </c>
    </row>
    <row r="72" spans="6:24" x14ac:dyDescent="0.25">
      <c r="F72" t="s">
        <v>18</v>
      </c>
      <c r="G72"/>
      <c r="H72" s="3">
        <f t="shared" si="1"/>
        <v>154.08092851805529</v>
      </c>
      <c r="I72" s="3">
        <f t="shared" si="0"/>
        <v>146.1072061620975</v>
      </c>
      <c r="J72" s="3">
        <f t="shared" si="0"/>
        <v>167.90401772990691</v>
      </c>
      <c r="K72" s="3">
        <f t="shared" si="0"/>
        <v>167.84724211918277</v>
      </c>
      <c r="L72" s="3">
        <f t="shared" si="0"/>
        <v>167.90401772990691</v>
      </c>
      <c r="M72" s="3">
        <f t="shared" si="0"/>
        <v>179.34179253121297</v>
      </c>
      <c r="N72" s="3">
        <f t="shared" si="0"/>
        <v>181.64650481689313</v>
      </c>
      <c r="O72" s="3">
        <f t="shared" si="0"/>
        <v>179.34179253121297</v>
      </c>
      <c r="P72" s="3">
        <f t="shared" si="0"/>
        <v>195.75426055873842</v>
      </c>
      <c r="Q72" s="3">
        <f t="shared" si="0"/>
        <v>198.24667688696923</v>
      </c>
      <c r="R72" s="3">
        <f t="shared" si="0"/>
        <v>195.75426055873842</v>
      </c>
      <c r="S72" s="3">
        <f t="shared" si="0"/>
        <v>213.75855233753541</v>
      </c>
      <c r="T72" s="3">
        <f t="shared" si="0"/>
        <v>218.0681687142856</v>
      </c>
      <c r="U72" s="3">
        <f t="shared" si="0"/>
        <v>213.75855233753541</v>
      </c>
      <c r="V72" s="3">
        <f t="shared" si="0"/>
        <v>236.56349193784428</v>
      </c>
      <c r="W72" s="3">
        <f t="shared" si="0"/>
        <v>243.22742971526566</v>
      </c>
      <c r="X72" s="3">
        <f t="shared" si="0"/>
        <v>236.56349193784428</v>
      </c>
    </row>
    <row r="73" spans="6:24" x14ac:dyDescent="0.25">
      <c r="F73" t="s">
        <v>19</v>
      </c>
      <c r="G73"/>
      <c r="H73" s="3">
        <f t="shared" si="1"/>
        <v>41.728888888888889</v>
      </c>
      <c r="I73" s="3">
        <f t="shared" si="0"/>
        <v>47.001089824111112</v>
      </c>
      <c r="J73" s="3">
        <f t="shared" si="0"/>
        <v>51.312860469512231</v>
      </c>
      <c r="K73" s="3">
        <f t="shared" si="0"/>
        <v>51.312860469512231</v>
      </c>
      <c r="L73" s="3">
        <f t="shared" si="0"/>
        <v>51.312860469512231</v>
      </c>
      <c r="M73" s="3">
        <f t="shared" si="0"/>
        <v>53.876956827356679</v>
      </c>
      <c r="N73" s="3">
        <f t="shared" si="0"/>
        <v>53.864208527383411</v>
      </c>
      <c r="O73" s="3">
        <f t="shared" si="0"/>
        <v>53.855020592821575</v>
      </c>
      <c r="P73" s="3">
        <f t="shared" si="0"/>
        <v>56.56918071643117</v>
      </c>
      <c r="Q73" s="3">
        <f t="shared" si="0"/>
        <v>56.453219833769296</v>
      </c>
      <c r="R73" s="3">
        <f t="shared" si="0"/>
        <v>56.367527859250046</v>
      </c>
      <c r="S73" s="3">
        <f t="shared" si="0"/>
        <v>59.395934651293693</v>
      </c>
      <c r="T73" s="3">
        <f t="shared" si="0"/>
        <v>58.824730506497147</v>
      </c>
      <c r="U73" s="3">
        <f t="shared" si="0"/>
        <v>58.397494899906611</v>
      </c>
      <c r="V73" s="3">
        <f t="shared" si="0"/>
        <v>62.36394107924631</v>
      </c>
      <c r="W73" s="3">
        <f t="shared" si="0"/>
        <v>61.085545747683305</v>
      </c>
      <c r="X73" s="3">
        <f t="shared" si="0"/>
        <v>60.140845969075656</v>
      </c>
    </row>
    <row r="74" spans="6:24" x14ac:dyDescent="0.25">
      <c r="F74"/>
      <c r="G7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6:24" x14ac:dyDescent="0.25">
      <c r="F75"/>
      <c r="G7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6:24" x14ac:dyDescent="0.25">
      <c r="F76" t="s">
        <v>4</v>
      </c>
      <c r="G76"/>
      <c r="H76" s="17">
        <f t="shared" ref="H76:X76" si="2">H67/SUM(H$67:H$73)</f>
        <v>0.36339977926390271</v>
      </c>
      <c r="I76" s="17">
        <f t="shared" si="2"/>
        <v>0.34525461945011598</v>
      </c>
      <c r="J76" s="17">
        <f t="shared" si="2"/>
        <v>0.35417299940107622</v>
      </c>
      <c r="K76" s="17">
        <f t="shared" si="2"/>
        <v>0.34482734535160636</v>
      </c>
      <c r="L76" s="17">
        <f t="shared" si="2"/>
        <v>0.35164315528138812</v>
      </c>
      <c r="M76" s="17">
        <f t="shared" si="2"/>
        <v>0.35279117121953874</v>
      </c>
      <c r="N76" s="17">
        <f t="shared" si="2"/>
        <v>0.35261543856487065</v>
      </c>
      <c r="O76" s="17">
        <f t="shared" si="2"/>
        <v>0.35213022969141389</v>
      </c>
      <c r="P76" s="17">
        <f t="shared" si="2"/>
        <v>0.35530505265884804</v>
      </c>
      <c r="Q76" s="17">
        <f t="shared" si="2"/>
        <v>0.35850489344654074</v>
      </c>
      <c r="R76" s="17">
        <f t="shared" si="2"/>
        <v>0.35838863614858185</v>
      </c>
      <c r="S76" s="17">
        <f t="shared" si="2"/>
        <v>0.35838495049142255</v>
      </c>
      <c r="T76" s="17">
        <f t="shared" si="2"/>
        <v>0.37013040432580108</v>
      </c>
      <c r="U76" s="17">
        <f t="shared" si="2"/>
        <v>0.37379550085370089</v>
      </c>
      <c r="V76" s="17">
        <f t="shared" si="2"/>
        <v>0.36148611548879322</v>
      </c>
      <c r="W76" s="17">
        <f t="shared" si="2"/>
        <v>0.38263606834839908</v>
      </c>
      <c r="X76" s="17">
        <f t="shared" si="2"/>
        <v>0.3917235334743327</v>
      </c>
    </row>
    <row r="77" spans="6:24" x14ac:dyDescent="0.25">
      <c r="F77" t="s">
        <v>13</v>
      </c>
      <c r="G77"/>
      <c r="H77" s="17">
        <f t="shared" ref="H77:X77" si="3">H68/SUM(H$67:H$73)</f>
        <v>0.31181717533982306</v>
      </c>
      <c r="I77" s="17">
        <f t="shared" si="3"/>
        <v>0.36989746507829396</v>
      </c>
      <c r="J77" s="17">
        <f t="shared" si="3"/>
        <v>0.36058909729156063</v>
      </c>
      <c r="K77" s="17">
        <f t="shared" si="3"/>
        <v>0.3636540385087712</v>
      </c>
      <c r="L77" s="17">
        <f t="shared" si="3"/>
        <v>0.36114896222102238</v>
      </c>
      <c r="M77" s="17">
        <f t="shared" si="3"/>
        <v>0.35320795115293879</v>
      </c>
      <c r="N77" s="17">
        <f t="shared" si="3"/>
        <v>0.34767991641516888</v>
      </c>
      <c r="O77" s="17">
        <f t="shared" si="3"/>
        <v>0.34585399906496045</v>
      </c>
      <c r="P77" s="17">
        <f t="shared" si="3"/>
        <v>0.33662058442046711</v>
      </c>
      <c r="Q77" s="17">
        <f t="shared" si="3"/>
        <v>0.32023811579086731</v>
      </c>
      <c r="R77" s="17">
        <f t="shared" si="3"/>
        <v>0.31442681465616917</v>
      </c>
      <c r="S77" s="17">
        <f t="shared" si="3"/>
        <v>0.31899694298447129</v>
      </c>
      <c r="T77" s="17">
        <f t="shared" si="3"/>
        <v>0.27940259555196689</v>
      </c>
      <c r="U77" s="17">
        <f t="shared" si="3"/>
        <v>0.26652657209484626</v>
      </c>
      <c r="V77" s="17">
        <f t="shared" si="3"/>
        <v>0.29993363670574247</v>
      </c>
      <c r="W77" s="17">
        <f t="shared" si="3"/>
        <v>0.23894066860740887</v>
      </c>
      <c r="X77" s="17">
        <f t="shared" si="3"/>
        <v>0.2157108983890268</v>
      </c>
    </row>
    <row r="78" spans="6:24" x14ac:dyDescent="0.25">
      <c r="F78" t="s">
        <v>15</v>
      </c>
      <c r="G78"/>
      <c r="H78" s="17">
        <f t="shared" ref="H78:X78" si="4">H69/SUM(H$67:H$73)</f>
        <v>0.13459960617302372</v>
      </c>
      <c r="I78" s="17">
        <f t="shared" si="4"/>
        <v>0.11427855886624896</v>
      </c>
      <c r="J78" s="17">
        <f t="shared" si="4"/>
        <v>0.11731088687926529</v>
      </c>
      <c r="K78" s="17">
        <f t="shared" si="4"/>
        <v>0.11862150664730835</v>
      </c>
      <c r="L78" s="17">
        <f t="shared" si="4"/>
        <v>0.11800493785757099</v>
      </c>
      <c r="M78" s="17">
        <f t="shared" si="4"/>
        <v>0.12271501575756594</v>
      </c>
      <c r="N78" s="17">
        <f t="shared" si="4"/>
        <v>0.12476834159091782</v>
      </c>
      <c r="O78" s="17">
        <f t="shared" si="4"/>
        <v>0.12568689574541053</v>
      </c>
      <c r="P78" s="17">
        <f t="shared" si="4"/>
        <v>0.13080120638292914</v>
      </c>
      <c r="Q78" s="17">
        <f t="shared" si="4"/>
        <v>0.13605393636978219</v>
      </c>
      <c r="R78" s="17">
        <f t="shared" si="4"/>
        <v>0.1379254627916045</v>
      </c>
      <c r="S78" s="17">
        <f t="shared" si="4"/>
        <v>0.1405756372548557</v>
      </c>
      <c r="T78" s="17">
        <f t="shared" si="4"/>
        <v>0.15215451547107872</v>
      </c>
      <c r="U78" s="17">
        <f t="shared" si="4"/>
        <v>0.1543235830693491</v>
      </c>
      <c r="V78" s="17">
        <f t="shared" si="4"/>
        <v>0.14939205606745548</v>
      </c>
      <c r="W78" s="17">
        <f t="shared" si="4"/>
        <v>0.16616301099886713</v>
      </c>
      <c r="X78" s="17">
        <f t="shared" si="4"/>
        <v>0.17122780019991607</v>
      </c>
    </row>
    <row r="79" spans="6:24" x14ac:dyDescent="0.25">
      <c r="F79" t="s">
        <v>16</v>
      </c>
      <c r="G79"/>
      <c r="H79" s="17">
        <f t="shared" ref="H79:X79" si="5">H70/SUM(H$67:H$73)</f>
        <v>4.0727974871940416E-2</v>
      </c>
      <c r="I79" s="17">
        <f t="shared" si="5"/>
        <v>5.0633404045529726E-2</v>
      </c>
      <c r="J79" s="17">
        <f t="shared" si="5"/>
        <v>4.216202821064622E-2</v>
      </c>
      <c r="K79" s="17">
        <f t="shared" si="5"/>
        <v>4.5746721706339658E-2</v>
      </c>
      <c r="L79" s="17">
        <f t="shared" si="5"/>
        <v>4.2482380006384782E-2</v>
      </c>
      <c r="M79" s="17">
        <f t="shared" si="5"/>
        <v>4.2010431557466241E-2</v>
      </c>
      <c r="N79" s="17">
        <f t="shared" si="5"/>
        <v>4.2713370019028453E-2</v>
      </c>
      <c r="O79" s="17">
        <f t="shared" si="5"/>
        <v>4.3249170854491065E-2</v>
      </c>
      <c r="P79" s="17">
        <f t="shared" si="5"/>
        <v>4.2619964101392661E-2</v>
      </c>
      <c r="Q79" s="17">
        <f t="shared" si="5"/>
        <v>4.4331501553261328E-2</v>
      </c>
      <c r="R79" s="17">
        <f t="shared" si="5"/>
        <v>4.5518604880952204E-2</v>
      </c>
      <c r="S79" s="17">
        <f t="shared" si="5"/>
        <v>4.3073155058520503E-2</v>
      </c>
      <c r="T79" s="17">
        <f t="shared" si="5"/>
        <v>4.6620987574526922E-2</v>
      </c>
      <c r="U79" s="17">
        <f t="shared" si="5"/>
        <v>4.8673146865381975E-2</v>
      </c>
      <c r="V79" s="17">
        <f t="shared" si="5"/>
        <v>4.3706209858944446E-2</v>
      </c>
      <c r="W79" s="17">
        <f t="shared" si="5"/>
        <v>4.8612728284771624E-2</v>
      </c>
      <c r="X79" s="17">
        <f t="shared" si="5"/>
        <v>5.1317978093344839E-2</v>
      </c>
    </row>
    <row r="80" spans="6:24" x14ac:dyDescent="0.25">
      <c r="F80" t="s">
        <v>17</v>
      </c>
      <c r="G80"/>
      <c r="H80" s="17">
        <f t="shared" ref="H80:X80" si="6">H71/SUM(H$67:H$73)</f>
        <v>4.5493303967667029E-2</v>
      </c>
      <c r="I80" s="17">
        <f t="shared" si="6"/>
        <v>5.3177363550428985E-2</v>
      </c>
      <c r="J80" s="17">
        <f t="shared" si="6"/>
        <v>5.0652099109486384E-2</v>
      </c>
      <c r="K80" s="17">
        <f t="shared" si="6"/>
        <v>5.1217994092908434E-2</v>
      </c>
      <c r="L80" s="17">
        <f t="shared" si="6"/>
        <v>5.1036959411428745E-2</v>
      </c>
      <c r="M80" s="17">
        <f t="shared" si="6"/>
        <v>5.0771844289945189E-2</v>
      </c>
      <c r="N80" s="17">
        <f t="shared" si="6"/>
        <v>5.1621382863883201E-2</v>
      </c>
      <c r="O80" s="17">
        <f t="shared" si="6"/>
        <v>5.2268926713827192E-2</v>
      </c>
      <c r="P80" s="17">
        <f t="shared" si="6"/>
        <v>5.1874548287766789E-2</v>
      </c>
      <c r="Q80" s="17">
        <f t="shared" si="6"/>
        <v>5.3957732402658637E-2</v>
      </c>
      <c r="R80" s="17">
        <f t="shared" si="6"/>
        <v>5.540260571950071E-2</v>
      </c>
      <c r="S80" s="17">
        <f t="shared" si="6"/>
        <v>5.2856949456225252E-2</v>
      </c>
      <c r="T80" s="17">
        <f t="shared" si="6"/>
        <v>5.7210649660515429E-2</v>
      </c>
      <c r="U80" s="17">
        <f t="shared" si="6"/>
        <v>5.9728943938366155E-2</v>
      </c>
      <c r="V80" s="17">
        <f t="shared" si="6"/>
        <v>5.3982382485423822E-2</v>
      </c>
      <c r="W80" s="17">
        <f t="shared" si="6"/>
        <v>6.0042517994533348E-2</v>
      </c>
      <c r="X80" s="17">
        <f t="shared" si="6"/>
        <v>6.3383824192355775E-2</v>
      </c>
    </row>
    <row r="81" spans="6:24" x14ac:dyDescent="0.25">
      <c r="F81" t="s">
        <v>18</v>
      </c>
      <c r="G81"/>
      <c r="H81" s="17">
        <f t="shared" ref="H81:X81" si="7">H72/SUM(H$67:H$73)</f>
        <v>8.180685940462265E-2</v>
      </c>
      <c r="I81" s="17">
        <f t="shared" si="7"/>
        <v>5.0510056430621571E-2</v>
      </c>
      <c r="J81" s="17">
        <f t="shared" si="7"/>
        <v>5.7530952762932693E-2</v>
      </c>
      <c r="K81" s="17">
        <f t="shared" si="7"/>
        <v>5.8154028577036228E-2</v>
      </c>
      <c r="L81" s="17">
        <f t="shared" si="7"/>
        <v>5.7968079362632229E-2</v>
      </c>
      <c r="M81" s="17">
        <f t="shared" si="7"/>
        <v>6.0368104520470603E-2</v>
      </c>
      <c r="N81" s="17">
        <f t="shared" si="7"/>
        <v>6.2166980565865927E-2</v>
      </c>
      <c r="O81" s="17">
        <f t="shared" si="7"/>
        <v>6.2148146776264061E-2</v>
      </c>
      <c r="P81" s="17">
        <f t="shared" si="7"/>
        <v>6.4220241264433084E-2</v>
      </c>
      <c r="Q81" s="17">
        <f t="shared" si="7"/>
        <v>6.7649717565673465E-2</v>
      </c>
      <c r="R81" s="17">
        <f t="shared" si="7"/>
        <v>6.8587945792747199E-2</v>
      </c>
      <c r="S81" s="17">
        <f t="shared" si="7"/>
        <v>6.7387706609547737E-2</v>
      </c>
      <c r="T81" s="17">
        <f t="shared" si="7"/>
        <v>7.4408789219896146E-2</v>
      </c>
      <c r="U81" s="17">
        <f t="shared" si="7"/>
        <v>7.6148862006312712E-2</v>
      </c>
      <c r="V81" s="17">
        <f t="shared" si="7"/>
        <v>7.2410432609026881E-2</v>
      </c>
      <c r="W81" s="17">
        <f t="shared" si="7"/>
        <v>8.2808099851044439E-2</v>
      </c>
      <c r="X81" s="17">
        <f t="shared" si="7"/>
        <v>8.5021259138058067E-2</v>
      </c>
    </row>
    <row r="82" spans="6:24" x14ac:dyDescent="0.25">
      <c r="F82" t="s">
        <v>19</v>
      </c>
      <c r="G82"/>
      <c r="H82" s="17">
        <f t="shared" ref="H82:X82" si="8">H73/SUM(H$67:H$73)</f>
        <v>2.2155300979020472E-2</v>
      </c>
      <c r="I82" s="17">
        <f t="shared" si="8"/>
        <v>1.6248532578760827E-2</v>
      </c>
      <c r="J82" s="17">
        <f t="shared" si="8"/>
        <v>1.7581936345032696E-2</v>
      </c>
      <c r="K82" s="17">
        <f t="shared" si="8"/>
        <v>1.7778365116029801E-2</v>
      </c>
      <c r="L82" s="17">
        <f t="shared" si="8"/>
        <v>1.771552585957294E-2</v>
      </c>
      <c r="M82" s="17">
        <f t="shared" si="8"/>
        <v>1.8135481502074804E-2</v>
      </c>
      <c r="N82" s="17">
        <f t="shared" si="8"/>
        <v>1.843456998026519E-2</v>
      </c>
      <c r="O82" s="17">
        <f t="shared" si="8"/>
        <v>1.8662631153632987E-2</v>
      </c>
      <c r="P82" s="17">
        <f t="shared" si="8"/>
        <v>1.8558402884163199E-2</v>
      </c>
      <c r="Q82" s="17">
        <f t="shared" si="8"/>
        <v>1.9264102871216372E-2</v>
      </c>
      <c r="R82" s="17">
        <f t="shared" si="8"/>
        <v>1.974993001044455E-2</v>
      </c>
      <c r="S82" s="17">
        <f t="shared" si="8"/>
        <v>1.8724658144956999E-2</v>
      </c>
      <c r="T82" s="17">
        <f t="shared" si="8"/>
        <v>2.0072058196214857E-2</v>
      </c>
      <c r="U82" s="17">
        <f t="shared" si="8"/>
        <v>2.0803391172042829E-2</v>
      </c>
      <c r="V82" s="17">
        <f t="shared" si="8"/>
        <v>1.9089166784613532E-2</v>
      </c>
      <c r="W82" s="17">
        <f t="shared" si="8"/>
        <v>2.0796905914975527E-2</v>
      </c>
      <c r="X82" s="17">
        <f t="shared" si="8"/>
        <v>2.1614706512965633E-2</v>
      </c>
    </row>
    <row r="83" spans="6:24" x14ac:dyDescent="0.25">
      <c r="F83"/>
      <c r="G8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6:24" s="13" customFormat="1" x14ac:dyDescent="0.25"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6:24" x14ac:dyDescent="0.25">
      <c r="F85"/>
      <c r="G85"/>
      <c r="T85" s="2"/>
      <c r="U85" s="2"/>
      <c r="V85" s="2"/>
      <c r="W85" s="2"/>
      <c r="X85" s="2"/>
    </row>
    <row r="86" spans="6:24" x14ac:dyDescent="0.25">
      <c r="F86" s="16" t="s">
        <v>21</v>
      </c>
      <c r="G86"/>
      <c r="T86" s="2"/>
      <c r="U86" s="2"/>
      <c r="V86" s="2"/>
      <c r="W86" s="2"/>
      <c r="X86" s="2"/>
    </row>
    <row r="87" spans="6:24" x14ac:dyDescent="0.25">
      <c r="F87" s="11" t="s">
        <v>5</v>
      </c>
      <c r="G87"/>
      <c r="H87" s="3">
        <f>SUMIF($G$5:$G$62,$F87,H$5:H$62)</f>
        <v>114.63387833333333</v>
      </c>
      <c r="I87" s="3">
        <f t="shared" ref="I87:X95" si="9">SUMIF($G$5:$G$62,$F87,I$5:I$62)</f>
        <v>152.49320238611139</v>
      </c>
      <c r="J87" s="3">
        <f t="shared" si="9"/>
        <v>127.25585226337611</v>
      </c>
      <c r="K87" s="3">
        <f t="shared" si="9"/>
        <v>122.30124974783881</v>
      </c>
      <c r="L87" s="3">
        <f t="shared" si="9"/>
        <v>122.62469711063534</v>
      </c>
      <c r="M87" s="3">
        <f t="shared" si="9"/>
        <v>80.373056622373056</v>
      </c>
      <c r="N87" s="3">
        <f t="shared" si="9"/>
        <v>72.88187078208999</v>
      </c>
      <c r="O87" s="3">
        <f t="shared" si="9"/>
        <v>71.935713091556892</v>
      </c>
      <c r="P87" s="3">
        <f t="shared" si="9"/>
        <v>43.243079216136707</v>
      </c>
      <c r="Q87" s="3">
        <f t="shared" si="9"/>
        <v>29.375901720451242</v>
      </c>
      <c r="R87" s="3">
        <f t="shared" si="9"/>
        <v>36.796007767592307</v>
      </c>
      <c r="S87" s="3">
        <f t="shared" si="9"/>
        <v>15.287254949497534</v>
      </c>
      <c r="T87" s="3">
        <f t="shared" si="9"/>
        <v>8.4294445777385469</v>
      </c>
      <c r="U87" s="3">
        <f t="shared" si="9"/>
        <v>9.6336509459869113</v>
      </c>
      <c r="V87" s="3">
        <f t="shared" si="9"/>
        <v>0</v>
      </c>
      <c r="W87" s="3">
        <f t="shared" si="9"/>
        <v>0</v>
      </c>
      <c r="X87" s="3">
        <f t="shared" si="9"/>
        <v>0</v>
      </c>
    </row>
    <row r="88" spans="6:24" x14ac:dyDescent="0.25">
      <c r="F88" s="11" t="s">
        <v>6</v>
      </c>
      <c r="G88"/>
      <c r="H88" s="3">
        <f t="shared" ref="H88:W95" si="10">SUMIF($G$5:$G$62,$F88,H$5:H$62)</f>
        <v>989.32245741472207</v>
      </c>
      <c r="I88" s="3">
        <f t="shared" si="10"/>
        <v>1268.5057615299304</v>
      </c>
      <c r="J88" s="3">
        <f t="shared" si="10"/>
        <v>1203.0728968048365</v>
      </c>
      <c r="K88" s="3">
        <f t="shared" si="10"/>
        <v>1183.6679416366369</v>
      </c>
      <c r="L88" s="3">
        <f t="shared" si="10"/>
        <v>1192.8855358369153</v>
      </c>
      <c r="M88" s="3">
        <f t="shared" si="10"/>
        <v>1071.6676100159634</v>
      </c>
      <c r="N88" s="3">
        <f t="shared" si="10"/>
        <v>1043.2777028321511</v>
      </c>
      <c r="O88" s="3">
        <f t="shared" si="10"/>
        <v>1039.5687817738774</v>
      </c>
      <c r="P88" s="3">
        <f t="shared" si="10"/>
        <v>851.37037812010419</v>
      </c>
      <c r="Q88" s="3">
        <f t="shared" si="10"/>
        <v>783.19301992120188</v>
      </c>
      <c r="R88" s="3">
        <f t="shared" si="10"/>
        <v>783.21236365245886</v>
      </c>
      <c r="S88" s="3">
        <f t="shared" si="10"/>
        <v>573.03047805852884</v>
      </c>
      <c r="T88" s="3">
        <f t="shared" si="10"/>
        <v>441.55985774039044</v>
      </c>
      <c r="U88" s="3">
        <f t="shared" si="10"/>
        <v>434.33451369673224</v>
      </c>
      <c r="V88" s="3">
        <f t="shared" si="10"/>
        <v>284.96063574183876</v>
      </c>
      <c r="W88" s="3">
        <f t="shared" si="10"/>
        <v>175.07851913930332</v>
      </c>
      <c r="X88" s="3">
        <f t="shared" si="9"/>
        <v>170.94658702057765</v>
      </c>
    </row>
    <row r="89" spans="6:24" x14ac:dyDescent="0.25">
      <c r="F89" s="11" t="s">
        <v>7</v>
      </c>
      <c r="G89"/>
      <c r="H89" s="3">
        <f t="shared" si="10"/>
        <v>54.750250000000008</v>
      </c>
      <c r="I89" s="3">
        <f t="shared" si="9"/>
        <v>132.79340124999999</v>
      </c>
      <c r="J89" s="3">
        <f t="shared" si="9"/>
        <v>150.96770320568686</v>
      </c>
      <c r="K89" s="3">
        <f t="shared" si="9"/>
        <v>148.10486783356964</v>
      </c>
      <c r="L89" s="3">
        <f t="shared" si="9"/>
        <v>149.25178177130505</v>
      </c>
      <c r="M89" s="3">
        <f t="shared" si="9"/>
        <v>147.82550793984129</v>
      </c>
      <c r="N89" s="3">
        <f t="shared" si="9"/>
        <v>146.34482839887733</v>
      </c>
      <c r="O89" s="3">
        <f t="shared" si="9"/>
        <v>143.84576717602258</v>
      </c>
      <c r="P89" s="3">
        <f t="shared" si="9"/>
        <v>147.16302623783287</v>
      </c>
      <c r="Q89" s="3">
        <f t="shared" si="9"/>
        <v>135.53644547511649</v>
      </c>
      <c r="R89" s="3">
        <f t="shared" si="9"/>
        <v>136.86292532190163</v>
      </c>
      <c r="S89" s="3">
        <f t="shared" si="9"/>
        <v>125.43968162720088</v>
      </c>
      <c r="T89" s="3">
        <f t="shared" si="9"/>
        <v>117.17012847505831</v>
      </c>
      <c r="U89" s="3">
        <f t="shared" si="9"/>
        <v>118.68143855091373</v>
      </c>
      <c r="V89" s="3">
        <f t="shared" si="9"/>
        <v>85.398627943809515</v>
      </c>
      <c r="W89" s="3">
        <f t="shared" si="9"/>
        <v>80.653394949159093</v>
      </c>
      <c r="X89" s="3">
        <f t="shared" si="9"/>
        <v>79.357753817768696</v>
      </c>
    </row>
    <row r="90" spans="6:24" x14ac:dyDescent="0.25">
      <c r="F90" s="11" t="s">
        <v>8</v>
      </c>
      <c r="G90"/>
      <c r="H90" s="3">
        <f t="shared" si="10"/>
        <v>403.60640718055555</v>
      </c>
      <c r="I90" s="3">
        <f t="shared" si="9"/>
        <v>796.07823588888607</v>
      </c>
      <c r="J90" s="3">
        <f t="shared" si="9"/>
        <v>817.67166222874221</v>
      </c>
      <c r="K90" s="3">
        <f t="shared" si="9"/>
        <v>799.95483772744706</v>
      </c>
      <c r="L90" s="3">
        <f t="shared" si="9"/>
        <v>782.61504506157132</v>
      </c>
      <c r="M90" s="3">
        <f t="shared" si="9"/>
        <v>896.29992306461065</v>
      </c>
      <c r="N90" s="3">
        <f t="shared" si="9"/>
        <v>770.78046917708298</v>
      </c>
      <c r="O90" s="3">
        <f t="shared" si="9"/>
        <v>761.39202288721629</v>
      </c>
      <c r="P90" s="3">
        <f t="shared" si="9"/>
        <v>1005.2601794062547</v>
      </c>
      <c r="Q90" s="3">
        <f t="shared" si="9"/>
        <v>737.29484766982455</v>
      </c>
      <c r="R90" s="3">
        <f t="shared" si="9"/>
        <v>731.94485901649762</v>
      </c>
      <c r="S90" s="3">
        <f t="shared" si="9"/>
        <v>1162.8747682164064</v>
      </c>
      <c r="T90" s="3">
        <f t="shared" si="9"/>
        <v>650.24875429840063</v>
      </c>
      <c r="U90" s="3">
        <f t="shared" si="9"/>
        <v>639.80839453857311</v>
      </c>
      <c r="V90" s="3">
        <f t="shared" si="9"/>
        <v>1251.2793228053272</v>
      </c>
      <c r="W90" s="3">
        <f t="shared" si="9"/>
        <v>490.97310629315001</v>
      </c>
      <c r="X90" s="3">
        <f t="shared" si="9"/>
        <v>522.96619093498828</v>
      </c>
    </row>
    <row r="91" spans="6:24" x14ac:dyDescent="0.25">
      <c r="F91" s="11" t="s">
        <v>9</v>
      </c>
      <c r="G91"/>
      <c r="H91" s="3">
        <f t="shared" si="10"/>
        <v>321.15899999999999</v>
      </c>
      <c r="I91" s="3">
        <f t="shared" si="9"/>
        <v>531.94904199999974</v>
      </c>
      <c r="J91" s="3">
        <f t="shared" si="9"/>
        <v>604.12024213182985</v>
      </c>
      <c r="K91" s="3">
        <f t="shared" si="9"/>
        <v>600.37099008227017</v>
      </c>
      <c r="L91" s="3">
        <f t="shared" si="9"/>
        <v>633.85852126430996</v>
      </c>
      <c r="M91" s="3">
        <f t="shared" si="9"/>
        <v>726.98795860983523</v>
      </c>
      <c r="N91" s="3">
        <f t="shared" si="9"/>
        <v>759.06414760788618</v>
      </c>
      <c r="O91" s="3">
        <f t="shared" si="9"/>
        <v>821.70100315971081</v>
      </c>
      <c r="P91" s="3">
        <f t="shared" si="9"/>
        <v>910.03667871932373</v>
      </c>
      <c r="Q91" s="3">
        <f t="shared" si="9"/>
        <v>963.53865283418043</v>
      </c>
      <c r="R91" s="3">
        <f t="shared" si="9"/>
        <v>1075.6904825616386</v>
      </c>
      <c r="S91" s="3">
        <f t="shared" si="9"/>
        <v>1142.3498083473935</v>
      </c>
      <c r="T91" s="3">
        <f t="shared" si="9"/>
        <v>1241.5101301909572</v>
      </c>
      <c r="U91" s="3">
        <f t="shared" si="9"/>
        <v>1454.5420960938036</v>
      </c>
      <c r="V91" s="3">
        <f t="shared" si="9"/>
        <v>1401.1939470270402</v>
      </c>
      <c r="W91" s="3">
        <f t="shared" si="9"/>
        <v>1522.1863386001485</v>
      </c>
      <c r="X91" s="3">
        <f t="shared" si="9"/>
        <v>1797.5786009837332</v>
      </c>
    </row>
    <row r="92" spans="6:24" x14ac:dyDescent="0.25">
      <c r="F92" s="11" t="s">
        <v>10</v>
      </c>
      <c r="G92"/>
      <c r="H92" s="3">
        <f t="shared" si="10"/>
        <v>0</v>
      </c>
      <c r="I92" s="3">
        <f t="shared" si="9"/>
        <v>10.816328611111112</v>
      </c>
      <c r="J92" s="3">
        <f t="shared" si="9"/>
        <v>11.516587032790948</v>
      </c>
      <c r="K92" s="3">
        <f t="shared" si="9"/>
        <v>11.606454885844268</v>
      </c>
      <c r="L92" s="3">
        <f t="shared" si="9"/>
        <v>11.516587032790948</v>
      </c>
      <c r="M92" s="3">
        <f t="shared" si="9"/>
        <v>15.123182375207387</v>
      </c>
      <c r="N92" s="3">
        <f t="shared" si="9"/>
        <v>15.164311032061475</v>
      </c>
      <c r="O92" s="3">
        <f t="shared" si="9"/>
        <v>15.123182375207387</v>
      </c>
      <c r="P92" s="3">
        <f t="shared" si="9"/>
        <v>19.872796939457448</v>
      </c>
      <c r="Q92" s="3">
        <f t="shared" si="9"/>
        <v>20.245353310173147</v>
      </c>
      <c r="R92" s="3">
        <f t="shared" si="9"/>
        <v>19.872796939457448</v>
      </c>
      <c r="S92" s="3">
        <f t="shared" si="9"/>
        <v>25.623146501355009</v>
      </c>
      <c r="T92" s="3">
        <f t="shared" si="9"/>
        <v>27.454522402088884</v>
      </c>
      <c r="U92" s="3">
        <f t="shared" si="9"/>
        <v>25.623146501355009</v>
      </c>
      <c r="V92" s="3">
        <f t="shared" si="9"/>
        <v>31.023146039318231</v>
      </c>
      <c r="W92" s="3">
        <f t="shared" si="9"/>
        <v>35.130344209374641</v>
      </c>
      <c r="X92" s="3">
        <f t="shared" si="9"/>
        <v>31.023146039318231</v>
      </c>
    </row>
    <row r="93" spans="6:24" x14ac:dyDescent="0.25">
      <c r="F93" s="12" t="s">
        <v>11</v>
      </c>
      <c r="G93"/>
      <c r="H93" s="3">
        <f t="shared" si="10"/>
        <v>0</v>
      </c>
      <c r="I93" s="3">
        <f t="shared" si="9"/>
        <v>0</v>
      </c>
      <c r="J93" s="3">
        <f t="shared" si="9"/>
        <v>3.2016993797332169</v>
      </c>
      <c r="K93" s="3">
        <f t="shared" si="9"/>
        <v>13.338534114196699</v>
      </c>
      <c r="L93" s="3">
        <f t="shared" si="9"/>
        <v>3.0466134140699452</v>
      </c>
      <c r="M93" s="3">
        <f t="shared" si="9"/>
        <v>15.775732696207179</v>
      </c>
      <c r="N93" s="3">
        <f t="shared" si="9"/>
        <v>93.238603161574503</v>
      </c>
      <c r="O93" s="3">
        <f t="shared" si="9"/>
        <v>15.396976561162445</v>
      </c>
      <c r="P93" s="3">
        <f t="shared" si="9"/>
        <v>39.127792022431677</v>
      </c>
      <c r="Q93" s="3">
        <f t="shared" si="9"/>
        <v>215.74910483840222</v>
      </c>
      <c r="R93" s="3">
        <f t="shared" si="9"/>
        <v>37.585909624898889</v>
      </c>
      <c r="S93" s="3">
        <f t="shared" si="9"/>
        <v>68.216018820918521</v>
      </c>
      <c r="T93" s="3">
        <f t="shared" si="9"/>
        <v>365.56863963882449</v>
      </c>
      <c r="U93" s="3">
        <f t="shared" si="9"/>
        <v>65.24167987247391</v>
      </c>
      <c r="V93" s="3">
        <f t="shared" si="9"/>
        <v>126.89194350059579</v>
      </c>
      <c r="W93" s="3">
        <f t="shared" si="9"/>
        <v>522.78134317029185</v>
      </c>
      <c r="X93" s="3">
        <f t="shared" si="9"/>
        <v>94.298564690495951</v>
      </c>
    </row>
    <row r="94" spans="6:24" x14ac:dyDescent="0.25">
      <c r="F94" s="12" t="s">
        <v>12</v>
      </c>
      <c r="G94"/>
      <c r="H94" s="3">
        <f t="shared" si="10"/>
        <v>0</v>
      </c>
      <c r="I94" s="3">
        <f t="shared" si="9"/>
        <v>0</v>
      </c>
      <c r="J94" s="3">
        <f t="shared" si="9"/>
        <v>0.67734580901051522</v>
      </c>
      <c r="K94" s="3">
        <f t="shared" si="9"/>
        <v>6.893339240368392</v>
      </c>
      <c r="L94" s="3">
        <f t="shared" si="9"/>
        <v>0.67734580901051522</v>
      </c>
      <c r="M94" s="3">
        <f t="shared" si="9"/>
        <v>15.969763809694735</v>
      </c>
      <c r="N94" s="3">
        <f t="shared" si="9"/>
        <v>20.379969338295588</v>
      </c>
      <c r="O94" s="3">
        <f t="shared" si="9"/>
        <v>15.969763809694735</v>
      </c>
      <c r="P94" s="3">
        <f t="shared" si="9"/>
        <v>28.424185642386409</v>
      </c>
      <c r="Q94" s="3">
        <f t="shared" si="9"/>
        <v>41.881919341604849</v>
      </c>
      <c r="R94" s="3">
        <f t="shared" si="9"/>
        <v>28.424185642386409</v>
      </c>
      <c r="S94" s="3">
        <f t="shared" si="9"/>
        <v>51.625960016552078</v>
      </c>
      <c r="T94" s="3">
        <f t="shared" si="9"/>
        <v>71.112754911240899</v>
      </c>
      <c r="U94" s="3">
        <f t="shared" si="9"/>
        <v>51.625960016552078</v>
      </c>
      <c r="V94" s="3">
        <f t="shared" si="9"/>
        <v>71.312713686893275</v>
      </c>
      <c r="W94" s="3">
        <f t="shared" si="9"/>
        <v>95.518516568140811</v>
      </c>
      <c r="X94" s="3">
        <f t="shared" si="9"/>
        <v>71.312713686893275</v>
      </c>
    </row>
    <row r="95" spans="6:24" x14ac:dyDescent="0.25">
      <c r="F95" s="12" t="s">
        <v>14</v>
      </c>
      <c r="G95"/>
      <c r="H95" s="3">
        <f t="shared" si="10"/>
        <v>0</v>
      </c>
      <c r="I95" s="3">
        <f t="shared" si="9"/>
        <v>0</v>
      </c>
      <c r="J95" s="3">
        <f t="shared" si="9"/>
        <v>1.4830758325096827E-2</v>
      </c>
      <c r="K95" s="3">
        <f t="shared" si="9"/>
        <v>1.4830758325096827E-2</v>
      </c>
      <c r="L95" s="3">
        <f t="shared" si="9"/>
        <v>1.4830758325096827E-2</v>
      </c>
      <c r="M95" s="3">
        <f t="shared" si="9"/>
        <v>0.78103543022253696</v>
      </c>
      <c r="N95" s="3">
        <f t="shared" si="9"/>
        <v>0.78103543022253696</v>
      </c>
      <c r="O95" s="3">
        <f t="shared" si="9"/>
        <v>0.78103543022253696</v>
      </c>
      <c r="P95" s="3">
        <f t="shared" si="9"/>
        <v>3.6726271335072731</v>
      </c>
      <c r="Q95" s="3">
        <f t="shared" si="9"/>
        <v>3.6726271335072731</v>
      </c>
      <c r="R95" s="3">
        <f t="shared" si="9"/>
        <v>3.6726271335072731</v>
      </c>
      <c r="S95" s="3">
        <f t="shared" si="9"/>
        <v>7.6233261628836182</v>
      </c>
      <c r="T95" s="3">
        <f t="shared" si="9"/>
        <v>7.6233261628836182</v>
      </c>
      <c r="U95" s="3">
        <f t="shared" si="9"/>
        <v>7.6233261628836182</v>
      </c>
      <c r="V95" s="3">
        <f t="shared" si="9"/>
        <v>14.920447849379411</v>
      </c>
      <c r="W95" s="3">
        <f t="shared" si="9"/>
        <v>14.920447849379411</v>
      </c>
      <c r="X95" s="3">
        <f t="shared" si="9"/>
        <v>14.920447849379411</v>
      </c>
    </row>
    <row r="96" spans="6:24" x14ac:dyDescent="0.25">
      <c r="F96"/>
      <c r="G96"/>
      <c r="T96" s="2"/>
      <c r="U96" s="2"/>
      <c r="V96" s="2"/>
      <c r="W96" s="2"/>
      <c r="X96" s="2"/>
    </row>
    <row r="97" spans="1:24" x14ac:dyDescent="0.25">
      <c r="F97" s="11" t="s">
        <v>5</v>
      </c>
      <c r="G97"/>
      <c r="H97" s="17">
        <f>H87/SUM(H$87:H$95)</f>
        <v>6.0863065001082961E-2</v>
      </c>
      <c r="I97" s="17">
        <f t="shared" ref="I97:X105" si="11">I87/SUM(I$87:I$95)</f>
        <v>5.271773008419086E-2</v>
      </c>
      <c r="J97" s="17">
        <f t="shared" si="11"/>
        <v>4.3603187847166061E-2</v>
      </c>
      <c r="K97" s="17">
        <f t="shared" si="11"/>
        <v>4.2373710065446581E-2</v>
      </c>
      <c r="L97" s="17">
        <f t="shared" si="11"/>
        <v>4.23356050083483E-2</v>
      </c>
      <c r="M97" s="17">
        <f t="shared" si="11"/>
        <v>2.7054313522402607E-2</v>
      </c>
      <c r="N97" s="17">
        <f t="shared" si="11"/>
        <v>2.4943204104485309E-2</v>
      </c>
      <c r="O97" s="17">
        <f t="shared" si="11"/>
        <v>2.4928217748750415E-2</v>
      </c>
      <c r="P97" s="17">
        <f t="shared" si="11"/>
        <v>1.4186567241758674E-2</v>
      </c>
      <c r="Q97" s="17">
        <f t="shared" si="11"/>
        <v>1.0024235895558314E-2</v>
      </c>
      <c r="R97" s="17">
        <f t="shared" si="11"/>
        <v>1.2892503994291558E-2</v>
      </c>
      <c r="S97" s="17">
        <f t="shared" si="11"/>
        <v>4.8193302215829075E-3</v>
      </c>
      <c r="T97" s="17">
        <f t="shared" si="11"/>
        <v>2.8762784065359767E-3</v>
      </c>
      <c r="U97" s="17">
        <f t="shared" si="11"/>
        <v>3.4318699695559487E-3</v>
      </c>
      <c r="V97" s="17">
        <f t="shared" si="11"/>
        <v>0</v>
      </c>
      <c r="W97" s="17">
        <f t="shared" si="11"/>
        <v>0</v>
      </c>
      <c r="X97" s="17">
        <f t="shared" si="11"/>
        <v>0</v>
      </c>
    </row>
    <row r="98" spans="1:24" x14ac:dyDescent="0.25">
      <c r="F98" s="11" t="s">
        <v>6</v>
      </c>
      <c r="G98"/>
      <c r="H98" s="17">
        <f t="shared" ref="H98:W105" si="12">H88/SUM(H$87:H$95)</f>
        <v>0.52526528726154531</v>
      </c>
      <c r="I98" s="17">
        <f t="shared" si="12"/>
        <v>0.43852934622787104</v>
      </c>
      <c r="J98" s="17">
        <f t="shared" si="12"/>
        <v>0.41222319115545097</v>
      </c>
      <c r="K98" s="17">
        <f t="shared" si="12"/>
        <v>0.41010539365777093</v>
      </c>
      <c r="L98" s="17">
        <f t="shared" si="12"/>
        <v>0.41183817008575119</v>
      </c>
      <c r="M98" s="17">
        <f t="shared" si="12"/>
        <v>0.36073321995701052</v>
      </c>
      <c r="N98" s="17">
        <f t="shared" si="12"/>
        <v>0.35705297353310722</v>
      </c>
      <c r="O98" s="17">
        <f t="shared" si="12"/>
        <v>0.36024661247021156</v>
      </c>
      <c r="P98" s="17">
        <f t="shared" si="12"/>
        <v>0.27930534401757628</v>
      </c>
      <c r="Q98" s="17">
        <f t="shared" si="12"/>
        <v>0.26725687123262315</v>
      </c>
      <c r="R98" s="17">
        <f t="shared" si="12"/>
        <v>0.27442021945818762</v>
      </c>
      <c r="S98" s="17">
        <f t="shared" si="12"/>
        <v>0.18064872404619242</v>
      </c>
      <c r="T98" s="17">
        <f t="shared" si="12"/>
        <v>0.15066818131361528</v>
      </c>
      <c r="U98" s="17">
        <f t="shared" si="12"/>
        <v>0.1547263423446365</v>
      </c>
      <c r="V98" s="17">
        <f t="shared" si="12"/>
        <v>8.7224460298512038E-2</v>
      </c>
      <c r="W98" s="17">
        <f t="shared" si="12"/>
        <v>5.9606433006476375E-2</v>
      </c>
      <c r="X98" s="17">
        <f t="shared" si="11"/>
        <v>6.1438449165528375E-2</v>
      </c>
    </row>
    <row r="99" spans="1:24" x14ac:dyDescent="0.25">
      <c r="F99" s="11" t="s">
        <v>7</v>
      </c>
      <c r="G99"/>
      <c r="H99" s="17">
        <f t="shared" si="12"/>
        <v>2.9068789026625678E-2</v>
      </c>
      <c r="I99" s="17">
        <f t="shared" si="11"/>
        <v>4.5907401605573092E-2</v>
      </c>
      <c r="J99" s="17">
        <f t="shared" si="11"/>
        <v>5.1727861663359069E-2</v>
      </c>
      <c r="K99" s="17">
        <f t="shared" si="11"/>
        <v>5.1313888793453354E-2</v>
      </c>
      <c r="L99" s="17">
        <f t="shared" si="11"/>
        <v>5.152848185354781E-2</v>
      </c>
      <c r="M99" s="17">
        <f t="shared" si="11"/>
        <v>4.9759431910165922E-2</v>
      </c>
      <c r="N99" s="17">
        <f t="shared" si="11"/>
        <v>5.0085280265419627E-2</v>
      </c>
      <c r="O99" s="17">
        <f t="shared" si="11"/>
        <v>4.9847543762248661E-2</v>
      </c>
      <c r="P99" s="17">
        <f t="shared" si="11"/>
        <v>4.8279128245905439E-2</v>
      </c>
      <c r="Q99" s="17">
        <f t="shared" si="11"/>
        <v>4.6250471383561496E-2</v>
      </c>
      <c r="R99" s="17">
        <f t="shared" si="11"/>
        <v>4.795372972328573E-2</v>
      </c>
      <c r="S99" s="17">
        <f t="shared" si="11"/>
        <v>3.95450491699674E-2</v>
      </c>
      <c r="T99" s="17">
        <f t="shared" si="11"/>
        <v>3.998055949188891E-2</v>
      </c>
      <c r="U99" s="17">
        <f t="shared" si="11"/>
        <v>4.2278806569823774E-2</v>
      </c>
      <c r="V99" s="17">
        <f t="shared" si="11"/>
        <v>2.6139923548530154E-2</v>
      </c>
      <c r="W99" s="17">
        <f t="shared" si="11"/>
        <v>2.7458886483708589E-2</v>
      </c>
      <c r="X99" s="17">
        <f t="shared" si="11"/>
        <v>2.8521290824230355E-2</v>
      </c>
    </row>
    <row r="100" spans="1:24" x14ac:dyDescent="0.25">
      <c r="F100" s="11" t="s">
        <v>8</v>
      </c>
      <c r="G100"/>
      <c r="H100" s="17">
        <f t="shared" si="12"/>
        <v>0.21428851010042779</v>
      </c>
      <c r="I100" s="17">
        <f t="shared" si="11"/>
        <v>0.27520857919442177</v>
      </c>
      <c r="J100" s="17">
        <f t="shared" si="11"/>
        <v>0.28016857732935263</v>
      </c>
      <c r="K100" s="17">
        <f t="shared" si="11"/>
        <v>0.27716032689120745</v>
      </c>
      <c r="L100" s="17">
        <f t="shared" si="11"/>
        <v>0.27019419580237058</v>
      </c>
      <c r="M100" s="17">
        <f t="shared" si="11"/>
        <v>0.30170283609626086</v>
      </c>
      <c r="N100" s="17">
        <f t="shared" si="11"/>
        <v>0.26379309910852983</v>
      </c>
      <c r="O100" s="17">
        <f t="shared" si="11"/>
        <v>0.26384872440948653</v>
      </c>
      <c r="P100" s="17">
        <f t="shared" si="11"/>
        <v>0.32979129583555367</v>
      </c>
      <c r="Q100" s="17">
        <f t="shared" si="11"/>
        <v>0.25159457394550833</v>
      </c>
      <c r="R100" s="17">
        <f t="shared" si="11"/>
        <v>0.25645722432917173</v>
      </c>
      <c r="S100" s="17">
        <f t="shared" si="11"/>
        <v>0.36659802776205741</v>
      </c>
      <c r="T100" s="17">
        <f t="shared" si="11"/>
        <v>0.22187659383925518</v>
      </c>
      <c r="U100" s="17">
        <f t="shared" si="11"/>
        <v>0.22792389176207511</v>
      </c>
      <c r="V100" s="17">
        <f t="shared" si="11"/>
        <v>0.38300786117441177</v>
      </c>
      <c r="W100" s="17">
        <f t="shared" si="11"/>
        <v>0.16715446139317114</v>
      </c>
      <c r="X100" s="17">
        <f t="shared" si="11"/>
        <v>0.18795480095301123</v>
      </c>
    </row>
    <row r="101" spans="1:24" x14ac:dyDescent="0.25">
      <c r="F101" s="11" t="s">
        <v>9</v>
      </c>
      <c r="G101"/>
      <c r="H101" s="17">
        <f t="shared" si="12"/>
        <v>0.17051434861031819</v>
      </c>
      <c r="I101" s="17">
        <f t="shared" si="11"/>
        <v>0.18389767921388986</v>
      </c>
      <c r="J101" s="17">
        <f t="shared" si="11"/>
        <v>0.20699691158746539</v>
      </c>
      <c r="K101" s="17">
        <f t="shared" si="11"/>
        <v>0.20801051761861306</v>
      </c>
      <c r="L101" s="17">
        <f t="shared" si="11"/>
        <v>0.21883669945549789</v>
      </c>
      <c r="M101" s="17">
        <f t="shared" si="11"/>
        <v>0.24471086438396075</v>
      </c>
      <c r="N101" s="17">
        <f t="shared" si="11"/>
        <v>0.25978328710565141</v>
      </c>
      <c r="O101" s="17">
        <f t="shared" si="11"/>
        <v>0.28474787627476905</v>
      </c>
      <c r="P101" s="17">
        <f t="shared" si="11"/>
        <v>0.29855173981923055</v>
      </c>
      <c r="Q101" s="17">
        <f t="shared" si="11"/>
        <v>0.32879803460718837</v>
      </c>
      <c r="R101" s="17">
        <f t="shared" si="11"/>
        <v>0.37689805727407572</v>
      </c>
      <c r="S101" s="17">
        <f t="shared" si="11"/>
        <v>0.36012750315052394</v>
      </c>
      <c r="T101" s="17">
        <f t="shared" si="11"/>
        <v>0.42362563108777546</v>
      </c>
      <c r="U101" s="17">
        <f t="shared" si="11"/>
        <v>0.51816277826826607</v>
      </c>
      <c r="V101" s="17">
        <f t="shared" si="11"/>
        <v>0.42889568057287636</v>
      </c>
      <c r="W101" s="17">
        <f t="shared" si="11"/>
        <v>0.51823660870098653</v>
      </c>
      <c r="X101" s="17">
        <f t="shared" si="11"/>
        <v>0.64605233378708204</v>
      </c>
    </row>
    <row r="102" spans="1:24" x14ac:dyDescent="0.25">
      <c r="F102" s="11" t="s">
        <v>10</v>
      </c>
      <c r="G102"/>
      <c r="H102" s="17">
        <f t="shared" si="12"/>
        <v>0</v>
      </c>
      <c r="I102" s="17">
        <f t="shared" si="11"/>
        <v>3.7392636740534464E-3</v>
      </c>
      <c r="J102" s="17">
        <f t="shared" si="11"/>
        <v>3.9460653385882888E-3</v>
      </c>
      <c r="K102" s="17">
        <f t="shared" si="11"/>
        <v>4.0212880508945226E-3</v>
      </c>
      <c r="L102" s="17">
        <f t="shared" si="11"/>
        <v>3.9760479834222316E-3</v>
      </c>
      <c r="M102" s="17">
        <f t="shared" si="11"/>
        <v>5.0906029287610998E-3</v>
      </c>
      <c r="N102" s="17">
        <f t="shared" si="11"/>
        <v>5.1898572459470682E-3</v>
      </c>
      <c r="O102" s="17">
        <f t="shared" si="11"/>
        <v>5.2407068353296426E-3</v>
      </c>
      <c r="P102" s="17">
        <f t="shared" si="11"/>
        <v>6.5195812873155559E-3</v>
      </c>
      <c r="Q102" s="17">
        <f t="shared" si="11"/>
        <v>6.9085265637585536E-3</v>
      </c>
      <c r="R102" s="17">
        <f t="shared" si="11"/>
        <v>6.9629867331790956E-3</v>
      </c>
      <c r="S102" s="17">
        <f t="shared" si="11"/>
        <v>8.0777356506431079E-3</v>
      </c>
      <c r="T102" s="17">
        <f t="shared" si="11"/>
        <v>9.3679778327781273E-3</v>
      </c>
      <c r="U102" s="17">
        <f t="shared" si="11"/>
        <v>9.1279316114483075E-3</v>
      </c>
      <c r="V102" s="17">
        <f t="shared" si="11"/>
        <v>9.4959683220700881E-3</v>
      </c>
      <c r="W102" s="17">
        <f t="shared" si="11"/>
        <v>1.1960316541999267E-2</v>
      </c>
      <c r="X102" s="17">
        <f t="shared" si="11"/>
        <v>1.1149763292214662E-2</v>
      </c>
    </row>
    <row r="103" spans="1:24" x14ac:dyDescent="0.25">
      <c r="F103" s="12" t="s">
        <v>11</v>
      </c>
      <c r="G103"/>
      <c r="H103" s="17">
        <f t="shared" si="12"/>
        <v>0</v>
      </c>
      <c r="I103" s="17">
        <f t="shared" si="11"/>
        <v>0</v>
      </c>
      <c r="J103" s="17">
        <f t="shared" si="11"/>
        <v>1.0970363798729614E-3</v>
      </c>
      <c r="K103" s="17">
        <f t="shared" si="11"/>
        <v>4.6214014854171759E-3</v>
      </c>
      <c r="L103" s="17">
        <f t="shared" si="11"/>
        <v>1.0518290780757748E-3</v>
      </c>
      <c r="M103" s="17">
        <f t="shared" si="11"/>
        <v>5.3102573965066813E-3</v>
      </c>
      <c r="N103" s="17">
        <f t="shared" si="11"/>
        <v>3.1910123657909351E-2</v>
      </c>
      <c r="O103" s="17">
        <f t="shared" si="11"/>
        <v>5.3355860099774657E-3</v>
      </c>
      <c r="P103" s="17">
        <f t="shared" si="11"/>
        <v>1.2836483030575609E-2</v>
      </c>
      <c r="Q103" s="17">
        <f t="shared" si="11"/>
        <v>7.3622247981923877E-2</v>
      </c>
      <c r="R103" s="17">
        <f t="shared" si="11"/>
        <v>1.3169268063772832E-2</v>
      </c>
      <c r="S103" s="17">
        <f t="shared" si="11"/>
        <v>2.1505203006411996E-2</v>
      </c>
      <c r="T103" s="17">
        <f t="shared" si="11"/>
        <v>0.12473860817315834</v>
      </c>
      <c r="U103" s="17">
        <f t="shared" si="11"/>
        <v>2.3241548108092536E-2</v>
      </c>
      <c r="V103" s="17">
        <f t="shared" si="11"/>
        <v>3.8840737631200134E-2</v>
      </c>
      <c r="W103" s="17">
        <f t="shared" si="11"/>
        <v>0.17798374844558748</v>
      </c>
      <c r="X103" s="17">
        <f t="shared" si="11"/>
        <v>3.3891039734077442E-2</v>
      </c>
    </row>
    <row r="104" spans="1:24" x14ac:dyDescent="0.25">
      <c r="F104" s="12" t="s">
        <v>12</v>
      </c>
      <c r="G104"/>
      <c r="H104" s="17">
        <f t="shared" si="12"/>
        <v>0</v>
      </c>
      <c r="I104" s="17">
        <f t="shared" si="11"/>
        <v>0</v>
      </c>
      <c r="J104" s="17">
        <f t="shared" si="11"/>
        <v>2.3208705943558475E-4</v>
      </c>
      <c r="K104" s="17">
        <f t="shared" si="11"/>
        <v>2.3883350248372886E-3</v>
      </c>
      <c r="L104" s="17">
        <f t="shared" si="11"/>
        <v>2.3385048281470715E-4</v>
      </c>
      <c r="M104" s="17">
        <f t="shared" si="11"/>
        <v>5.375570062193356E-3</v>
      </c>
      <c r="N104" s="17">
        <f t="shared" si="11"/>
        <v>6.9748722061231628E-3</v>
      </c>
      <c r="O104" s="17">
        <f t="shared" si="11"/>
        <v>5.5340766433704704E-3</v>
      </c>
      <c r="P104" s="17">
        <f t="shared" si="11"/>
        <v>9.3249978543958906E-3</v>
      </c>
      <c r="Q104" s="17">
        <f t="shared" si="11"/>
        <v>1.429179070771157E-2</v>
      </c>
      <c r="R104" s="17">
        <f t="shared" si="11"/>
        <v>9.9592034343385025E-3</v>
      </c>
      <c r="S104" s="17">
        <f t="shared" si="11"/>
        <v>1.6275161901069621E-2</v>
      </c>
      <c r="T104" s="17">
        <f t="shared" si="11"/>
        <v>2.426495357958228E-2</v>
      </c>
      <c r="U104" s="17">
        <f t="shared" si="11"/>
        <v>1.8391114939046695E-2</v>
      </c>
      <c r="V104" s="17">
        <f t="shared" si="11"/>
        <v>2.1828323577284568E-2</v>
      </c>
      <c r="W104" s="17">
        <f t="shared" si="11"/>
        <v>3.2519797898032096E-2</v>
      </c>
      <c r="X104" s="17">
        <f t="shared" si="11"/>
        <v>2.5629891833878315E-2</v>
      </c>
    </row>
    <row r="105" spans="1:24" x14ac:dyDescent="0.25">
      <c r="F105" s="12" t="s">
        <v>14</v>
      </c>
      <c r="G105"/>
      <c r="H105" s="17">
        <f t="shared" si="12"/>
        <v>0</v>
      </c>
      <c r="I105" s="17">
        <f t="shared" si="11"/>
        <v>0</v>
      </c>
      <c r="J105" s="17">
        <f t="shared" si="11"/>
        <v>5.0816393090255405E-6</v>
      </c>
      <c r="K105" s="17">
        <f t="shared" si="11"/>
        <v>5.1384123597597676E-6</v>
      </c>
      <c r="L105" s="17">
        <f t="shared" si="11"/>
        <v>5.1202501716199295E-6</v>
      </c>
      <c r="M105" s="17">
        <f t="shared" si="11"/>
        <v>2.6290374273837383E-4</v>
      </c>
      <c r="N105" s="17">
        <f t="shared" si="11"/>
        <v>2.6730277282704755E-4</v>
      </c>
      <c r="O105" s="17">
        <f t="shared" si="11"/>
        <v>2.7065584585636836E-4</v>
      </c>
      <c r="P105" s="17">
        <f t="shared" si="11"/>
        <v>1.2048626676882397E-3</v>
      </c>
      <c r="Q105" s="17">
        <f t="shared" si="11"/>
        <v>1.2532476821664532E-3</v>
      </c>
      <c r="R105" s="17">
        <f t="shared" si="11"/>
        <v>1.2868069896970866E-3</v>
      </c>
      <c r="S105" s="17">
        <f t="shared" si="11"/>
        <v>2.4032650915510666E-3</v>
      </c>
      <c r="T105" s="17">
        <f t="shared" si="11"/>
        <v>2.601216275410336E-3</v>
      </c>
      <c r="U105" s="17">
        <f t="shared" si="11"/>
        <v>2.7157164270549868E-3</v>
      </c>
      <c r="V105" s="17">
        <f t="shared" si="11"/>
        <v>4.5670448751147785E-3</v>
      </c>
      <c r="W105" s="17">
        <f t="shared" si="11"/>
        <v>5.0797475300384089E-3</v>
      </c>
      <c r="X105" s="17">
        <f t="shared" si="11"/>
        <v>5.3624304099775203E-3</v>
      </c>
    </row>
    <row r="107" spans="1:24" s="18" customFormat="1" x14ac:dyDescent="0.25">
      <c r="A107" s="18" t="s">
        <v>22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9" spans="1:24" s="16" customFormat="1" x14ac:dyDescent="0.25">
      <c r="A109" s="16" t="s">
        <v>2</v>
      </c>
      <c r="B109" s="16" t="s">
        <v>23</v>
      </c>
      <c r="C109" s="16" t="s">
        <v>24</v>
      </c>
      <c r="D109" s="16" t="s">
        <v>25</v>
      </c>
      <c r="E109" s="16" t="s">
        <v>26</v>
      </c>
      <c r="F109" s="16" t="str">
        <f>[2]National_Transport!AA273</f>
        <v>Fuel</v>
      </c>
      <c r="G109" s="16" t="str">
        <f>[2]National_Transport!AB273</f>
        <v>Unit</v>
      </c>
      <c r="H109" s="16" t="str">
        <f>[2]National_Transport!AC273</f>
        <v>2000 First Historical Year</v>
      </c>
      <c r="I109" s="16" t="str">
        <f>[2]National_Transport!AD273</f>
        <v>2021 Last Historical Year</v>
      </c>
      <c r="J109" s="16" t="str">
        <f>[2]National_Transport!AE273</f>
        <v>2030 Baseline</v>
      </c>
      <c r="K109" s="16" t="str">
        <f>[2]National_Transport!AF273</f>
        <v>2030 Green H2</v>
      </c>
      <c r="L109" s="16" t="str">
        <f>[2]National_Transport!AG273</f>
        <v>2030 Direct Electrification</v>
      </c>
      <c r="M109" s="16" t="str">
        <f>[2]National_Transport!AH273</f>
        <v>2035 Baseline</v>
      </c>
      <c r="N109" s="16" t="str">
        <f>[2]National_Transport!AI273</f>
        <v>2035 Green H2</v>
      </c>
      <c r="O109" s="16" t="str">
        <f>[2]National_Transport!AJ273</f>
        <v>2035 Direct Electrification</v>
      </c>
      <c r="P109" s="16" t="str">
        <f>[2]National_Transport!AK273</f>
        <v>2040 Baseline</v>
      </c>
      <c r="Q109" s="16" t="str">
        <f>[2]National_Transport!AL273</f>
        <v>2040 Green H2</v>
      </c>
      <c r="R109" s="16" t="str">
        <f>[2]National_Transport!AM273</f>
        <v>2040 Direct Electrification</v>
      </c>
      <c r="S109" s="16" t="str">
        <f>[2]National_Transport!AN273</f>
        <v>2045 Baseline</v>
      </c>
      <c r="T109" s="16" t="str">
        <f>[2]National_Transport!AO273</f>
        <v>2045 Green H2</v>
      </c>
      <c r="U109" s="16" t="str">
        <f>[2]National_Transport!AP273</f>
        <v>2045 Direct Electrification</v>
      </c>
      <c r="V109" s="16" t="str">
        <f>[2]National_Transport!AQ273</f>
        <v>2050 Baseline</v>
      </c>
      <c r="W109" s="16" t="str">
        <f>[2]National_Transport!AR273</f>
        <v>2050 Green H2</v>
      </c>
      <c r="X109" s="16" t="str">
        <f>[2]National_Transport!AS273</f>
        <v>2050 Direct Electrification</v>
      </c>
    </row>
    <row r="110" spans="1:24" x14ac:dyDescent="0.25">
      <c r="S110"/>
    </row>
    <row r="111" spans="1:24" x14ac:dyDescent="0.25">
      <c r="A111" t="s">
        <v>27</v>
      </c>
      <c r="B111" t="s">
        <v>28</v>
      </c>
      <c r="C111" t="s">
        <v>29</v>
      </c>
      <c r="D111" t="s">
        <v>30</v>
      </c>
      <c r="F111" t="str">
        <f>[2]National_Transport!AA274</f>
        <v>Coal</v>
      </c>
      <c r="G111" t="str">
        <f>[2]National_Transport!AB274</f>
        <v>GWh</v>
      </c>
      <c r="H111" s="20">
        <f>[2]National_Transport!AC274</f>
        <v>0</v>
      </c>
      <c r="I111" s="20">
        <f>[2]National_Transport!AD274</f>
        <v>0</v>
      </c>
      <c r="J111" s="20">
        <f>[2]National_Transport!AE274</f>
        <v>0</v>
      </c>
      <c r="K111" s="20">
        <f>[2]National_Transport!AF274</f>
        <v>0</v>
      </c>
      <c r="L111" s="20">
        <f>[2]National_Transport!AG274</f>
        <v>0</v>
      </c>
      <c r="M111" s="20">
        <f>[2]National_Transport!AH274</f>
        <v>0</v>
      </c>
      <c r="N111" s="20">
        <f>[2]National_Transport!AI274</f>
        <v>0</v>
      </c>
      <c r="O111" s="20">
        <f>[2]National_Transport!AJ274</f>
        <v>0</v>
      </c>
      <c r="P111" s="20">
        <f>[2]National_Transport!AK274</f>
        <v>0</v>
      </c>
      <c r="Q111" s="20">
        <f>[2]National_Transport!AL274</f>
        <v>0</v>
      </c>
      <c r="R111" s="20">
        <f>[2]National_Transport!AM274</f>
        <v>0</v>
      </c>
      <c r="S111" s="20">
        <f>[2]National_Transport!AN274</f>
        <v>0</v>
      </c>
      <c r="T111" s="20">
        <f>[2]National_Transport!AO274</f>
        <v>0</v>
      </c>
      <c r="U111" s="20">
        <f>[2]National_Transport!AP274</f>
        <v>0</v>
      </c>
      <c r="V111" s="20">
        <f>[2]National_Transport!AQ274</f>
        <v>0</v>
      </c>
      <c r="W111" s="20">
        <f>[2]National_Transport!AR274</f>
        <v>0</v>
      </c>
      <c r="X111" s="20">
        <f>[2]National_Transport!AS274</f>
        <v>0</v>
      </c>
    </row>
    <row r="112" spans="1:24" x14ac:dyDescent="0.25">
      <c r="A112" t="s">
        <v>27</v>
      </c>
      <c r="B112" t="s">
        <v>28</v>
      </c>
      <c r="C112" t="s">
        <v>29</v>
      </c>
      <c r="D112" t="s">
        <v>30</v>
      </c>
      <c r="F112" t="str">
        <f>[2]National_Transport!AA275</f>
        <v>Oil</v>
      </c>
      <c r="G112" t="str">
        <f>[2]National_Transport!AB275</f>
        <v>GWh</v>
      </c>
      <c r="H112" s="20">
        <f>[2]National_Transport!AC275</f>
        <v>240283.30357878006</v>
      </c>
      <c r="I112" s="20">
        <f>[2]National_Transport!AD275</f>
        <v>463272.09210171207</v>
      </c>
      <c r="J112" s="20">
        <f>[2]National_Transport!AE275</f>
        <v>422394.72120609402</v>
      </c>
      <c r="K112" s="20">
        <f>[2]National_Transport!AF275</f>
        <v>421959.26273062377</v>
      </c>
      <c r="L112" s="20">
        <f>[2]National_Transport!AG275</f>
        <v>420217.42882874305</v>
      </c>
      <c r="M112" s="20">
        <f>[2]National_Transport!AH275</f>
        <v>375733.17024747882</v>
      </c>
      <c r="N112" s="20">
        <f>[2]National_Transport!AI275</f>
        <v>375733.17024747882</v>
      </c>
      <c r="O112" s="20">
        <f>[2]National_Transport!AJ275</f>
        <v>375733.17024747882</v>
      </c>
      <c r="P112" s="20">
        <f>[2]National_Transport!AK275</f>
        <v>291936.87016322475</v>
      </c>
      <c r="Q112" s="20">
        <f>[2]National_Transport!AL275</f>
        <v>278667.0124285327</v>
      </c>
      <c r="R112" s="20">
        <f>[2]National_Transport!AM275</f>
        <v>278667.0124285327</v>
      </c>
      <c r="S112" s="20">
        <f>[2]National_Transport!AN275</f>
        <v>191101.86329981431</v>
      </c>
      <c r="T112" s="20">
        <f>[2]National_Transport!AO275</f>
        <v>141556.93577764017</v>
      </c>
      <c r="U112" s="20">
        <f>[2]National_Transport!AP275</f>
        <v>141556.93577764017</v>
      </c>
      <c r="V112" s="20">
        <f>[2]National_Transport!AQ275</f>
        <v>100344.54208293831</v>
      </c>
      <c r="W112" s="20">
        <f>[2]National_Transport!AR275</f>
        <v>52030.503302264282</v>
      </c>
      <c r="X112" s="20">
        <f>[2]National_Transport!AS275</f>
        <v>52030.503302264282</v>
      </c>
    </row>
    <row r="113" spans="1:24" x14ac:dyDescent="0.25">
      <c r="A113" t="s">
        <v>27</v>
      </c>
      <c r="B113" t="s">
        <v>28</v>
      </c>
      <c r="C113" t="s">
        <v>29</v>
      </c>
      <c r="D113" t="s">
        <v>30</v>
      </c>
      <c r="F113" t="str">
        <f>[2]National_Transport!AA276</f>
        <v>Natural Gas</v>
      </c>
      <c r="G113" t="str">
        <f>[2]National_Transport!AB276</f>
        <v>GWh</v>
      </c>
      <c r="H113" s="20">
        <f>[2]National_Transport!AC276</f>
        <v>3054.3017066203442</v>
      </c>
      <c r="I113" s="20">
        <f>[2]National_Transport!AD276</f>
        <v>13075.525420859032</v>
      </c>
      <c r="J113" s="20">
        <f>[2]National_Transport!AE276</f>
        <v>14515.282515673336</v>
      </c>
      <c r="K113" s="20">
        <f>[2]National_Transport!AF276</f>
        <v>14515.282515673336</v>
      </c>
      <c r="L113" s="20">
        <f>[2]National_Transport!AG276</f>
        <v>14515.282515673336</v>
      </c>
      <c r="M113" s="20">
        <f>[2]National_Transport!AH276</f>
        <v>14507.072210327367</v>
      </c>
      <c r="N113" s="20">
        <f>[2]National_Transport!AI276</f>
        <v>14507.072210327367</v>
      </c>
      <c r="O113" s="20">
        <f>[2]National_Transport!AJ276</f>
        <v>14507.072210327367</v>
      </c>
      <c r="P113" s="20">
        <f>[2]National_Transport!AK276</f>
        <v>14744.286371880038</v>
      </c>
      <c r="Q113" s="20">
        <f>[2]National_Transport!AL276</f>
        <v>14744.286371880038</v>
      </c>
      <c r="R113" s="20">
        <f>[2]National_Transport!AM276</f>
        <v>14744.286371880038</v>
      </c>
      <c r="S113" s="20">
        <f>[2]National_Transport!AN276</f>
        <v>14869.426027063046</v>
      </c>
      <c r="T113" s="20">
        <f>[2]National_Transport!AO276</f>
        <v>14869.426027063046</v>
      </c>
      <c r="U113" s="20">
        <f>[2]National_Transport!AP276</f>
        <v>14869.426027063046</v>
      </c>
      <c r="V113" s="20">
        <f>[2]National_Transport!AQ276</f>
        <v>14865.85808636123</v>
      </c>
      <c r="W113" s="20">
        <f>[2]National_Transport!AR276</f>
        <v>14865.85808636123</v>
      </c>
      <c r="X113" s="20">
        <f>[2]National_Transport!AS276</f>
        <v>14865.85808636123</v>
      </c>
    </row>
    <row r="114" spans="1:24" x14ac:dyDescent="0.25">
      <c r="A114" t="s">
        <v>27</v>
      </c>
      <c r="B114" t="s">
        <v>28</v>
      </c>
      <c r="C114" t="s">
        <v>29</v>
      </c>
      <c r="D114" t="s">
        <v>30</v>
      </c>
      <c r="F114" t="str">
        <f>[2]National_Transport!AA277</f>
        <v>Biofuels</v>
      </c>
      <c r="G114" t="str">
        <f>[2]National_Transport!AB277</f>
        <v>GWh</v>
      </c>
      <c r="H114" s="20">
        <f>[2]National_Transport!AC277</f>
        <v>34326.186225540012</v>
      </c>
      <c r="I114" s="20">
        <f>[2]National_Transport!AD277</f>
        <v>146296.45013738275</v>
      </c>
      <c r="J114" s="20">
        <f>[2]National_Transport!AE277</f>
        <v>140798.24040203134</v>
      </c>
      <c r="K114" s="20">
        <f>[2]National_Transport!AF277</f>
        <v>140653.08757687459</v>
      </c>
      <c r="L114" s="20">
        <f>[2]National_Transport!AG277</f>
        <v>140072.47627624767</v>
      </c>
      <c r="M114" s="20">
        <f>[2]National_Transport!AH277</f>
        <v>161028.50153463378</v>
      </c>
      <c r="N114" s="20">
        <f>[2]National_Transport!AI277</f>
        <v>132014.35711397906</v>
      </c>
      <c r="O114" s="20">
        <f>[2]National_Transport!AJ277</f>
        <v>132014.35711397906</v>
      </c>
      <c r="P114" s="20">
        <f>[2]National_Transport!AK277</f>
        <v>194624.5801088165</v>
      </c>
      <c r="Q114" s="20">
        <f>[2]National_Transport!AL277</f>
        <v>119428.71961222832</v>
      </c>
      <c r="R114" s="20">
        <f>[2]National_Transport!AM277</f>
        <v>119428.71961222832</v>
      </c>
      <c r="S114" s="20">
        <f>[2]National_Transport!AN277</f>
        <v>263902.57312831492</v>
      </c>
      <c r="T114" s="20">
        <f>[2]National_Transport!AO277</f>
        <v>111223.30668243155</v>
      </c>
      <c r="U114" s="20">
        <f>[2]National_Transport!AP277</f>
        <v>111223.30668243155</v>
      </c>
      <c r="V114" s="20">
        <f>[2]National_Transport!AQ277</f>
        <v>301033.62624881492</v>
      </c>
      <c r="W114" s="20">
        <f>[2]National_Transport!AR277</f>
        <v>52030.503302264282</v>
      </c>
      <c r="X114" s="20">
        <f>[2]National_Transport!AS277</f>
        <v>52030.503302264282</v>
      </c>
    </row>
    <row r="115" spans="1:24" x14ac:dyDescent="0.25">
      <c r="A115" t="s">
        <v>27</v>
      </c>
      <c r="B115" t="s">
        <v>28</v>
      </c>
      <c r="C115" t="s">
        <v>29</v>
      </c>
      <c r="D115" t="s">
        <v>30</v>
      </c>
      <c r="F115" t="str">
        <f>[2]National_Transport!AA278</f>
        <v>Electricity</v>
      </c>
      <c r="G115" t="str">
        <f>[2]National_Transport!AB278</f>
        <v>GWh</v>
      </c>
      <c r="H115" s="20">
        <f>[2]National_Transport!AC278</f>
        <v>0</v>
      </c>
      <c r="I115" s="20">
        <f>[2]National_Transport!AD278</f>
        <v>0</v>
      </c>
      <c r="J115" s="20">
        <f>[2]National_Transport!AE278</f>
        <v>816.69414127173218</v>
      </c>
      <c r="K115" s="20">
        <f>[2]National_Transport!AF278</f>
        <v>816.69414127173218</v>
      </c>
      <c r="L115" s="20">
        <f>[2]National_Transport!AG278</f>
        <v>1633.3882825434644</v>
      </c>
      <c r="M115" s="20">
        <f>[2]National_Transport!AH278</f>
        <v>8162.3219309629276</v>
      </c>
      <c r="N115" s="20">
        <f>[2]National_Transport!AI278</f>
        <v>11427.250703348098</v>
      </c>
      <c r="O115" s="20">
        <f>[2]National_Transport!AJ278</f>
        <v>16324.643861925855</v>
      </c>
      <c r="P115" s="20">
        <f>[2]National_Transport!AK278</f>
        <v>24887.367402208263</v>
      </c>
      <c r="Q115" s="20">
        <f>[2]National_Transport!AL278</f>
        <v>36501.472189905457</v>
      </c>
      <c r="R115" s="20">
        <f>[2]National_Transport!AM278</f>
        <v>49774.734804416526</v>
      </c>
      <c r="S115" s="20">
        <f>[2]National_Transport!AN278</f>
        <v>33464.793006304011</v>
      </c>
      <c r="T115" s="20">
        <f>[2]National_Transport!AO278</f>
        <v>66929.586012608022</v>
      </c>
      <c r="U115" s="20">
        <f>[2]National_Transport!AP278</f>
        <v>92028.180767336031</v>
      </c>
      <c r="V115" s="20">
        <f>[2]National_Transport!AQ278</f>
        <v>41820.953849843238</v>
      </c>
      <c r="W115" s="20">
        <f>[2]National_Transport!AR278</f>
        <v>92006.098469655117</v>
      </c>
      <c r="X115" s="20">
        <f>[2]National_Transport!AS278</f>
        <v>133827.05231949835</v>
      </c>
    </row>
    <row r="116" spans="1:24" x14ac:dyDescent="0.25">
      <c r="A116" t="s">
        <v>27</v>
      </c>
      <c r="B116" t="s">
        <v>28</v>
      </c>
      <c r="C116" t="s">
        <v>29</v>
      </c>
      <c r="D116" t="s">
        <v>30</v>
      </c>
      <c r="F116" t="str">
        <f>[2]National_Transport!AA279</f>
        <v>Heat</v>
      </c>
      <c r="G116" t="str">
        <f>[2]National_Transport!AB279</f>
        <v>GWh</v>
      </c>
      <c r="H116" s="20">
        <f>[2]National_Transport!AC279</f>
        <v>0</v>
      </c>
      <c r="I116" s="20">
        <f>[2]National_Transport!AD279</f>
        <v>0</v>
      </c>
      <c r="J116" s="20">
        <f>[2]National_Transport!AE279</f>
        <v>0</v>
      </c>
      <c r="K116" s="20">
        <f>[2]National_Transport!AF279</f>
        <v>0</v>
      </c>
      <c r="L116" s="20">
        <f>[2]National_Transport!AG279</f>
        <v>0</v>
      </c>
      <c r="M116" s="20">
        <f>[2]National_Transport!AH279</f>
        <v>0</v>
      </c>
      <c r="N116" s="20">
        <f>[2]National_Transport!AI279</f>
        <v>0</v>
      </c>
      <c r="O116" s="20">
        <f>[2]National_Transport!AJ279</f>
        <v>0</v>
      </c>
      <c r="P116" s="20">
        <f>[2]National_Transport!AK279</f>
        <v>0</v>
      </c>
      <c r="Q116" s="20">
        <f>[2]National_Transport!AL279</f>
        <v>0</v>
      </c>
      <c r="R116" s="20">
        <f>[2]National_Transport!AM279</f>
        <v>0</v>
      </c>
      <c r="S116" s="20">
        <f>[2]National_Transport!AN279</f>
        <v>0</v>
      </c>
      <c r="T116" s="20">
        <f>[2]National_Transport!AO279</f>
        <v>0</v>
      </c>
      <c r="U116" s="20">
        <f>[2]National_Transport!AP279</f>
        <v>0</v>
      </c>
      <c r="V116" s="20">
        <f>[2]National_Transport!AQ279</f>
        <v>0</v>
      </c>
      <c r="W116" s="20">
        <f>[2]National_Transport!AR279</f>
        <v>0</v>
      </c>
      <c r="X116" s="20">
        <f>[2]National_Transport!AS279</f>
        <v>0</v>
      </c>
    </row>
    <row r="117" spans="1:24" x14ac:dyDescent="0.25">
      <c r="A117" t="s">
        <v>27</v>
      </c>
      <c r="B117" t="s">
        <v>28</v>
      </c>
      <c r="C117" t="s">
        <v>29</v>
      </c>
      <c r="D117" t="s">
        <v>30</v>
      </c>
      <c r="F117" t="str">
        <f>[2]National_Transport!AA280</f>
        <v>Hydrogen</v>
      </c>
      <c r="G117" t="str">
        <f>[2]National_Transport!AB280</f>
        <v>GWh</v>
      </c>
      <c r="H117" s="20">
        <f>[2]National_Transport!AC280</f>
        <v>0</v>
      </c>
      <c r="I117" s="20">
        <f>[2]National_Transport!AD280</f>
        <v>0</v>
      </c>
      <c r="J117" s="20">
        <f>[2]National_Transport!AE280</f>
        <v>0</v>
      </c>
      <c r="K117" s="20">
        <f>[2]National_Transport!AF280</f>
        <v>318.08087607425364</v>
      </c>
      <c r="L117" s="20">
        <f>[2]National_Transport!AG280</f>
        <v>0</v>
      </c>
      <c r="M117" s="20">
        <f>[2]National_Transport!AH280</f>
        <v>0</v>
      </c>
      <c r="N117" s="20">
        <f>[2]National_Transport!AI280</f>
        <v>9537.0287824935258</v>
      </c>
      <c r="O117" s="20">
        <f>[2]National_Transport!AJ280</f>
        <v>0</v>
      </c>
      <c r="P117" s="20">
        <f>[2]National_Transport!AK280</f>
        <v>0</v>
      </c>
      <c r="Q117" s="20">
        <f>[2]National_Transport!AL280</f>
        <v>25847.932459837357</v>
      </c>
      <c r="R117" s="20">
        <f>[2]National_Transport!AM280</f>
        <v>0</v>
      </c>
      <c r="S117" s="20">
        <f>[2]National_Transport!AN280</f>
        <v>3258.41405587697</v>
      </c>
      <c r="T117" s="20">
        <f>[2]National_Transport!AO280</f>
        <v>48876.21083815454</v>
      </c>
      <c r="U117" s="20">
        <f>[2]National_Transport!AP280</f>
        <v>0</v>
      </c>
      <c r="V117" s="20">
        <f>[2]National_Transport!AQ280</f>
        <v>16288.160973096839</v>
      </c>
      <c r="W117" s="20">
        <f>[2]National_Transport!AR280</f>
        <v>81440.804865484213</v>
      </c>
      <c r="X117" s="20">
        <f>[2]National_Transport!AS280</f>
        <v>0</v>
      </c>
    </row>
    <row r="118" spans="1:24" x14ac:dyDescent="0.25">
      <c r="A118" t="s">
        <v>27</v>
      </c>
      <c r="B118" t="s">
        <v>28</v>
      </c>
      <c r="C118" t="s">
        <v>29</v>
      </c>
      <c r="D118" t="s">
        <v>30</v>
      </c>
      <c r="F118" t="str">
        <f>[2]National_Transport!AA281</f>
        <v>E-fuels</v>
      </c>
      <c r="G118" t="str">
        <f>[2]National_Transport!AB281</f>
        <v>GWh</v>
      </c>
      <c r="H118" s="20">
        <f>[2]National_Transport!AC281</f>
        <v>0</v>
      </c>
      <c r="I118" s="20">
        <f>[2]National_Transport!AD281</f>
        <v>0</v>
      </c>
      <c r="J118" s="20">
        <f>[2]National_Transport!AE281</f>
        <v>0</v>
      </c>
      <c r="K118" s="20">
        <f>[2]National_Transport!AF281</f>
        <v>0</v>
      </c>
      <c r="L118" s="20">
        <f>[2]National_Transport!AG281</f>
        <v>0</v>
      </c>
      <c r="M118" s="20">
        <f>[2]National_Transport!AH281</f>
        <v>0</v>
      </c>
      <c r="N118" s="20">
        <f>[2]National_Transport!AI281</f>
        <v>0</v>
      </c>
      <c r="O118" s="20">
        <f>[2]National_Transport!AJ281</f>
        <v>0</v>
      </c>
      <c r="P118" s="20">
        <f>[2]National_Transport!AK281</f>
        <v>0</v>
      </c>
      <c r="Q118" s="20">
        <f>[2]National_Transport!AL281</f>
        <v>0</v>
      </c>
      <c r="R118" s="20">
        <f>[2]National_Transport!AM281</f>
        <v>0</v>
      </c>
      <c r="S118" s="20">
        <f>[2]National_Transport!AN281</f>
        <v>0</v>
      </c>
      <c r="T118" s="20">
        <f>[2]National_Transport!AO281</f>
        <v>0</v>
      </c>
      <c r="U118" s="20">
        <f>[2]National_Transport!AP281</f>
        <v>0</v>
      </c>
      <c r="V118" s="20">
        <f>[2]National_Transport!AQ281</f>
        <v>0</v>
      </c>
      <c r="W118" s="20">
        <f>[2]National_Transport!AR281</f>
        <v>0</v>
      </c>
      <c r="X118" s="20">
        <f>[2]National_Transport!AS281</f>
        <v>0</v>
      </c>
    </row>
    <row r="119" spans="1:24" x14ac:dyDescent="0.25">
      <c r="C119"/>
      <c r="D119"/>
      <c r="F119"/>
      <c r="G119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x14ac:dyDescent="0.25">
      <c r="A120" t="s">
        <v>27</v>
      </c>
      <c r="B120" t="s">
        <v>28</v>
      </c>
      <c r="C120" t="s">
        <v>29</v>
      </c>
      <c r="D120" t="s">
        <v>31</v>
      </c>
      <c r="F120" t="str">
        <f>[2]National_Transport!AA283</f>
        <v>Coal</v>
      </c>
      <c r="G120" t="str">
        <f>[2]National_Transport!AB283</f>
        <v>GWh</v>
      </c>
      <c r="H120" s="20">
        <f>[2]National_Transport!AC283</f>
        <v>0</v>
      </c>
      <c r="I120" s="20">
        <f>[2]National_Transport!AD283</f>
        <v>0</v>
      </c>
      <c r="J120" s="20">
        <f>[2]National_Transport!AE283</f>
        <v>0</v>
      </c>
      <c r="K120" s="20">
        <f>[2]National_Transport!AF283</f>
        <v>0</v>
      </c>
      <c r="L120" s="20">
        <f>[2]National_Transport!AG283</f>
        <v>0</v>
      </c>
      <c r="M120" s="20">
        <f>[2]National_Transport!AH283</f>
        <v>0</v>
      </c>
      <c r="N120" s="20">
        <f>[2]National_Transport!AI283</f>
        <v>0</v>
      </c>
      <c r="O120" s="20">
        <f>[2]National_Transport!AJ283</f>
        <v>0</v>
      </c>
      <c r="P120" s="20">
        <f>[2]National_Transport!AK283</f>
        <v>0</v>
      </c>
      <c r="Q120" s="20">
        <f>[2]National_Transport!AL283</f>
        <v>0</v>
      </c>
      <c r="R120" s="20">
        <f>[2]National_Transport!AM283</f>
        <v>0</v>
      </c>
      <c r="S120" s="20">
        <f>[2]National_Transport!AN283</f>
        <v>0</v>
      </c>
      <c r="T120" s="20">
        <f>[2]National_Transport!AO283</f>
        <v>0</v>
      </c>
      <c r="U120" s="20">
        <f>[2]National_Transport!AP283</f>
        <v>0</v>
      </c>
      <c r="V120" s="20">
        <f>[2]National_Transport!AQ283</f>
        <v>0</v>
      </c>
      <c r="W120" s="20">
        <f>[2]National_Transport!AR283</f>
        <v>0</v>
      </c>
      <c r="X120" s="20">
        <f>[2]National_Transport!AS283</f>
        <v>0</v>
      </c>
    </row>
    <row r="121" spans="1:24" x14ac:dyDescent="0.25">
      <c r="A121" t="s">
        <v>27</v>
      </c>
      <c r="B121" t="s">
        <v>28</v>
      </c>
      <c r="C121" t="s">
        <v>29</v>
      </c>
      <c r="D121" t="s">
        <v>31</v>
      </c>
      <c r="F121" t="str">
        <f>[2]National_Transport!AA284</f>
        <v>Oil</v>
      </c>
      <c r="G121" t="str">
        <f>[2]National_Transport!AB284</f>
        <v>GWh</v>
      </c>
      <c r="H121" s="20">
        <f>[2]National_Transport!AC284</f>
        <v>26181.30951660244</v>
      </c>
      <c r="I121" s="20">
        <f>[2]National_Transport!AD284</f>
        <v>19525.995574775829</v>
      </c>
      <c r="J121" s="20">
        <f>[2]National_Transport!AE284</f>
        <v>20885.058042391254</v>
      </c>
      <c r="K121" s="20">
        <f>[2]National_Transport!AF284</f>
        <v>21428.939762245194</v>
      </c>
      <c r="L121" s="20">
        <f>[2]National_Transport!AG284</f>
        <v>21320.163418274406</v>
      </c>
      <c r="M121" s="20">
        <f>[2]National_Transport!AH284</f>
        <v>21203.764312499134</v>
      </c>
      <c r="N121" s="20">
        <f>[2]National_Transport!AI284</f>
        <v>18679.506656249236</v>
      </c>
      <c r="O121" s="20">
        <f>[2]National_Transport!AJ284</f>
        <v>18679.506656249236</v>
      </c>
      <c r="P121" s="20">
        <f>[2]National_Transport!AK284</f>
        <v>19557.507162325684</v>
      </c>
      <c r="Q121" s="20">
        <f>[2]National_Transport!AL284</f>
        <v>14260.682305862476</v>
      </c>
      <c r="R121" s="20">
        <f>[2]National_Transport!AM284</f>
        <v>14260.682305862476</v>
      </c>
      <c r="S121" s="20">
        <f>[2]National_Transport!AN284</f>
        <v>14624.260808030958</v>
      </c>
      <c r="T121" s="20">
        <f>[2]National_Transport!AO284</f>
        <v>7109.0156705706058</v>
      </c>
      <c r="U121" s="20">
        <f>[2]National_Transport!AP284</f>
        <v>7109.0156705706049</v>
      </c>
      <c r="V121" s="20">
        <f>[2]National_Transport!AQ284</f>
        <v>9222.6069392685622</v>
      </c>
      <c r="W121" s="20">
        <f>[2]National_Transport!AR284</f>
        <v>3842.7528913618999</v>
      </c>
      <c r="X121" s="20">
        <f>[2]National_Transport!AS284</f>
        <v>3842.7528913618999</v>
      </c>
    </row>
    <row r="122" spans="1:24" x14ac:dyDescent="0.25">
      <c r="A122" t="s">
        <v>27</v>
      </c>
      <c r="B122" t="s">
        <v>28</v>
      </c>
      <c r="C122" t="s">
        <v>29</v>
      </c>
      <c r="D122" t="s">
        <v>31</v>
      </c>
      <c r="F122" t="str">
        <f>[2]National_Transport!AA285</f>
        <v>Natural Gas</v>
      </c>
      <c r="G122" t="str">
        <f>[2]National_Transport!AB285</f>
        <v>GWh</v>
      </c>
      <c r="H122" s="20">
        <f>[2]National_Transport!AC285</f>
        <v>0</v>
      </c>
      <c r="I122" s="20">
        <f>[2]National_Transport!AD285</f>
        <v>1070.5041433539379</v>
      </c>
      <c r="J122" s="20">
        <f>[2]National_Transport!AE285</f>
        <v>1160.2810023550699</v>
      </c>
      <c r="K122" s="20">
        <f>[2]National_Transport!AF285</f>
        <v>0</v>
      </c>
      <c r="L122" s="20">
        <f>[2]National_Transport!AG285</f>
        <v>0</v>
      </c>
      <c r="M122" s="20">
        <f>[2]National_Transport!AH285</f>
        <v>1262.1288281249485</v>
      </c>
      <c r="N122" s="20">
        <f>[2]National_Transport!AI285</f>
        <v>0</v>
      </c>
      <c r="O122" s="20">
        <f>[2]National_Transport!AJ285</f>
        <v>0</v>
      </c>
      <c r="P122" s="20">
        <f>[2]National_Transport!AK285</f>
        <v>1358.16021960595</v>
      </c>
      <c r="Q122" s="20">
        <f>[2]National_Transport!AL285</f>
        <v>0</v>
      </c>
      <c r="R122" s="20">
        <f>[2]National_Transport!AM285</f>
        <v>0</v>
      </c>
      <c r="S122" s="20">
        <f>[2]National_Transport!AN285</f>
        <v>1450.819524606246</v>
      </c>
      <c r="T122" s="20">
        <f>[2]National_Transport!AO285</f>
        <v>0</v>
      </c>
      <c r="U122" s="20">
        <f>[2]National_Transport!AP285</f>
        <v>0</v>
      </c>
      <c r="V122" s="20">
        <f>[2]National_Transport!AQ285</f>
        <v>1537.1011565447604</v>
      </c>
      <c r="W122" s="20">
        <f>[2]National_Transport!AR285</f>
        <v>0</v>
      </c>
      <c r="X122" s="20">
        <f>[2]National_Transport!AS285</f>
        <v>0</v>
      </c>
    </row>
    <row r="123" spans="1:24" x14ac:dyDescent="0.25">
      <c r="A123" t="s">
        <v>27</v>
      </c>
      <c r="B123" t="s">
        <v>28</v>
      </c>
      <c r="C123" t="s">
        <v>29</v>
      </c>
      <c r="D123" t="s">
        <v>31</v>
      </c>
      <c r="F123" t="str">
        <f>[2]National_Transport!AA286</f>
        <v>Biofuels</v>
      </c>
      <c r="G123" t="str">
        <f>[2]National_Transport!AB286</f>
        <v>GWh</v>
      </c>
      <c r="H123" s="20">
        <f>[2]National_Transport!AC286</f>
        <v>3740.1870738003486</v>
      </c>
      <c r="I123" s="20">
        <f>[2]National_Transport!AD286</f>
        <v>6166.1038657186818</v>
      </c>
      <c r="J123" s="20">
        <f>[2]National_Transport!AE286</f>
        <v>6961.6860141304178</v>
      </c>
      <c r="K123" s="20">
        <f>[2]National_Transport!AF286</f>
        <v>7142.9799207483975</v>
      </c>
      <c r="L123" s="20">
        <f>[2]National_Transport!AG286</f>
        <v>7106.7211394248015</v>
      </c>
      <c r="M123" s="20">
        <f>[2]National_Transport!AH286</f>
        <v>9087.3275624996277</v>
      </c>
      <c r="N123" s="20">
        <f>[2]National_Transport!AI286</f>
        <v>6563.0699062497324</v>
      </c>
      <c r="O123" s="20">
        <f>[2]National_Transport!AJ286</f>
        <v>6563.0699062497324</v>
      </c>
      <c r="P123" s="20">
        <f>[2]National_Transport!AK286</f>
        <v>13038.338108217125</v>
      </c>
      <c r="Q123" s="20">
        <f>[2]National_Transport!AL286</f>
        <v>6111.7209882267753</v>
      </c>
      <c r="R123" s="20">
        <f>[2]National_Transport!AM286</f>
        <v>6111.7209882267753</v>
      </c>
      <c r="S123" s="20">
        <f>[2]National_Transport!AN286</f>
        <v>20195.407782518942</v>
      </c>
      <c r="T123" s="20">
        <f>[2]National_Transport!AO286</f>
        <v>5585.6551697340483</v>
      </c>
      <c r="U123" s="20">
        <f>[2]National_Transport!AP286</f>
        <v>5585.6551697340474</v>
      </c>
      <c r="V123" s="20">
        <f>[2]National_Transport!AQ286</f>
        <v>27667.820817805688</v>
      </c>
      <c r="W123" s="20">
        <f>[2]National_Transport!AR286</f>
        <v>3842.7528913618999</v>
      </c>
      <c r="X123" s="20">
        <f>[2]National_Transport!AS286</f>
        <v>3842.7528913618999</v>
      </c>
    </row>
    <row r="124" spans="1:24" x14ac:dyDescent="0.25">
      <c r="A124" t="s">
        <v>27</v>
      </c>
      <c r="B124" t="s">
        <v>28</v>
      </c>
      <c r="C124" t="s">
        <v>29</v>
      </c>
      <c r="D124" t="s">
        <v>31</v>
      </c>
      <c r="F124" t="str">
        <f>[2]National_Transport!AA287</f>
        <v>Electricity</v>
      </c>
      <c r="G124" t="str">
        <f>[2]National_Transport!AB287</f>
        <v>GWh</v>
      </c>
      <c r="H124" s="20">
        <f>[2]National_Transport!AC287</f>
        <v>0</v>
      </c>
      <c r="I124" s="20">
        <f>[2]National_Transport!AD287</f>
        <v>0</v>
      </c>
      <c r="J124" s="20">
        <f>[2]National_Transport!AE287</f>
        <v>0</v>
      </c>
      <c r="K124" s="20">
        <f>[2]National_Transport!AF287</f>
        <v>132.85203877167228</v>
      </c>
      <c r="L124" s="20">
        <f>[2]National_Transport!AG287</f>
        <v>265.70407754334457</v>
      </c>
      <c r="M124" s="20">
        <f>[2]National_Transport!AH287</f>
        <v>0</v>
      </c>
      <c r="N124" s="20">
        <f>[2]National_Transport!AI287</f>
        <v>1445.1360288461274</v>
      </c>
      <c r="O124" s="20">
        <f>[2]National_Transport!AJ287</f>
        <v>2890.2720576922547</v>
      </c>
      <c r="P124" s="20">
        <f>[2]National_Transport!AK287</f>
        <v>0</v>
      </c>
      <c r="Q124" s="20">
        <f>[2]National_Transport!AL287</f>
        <v>3110.183719064566</v>
      </c>
      <c r="R124" s="20">
        <f>[2]National_Transport!AM287</f>
        <v>6220.3674381291321</v>
      </c>
      <c r="S124" s="20">
        <f>[2]National_Transport!AN287</f>
        <v>0</v>
      </c>
      <c r="T124" s="20">
        <f>[2]National_Transport!AO287</f>
        <v>5814.1532930267304</v>
      </c>
      <c r="U124" s="20">
        <f>[2]National_Transport!AP287</f>
        <v>10797.713258478214</v>
      </c>
      <c r="V124" s="20">
        <f>[2]National_Transport!AQ287</f>
        <v>0</v>
      </c>
      <c r="W124" s="20">
        <f>[2]National_Transport!AR287</f>
        <v>7919.9056016474269</v>
      </c>
      <c r="X124" s="20">
        <f>[2]National_Transport!AS287</f>
        <v>14079.832180706535</v>
      </c>
    </row>
    <row r="125" spans="1:24" x14ac:dyDescent="0.25">
      <c r="A125" t="s">
        <v>27</v>
      </c>
      <c r="B125" t="s">
        <v>28</v>
      </c>
      <c r="C125" t="s">
        <v>29</v>
      </c>
      <c r="D125" t="s">
        <v>31</v>
      </c>
      <c r="F125" t="str">
        <f>[2]National_Transport!AA288</f>
        <v>Heat</v>
      </c>
      <c r="G125" t="str">
        <f>[2]National_Transport!AB288</f>
        <v>GWh</v>
      </c>
      <c r="H125" s="20">
        <f>[2]National_Transport!AC288</f>
        <v>0</v>
      </c>
      <c r="I125" s="20">
        <f>[2]National_Transport!AD288</f>
        <v>0</v>
      </c>
      <c r="J125" s="20">
        <f>[2]National_Transport!AE288</f>
        <v>0</v>
      </c>
      <c r="K125" s="20">
        <f>[2]National_Transport!AF288</f>
        <v>0</v>
      </c>
      <c r="L125" s="20">
        <f>[2]National_Transport!AG288</f>
        <v>0</v>
      </c>
      <c r="M125" s="20">
        <f>[2]National_Transport!AH288</f>
        <v>0</v>
      </c>
      <c r="N125" s="20">
        <f>[2]National_Transport!AI288</f>
        <v>0</v>
      </c>
      <c r="O125" s="20">
        <f>[2]National_Transport!AJ288</f>
        <v>0</v>
      </c>
      <c r="P125" s="20">
        <f>[2]National_Transport!AK288</f>
        <v>0</v>
      </c>
      <c r="Q125" s="20">
        <f>[2]National_Transport!AL288</f>
        <v>0</v>
      </c>
      <c r="R125" s="20">
        <f>[2]National_Transport!AM288</f>
        <v>0</v>
      </c>
      <c r="S125" s="20">
        <f>[2]National_Transport!AN288</f>
        <v>0</v>
      </c>
      <c r="T125" s="20">
        <f>[2]National_Transport!AO288</f>
        <v>0</v>
      </c>
      <c r="U125" s="20">
        <f>[2]National_Transport!AP288</f>
        <v>0</v>
      </c>
      <c r="V125" s="20">
        <f>[2]National_Transport!AQ288</f>
        <v>0</v>
      </c>
      <c r="W125" s="20">
        <f>[2]National_Transport!AR288</f>
        <v>0</v>
      </c>
      <c r="X125" s="20">
        <f>[2]National_Transport!AS288</f>
        <v>0</v>
      </c>
    </row>
    <row r="126" spans="1:24" x14ac:dyDescent="0.25">
      <c r="A126" t="s">
        <v>27</v>
      </c>
      <c r="B126" t="s">
        <v>28</v>
      </c>
      <c r="C126" t="s">
        <v>29</v>
      </c>
      <c r="D126" t="s">
        <v>31</v>
      </c>
      <c r="F126" t="str">
        <f>[2]National_Transport!AA289</f>
        <v>Hydrogen</v>
      </c>
      <c r="G126" t="str">
        <f>[2]National_Transport!AB289</f>
        <v>GWh</v>
      </c>
      <c r="H126" s="20">
        <f>[2]National_Transport!AC289</f>
        <v>0</v>
      </c>
      <c r="I126" s="20">
        <f>[2]National_Transport!AD289</f>
        <v>0</v>
      </c>
      <c r="J126" s="20">
        <f>[2]National_Transport!AE289</f>
        <v>0</v>
      </c>
      <c r="K126" s="20">
        <f>[2]National_Transport!AF289</f>
        <v>127.74234497276183</v>
      </c>
      <c r="L126" s="20">
        <f>[2]National_Transport!AG289</f>
        <v>0</v>
      </c>
      <c r="M126" s="20">
        <f>[2]National_Transport!AH289</f>
        <v>0</v>
      </c>
      <c r="N126" s="20">
        <f>[2]National_Transport!AI289</f>
        <v>2779.107747781014</v>
      </c>
      <c r="O126" s="20">
        <f>[2]National_Transport!AJ289</f>
        <v>0</v>
      </c>
      <c r="P126" s="20">
        <f>[2]National_Transport!AK289</f>
        <v>0</v>
      </c>
      <c r="Q126" s="20">
        <f>[2]National_Transport!AL289</f>
        <v>5981.122536662625</v>
      </c>
      <c r="R126" s="20">
        <f>[2]National_Transport!AM289</f>
        <v>0</v>
      </c>
      <c r="S126" s="20">
        <f>[2]National_Transport!AN289</f>
        <v>0</v>
      </c>
      <c r="T126" s="20">
        <f>[2]National_Transport!AO289</f>
        <v>9583.7691643297749</v>
      </c>
      <c r="U126" s="20">
        <f>[2]National_Transport!AP289</f>
        <v>0</v>
      </c>
      <c r="V126" s="20">
        <f>[2]National_Transport!AQ289</f>
        <v>0</v>
      </c>
      <c r="W126" s="20">
        <f>[2]National_Transport!AR289</f>
        <v>11846.012652036743</v>
      </c>
      <c r="X126" s="20">
        <f>[2]National_Transport!AS289</f>
        <v>0</v>
      </c>
    </row>
    <row r="127" spans="1:24" x14ac:dyDescent="0.25">
      <c r="A127" t="s">
        <v>27</v>
      </c>
      <c r="B127" t="s">
        <v>28</v>
      </c>
      <c r="C127" t="s">
        <v>29</v>
      </c>
      <c r="D127" t="s">
        <v>31</v>
      </c>
      <c r="F127" t="str">
        <f>[2]National_Transport!AA290</f>
        <v>E-fuels</v>
      </c>
      <c r="G127" t="str">
        <f>[2]National_Transport!AB290</f>
        <v>GWh</v>
      </c>
      <c r="H127" s="20">
        <f>[2]National_Transport!AC290</f>
        <v>0</v>
      </c>
      <c r="I127" s="20">
        <f>[2]National_Transport!AD290</f>
        <v>0</v>
      </c>
      <c r="J127" s="20">
        <f>[2]National_Transport!AE290</f>
        <v>0</v>
      </c>
      <c r="K127" s="20">
        <f>[2]National_Transport!AF290</f>
        <v>0</v>
      </c>
      <c r="L127" s="20">
        <f>[2]National_Transport!AG290</f>
        <v>0</v>
      </c>
      <c r="M127" s="20">
        <f>[2]National_Transport!AH290</f>
        <v>0</v>
      </c>
      <c r="N127" s="20">
        <f>[2]National_Transport!AI290</f>
        <v>0</v>
      </c>
      <c r="O127" s="20">
        <f>[2]National_Transport!AJ290</f>
        <v>0</v>
      </c>
      <c r="P127" s="20">
        <f>[2]National_Transport!AK290</f>
        <v>0</v>
      </c>
      <c r="Q127" s="20">
        <f>[2]National_Transport!AL290</f>
        <v>0</v>
      </c>
      <c r="R127" s="20">
        <f>[2]National_Transport!AM290</f>
        <v>0</v>
      </c>
      <c r="S127" s="20">
        <f>[2]National_Transport!AN290</f>
        <v>0</v>
      </c>
      <c r="T127" s="20">
        <f>[2]National_Transport!AO290</f>
        <v>0</v>
      </c>
      <c r="U127" s="20">
        <f>[2]National_Transport!AP290</f>
        <v>0</v>
      </c>
      <c r="V127" s="20">
        <f>[2]National_Transport!AQ290</f>
        <v>0</v>
      </c>
      <c r="W127" s="20">
        <f>[2]National_Transport!AR290</f>
        <v>0</v>
      </c>
      <c r="X127" s="20">
        <f>[2]National_Transport!AS290</f>
        <v>0</v>
      </c>
    </row>
    <row r="128" spans="1:24" x14ac:dyDescent="0.25">
      <c r="C128"/>
      <c r="D128"/>
      <c r="F128"/>
      <c r="G128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x14ac:dyDescent="0.25">
      <c r="A129" t="s">
        <v>27</v>
      </c>
      <c r="B129" t="s">
        <v>28</v>
      </c>
      <c r="C129" t="s">
        <v>29</v>
      </c>
      <c r="D129" t="s">
        <v>32</v>
      </c>
      <c r="F129" t="str">
        <f>[2]National_Transport!AA292</f>
        <v>Coal</v>
      </c>
      <c r="G129" t="str">
        <f>[2]National_Transport!AB292</f>
        <v>GWh</v>
      </c>
      <c r="H129" s="20">
        <f>[2]National_Transport!AC292</f>
        <v>0</v>
      </c>
      <c r="I129" s="20">
        <f>[2]National_Transport!AD292</f>
        <v>0</v>
      </c>
      <c r="J129" s="20">
        <f>[2]National_Transport!AE292</f>
        <v>0</v>
      </c>
      <c r="K129" s="20">
        <f>[2]National_Transport!AF292</f>
        <v>0</v>
      </c>
      <c r="L129" s="20">
        <f>[2]National_Transport!AG292</f>
        <v>0</v>
      </c>
      <c r="M129" s="20">
        <f>[2]National_Transport!AH292</f>
        <v>0</v>
      </c>
      <c r="N129" s="20">
        <f>[2]National_Transport!AI292</f>
        <v>0</v>
      </c>
      <c r="O129" s="20">
        <f>[2]National_Transport!AJ292</f>
        <v>0</v>
      </c>
      <c r="P129" s="20">
        <f>[2]National_Transport!AK292</f>
        <v>0</v>
      </c>
      <c r="Q129" s="20">
        <f>[2]National_Transport!AL292</f>
        <v>0</v>
      </c>
      <c r="R129" s="20">
        <f>[2]National_Transport!AM292</f>
        <v>0</v>
      </c>
      <c r="S129" s="20">
        <f>[2]National_Transport!AN292</f>
        <v>0</v>
      </c>
      <c r="T129" s="20">
        <f>[2]National_Transport!AO292</f>
        <v>0</v>
      </c>
      <c r="U129" s="20">
        <f>[2]National_Transport!AP292</f>
        <v>0</v>
      </c>
      <c r="V129" s="20">
        <f>[2]National_Transport!AQ292</f>
        <v>0</v>
      </c>
      <c r="W129" s="20">
        <f>[2]National_Transport!AR292</f>
        <v>0</v>
      </c>
      <c r="X129" s="20">
        <f>[2]National_Transport!AS292</f>
        <v>0</v>
      </c>
    </row>
    <row r="130" spans="1:24" x14ac:dyDescent="0.25">
      <c r="A130" t="s">
        <v>27</v>
      </c>
      <c r="B130" t="s">
        <v>28</v>
      </c>
      <c r="C130" t="s">
        <v>29</v>
      </c>
      <c r="D130" t="s">
        <v>32</v>
      </c>
      <c r="F130" t="str">
        <f>[2]National_Transport!AA293</f>
        <v>Oil</v>
      </c>
      <c r="G130" t="str">
        <f>[2]National_Transport!AB293</f>
        <v>GWh</v>
      </c>
      <c r="H130" s="20">
        <f>[2]National_Transport!AC293</f>
        <v>5261.5171858123877</v>
      </c>
      <c r="I130" s="20">
        <f>[2]National_Transport!AD293</f>
        <v>5450.0478895296937</v>
      </c>
      <c r="J130" s="20">
        <f>[2]National_Transport!AE293</f>
        <v>5047.352459293772</v>
      </c>
      <c r="K130" s="20">
        <f>[2]National_Transport!AF293</f>
        <v>5047.352459293772</v>
      </c>
      <c r="L130" s="20">
        <f>[2]National_Transport!AG293</f>
        <v>4996.3691011190876</v>
      </c>
      <c r="M130" s="20">
        <f>[2]National_Transport!AH293</f>
        <v>4324.3219295196886</v>
      </c>
      <c r="N130" s="20">
        <f>[2]National_Transport!AI293</f>
        <v>4571.4260397779572</v>
      </c>
      <c r="O130" s="20">
        <f>[2]National_Transport!AJ293</f>
        <v>4063.4898131359614</v>
      </c>
      <c r="P130" s="20">
        <f>[2]National_Transport!AK293</f>
        <v>3162.4992620221692</v>
      </c>
      <c r="Q130" s="20">
        <f>[2]National_Transport!AL293</f>
        <v>3689.5824723591973</v>
      </c>
      <c r="R130" s="20">
        <f>[2]National_Transport!AM293</f>
        <v>2951.6659778873573</v>
      </c>
      <c r="S130" s="20">
        <f>[2]National_Transport!AN293</f>
        <v>1500.0050823428401</v>
      </c>
      <c r="T130" s="20">
        <f>[2]National_Transport!AO293</f>
        <v>2000.0067764571199</v>
      </c>
      <c r="U130" s="20">
        <f>[2]National_Transport!AP293</f>
        <v>1200.0040658742723</v>
      </c>
      <c r="V130" s="20">
        <f>[2]National_Transport!AQ293</f>
        <v>450.02396530691141</v>
      </c>
      <c r="W130" s="20">
        <f>[2]National_Transport!AR293</f>
        <v>900.04793061382281</v>
      </c>
      <c r="X130" s="20">
        <f>[2]National_Transport!AS293</f>
        <v>0</v>
      </c>
    </row>
    <row r="131" spans="1:24" x14ac:dyDescent="0.25">
      <c r="A131" t="s">
        <v>27</v>
      </c>
      <c r="B131" t="s">
        <v>28</v>
      </c>
      <c r="C131" t="s">
        <v>29</v>
      </c>
      <c r="D131" t="s">
        <v>32</v>
      </c>
      <c r="F131" t="str">
        <f>[2]National_Transport!AA294</f>
        <v>Natural Gas</v>
      </c>
      <c r="G131" t="str">
        <f>[2]National_Transport!AB294</f>
        <v>GWh</v>
      </c>
      <c r="H131" s="20">
        <f>[2]National_Transport!AC294</f>
        <v>0</v>
      </c>
      <c r="I131" s="20">
        <f>[2]National_Transport!AD294</f>
        <v>0</v>
      </c>
      <c r="J131" s="20">
        <f>[2]National_Transport!AE294</f>
        <v>0</v>
      </c>
      <c r="K131" s="20">
        <f>[2]National_Transport!AF294</f>
        <v>0</v>
      </c>
      <c r="L131" s="20">
        <f>[2]National_Transport!AG294</f>
        <v>0</v>
      </c>
      <c r="M131" s="20">
        <f>[2]National_Transport!AH294</f>
        <v>0</v>
      </c>
      <c r="N131" s="20">
        <f>[2]National_Transport!AI294</f>
        <v>0</v>
      </c>
      <c r="O131" s="20">
        <f>[2]National_Transport!AJ294</f>
        <v>0</v>
      </c>
      <c r="P131" s="20">
        <f>[2]National_Transport!AK294</f>
        <v>0</v>
      </c>
      <c r="Q131" s="20">
        <f>[2]National_Transport!AL294</f>
        <v>0</v>
      </c>
      <c r="R131" s="20">
        <f>[2]National_Transport!AM294</f>
        <v>0</v>
      </c>
      <c r="S131" s="20">
        <f>[2]National_Transport!AN294</f>
        <v>0</v>
      </c>
      <c r="T131" s="20">
        <f>[2]National_Transport!AO294</f>
        <v>0</v>
      </c>
      <c r="U131" s="20">
        <f>[2]National_Transport!AP294</f>
        <v>0</v>
      </c>
      <c r="V131" s="20">
        <f>[2]National_Transport!AQ294</f>
        <v>0</v>
      </c>
      <c r="W131" s="20">
        <f>[2]National_Transport!AR294</f>
        <v>0</v>
      </c>
      <c r="X131" s="20">
        <f>[2]National_Transport!AS294</f>
        <v>0</v>
      </c>
    </row>
    <row r="132" spans="1:24" x14ac:dyDescent="0.25">
      <c r="A132" t="s">
        <v>27</v>
      </c>
      <c r="B132" t="s">
        <v>28</v>
      </c>
      <c r="C132" t="s">
        <v>29</v>
      </c>
      <c r="D132" t="s">
        <v>32</v>
      </c>
      <c r="F132" t="str">
        <f>[2]National_Transport!AA295</f>
        <v>Biofuels</v>
      </c>
      <c r="G132" t="str">
        <f>[2]National_Transport!AB295</f>
        <v>GWh</v>
      </c>
      <c r="H132" s="20">
        <f>[2]National_Transport!AC295</f>
        <v>751.64531225891255</v>
      </c>
      <c r="I132" s="20">
        <f>[2]National_Transport!AD295</f>
        <v>1721.0677545883243</v>
      </c>
      <c r="J132" s="20">
        <f>[2]National_Transport!AE295</f>
        <v>1682.4508197645905</v>
      </c>
      <c r="K132" s="20">
        <f>[2]National_Transport!AF295</f>
        <v>1682.4508197645905</v>
      </c>
      <c r="L132" s="20">
        <f>[2]National_Transport!AG295</f>
        <v>1665.4563670396958</v>
      </c>
      <c r="M132" s="20">
        <f>[2]National_Transport!AH295</f>
        <v>1853.2808269370096</v>
      </c>
      <c r="N132" s="20">
        <f>[2]National_Transport!AI295</f>
        <v>1606.1767166787417</v>
      </c>
      <c r="O132" s="20">
        <f>[2]National_Transport!AJ295</f>
        <v>1427.7126370477702</v>
      </c>
      <c r="P132" s="20">
        <f>[2]National_Transport!AK295</f>
        <v>2108.3328413481131</v>
      </c>
      <c r="Q132" s="20">
        <f>[2]National_Transport!AL295</f>
        <v>1581.2496310110846</v>
      </c>
      <c r="R132" s="20">
        <f>[2]National_Transport!AM295</f>
        <v>1264.9997048088674</v>
      </c>
      <c r="S132" s="20">
        <f>[2]National_Transport!AN295</f>
        <v>2071.435589902017</v>
      </c>
      <c r="T132" s="20">
        <f>[2]National_Transport!AO295</f>
        <v>1571.4338957877371</v>
      </c>
      <c r="U132" s="20">
        <f>[2]National_Transport!AP295</f>
        <v>942.86033747264241</v>
      </c>
      <c r="V132" s="20">
        <f>[2]National_Transport!AQ295</f>
        <v>1350.0718959207343</v>
      </c>
      <c r="W132" s="20">
        <f>[2]National_Transport!AR295</f>
        <v>900.04793061382281</v>
      </c>
      <c r="X132" s="20">
        <f>[2]National_Transport!AS295</f>
        <v>0</v>
      </c>
    </row>
    <row r="133" spans="1:24" x14ac:dyDescent="0.25">
      <c r="A133" t="s">
        <v>27</v>
      </c>
      <c r="B133" t="s">
        <v>28</v>
      </c>
      <c r="C133" t="s">
        <v>29</v>
      </c>
      <c r="D133" t="s">
        <v>32</v>
      </c>
      <c r="F133" t="str">
        <f>[2]National_Transport!AA296</f>
        <v>Electricity</v>
      </c>
      <c r="G133" t="str">
        <f>[2]National_Transport!AB296</f>
        <v>GWh</v>
      </c>
      <c r="H133" s="20">
        <f>[2]National_Transport!AC296</f>
        <v>0</v>
      </c>
      <c r="I133" s="20">
        <f>[2]National_Transport!AD296</f>
        <v>0</v>
      </c>
      <c r="J133" s="20">
        <f>[2]National_Transport!AE296</f>
        <v>17.875594185260109</v>
      </c>
      <c r="K133" s="20">
        <f>[2]National_Transport!AF296</f>
        <v>17.875594185260109</v>
      </c>
      <c r="L133" s="20">
        <f>[2]National_Transport!AG296</f>
        <v>35.751188370520218</v>
      </c>
      <c r="M133" s="20">
        <f>[2]National_Transport!AH296</f>
        <v>180.49732936677597</v>
      </c>
      <c r="N133" s="20">
        <f>[2]National_Transport!AI296</f>
        <v>180.49732936677597</v>
      </c>
      <c r="O133" s="20">
        <f>[2]National_Transport!AJ296</f>
        <v>360.99465873355194</v>
      </c>
      <c r="P133" s="20">
        <f>[2]National_Transport!AK296</f>
        <v>462.00985513578837</v>
      </c>
      <c r="Q133" s="20">
        <f>[2]National_Transport!AL296</f>
        <v>462.00985513578837</v>
      </c>
      <c r="R133" s="20">
        <f>[2]National_Transport!AM296</f>
        <v>739.21576821726148</v>
      </c>
      <c r="S133" s="20">
        <f>[2]National_Transport!AN296</f>
        <v>939.15386901899478</v>
      </c>
      <c r="T133" s="20">
        <f>[2]National_Transport!AO296</f>
        <v>939.15386901899478</v>
      </c>
      <c r="U133" s="20">
        <f>[2]National_Transport!AP296</f>
        <v>1314.8154166265927</v>
      </c>
      <c r="V133" s="20">
        <f>[2]National_Transport!AQ296</f>
        <v>1420.0714623220133</v>
      </c>
      <c r="W133" s="20">
        <f>[2]National_Transport!AR296</f>
        <v>1420.0714623220133</v>
      </c>
      <c r="X133" s="20">
        <f>[2]National_Transport!AS296</f>
        <v>1893.428616429351</v>
      </c>
    </row>
    <row r="134" spans="1:24" x14ac:dyDescent="0.25">
      <c r="A134" t="s">
        <v>27</v>
      </c>
      <c r="B134" t="s">
        <v>28</v>
      </c>
      <c r="C134" t="s">
        <v>29</v>
      </c>
      <c r="D134" t="s">
        <v>32</v>
      </c>
      <c r="F134" t="str">
        <f>[2]National_Transport!AA297</f>
        <v>Heat</v>
      </c>
      <c r="G134" t="str">
        <f>[2]National_Transport!AB297</f>
        <v>GWh</v>
      </c>
      <c r="H134" s="20">
        <f>[2]National_Transport!AC297</f>
        <v>0</v>
      </c>
      <c r="I134" s="20">
        <f>[2]National_Transport!AD297</f>
        <v>0</v>
      </c>
      <c r="J134" s="20">
        <f>[2]National_Transport!AE297</f>
        <v>0</v>
      </c>
      <c r="K134" s="20">
        <f>[2]National_Transport!AF297</f>
        <v>0</v>
      </c>
      <c r="L134" s="20">
        <f>[2]National_Transport!AG297</f>
        <v>0</v>
      </c>
      <c r="M134" s="20">
        <f>[2]National_Transport!AH297</f>
        <v>0</v>
      </c>
      <c r="N134" s="20">
        <f>[2]National_Transport!AI297</f>
        <v>0</v>
      </c>
      <c r="O134" s="20">
        <f>[2]National_Transport!AJ297</f>
        <v>0</v>
      </c>
      <c r="P134" s="20">
        <f>[2]National_Transport!AK297</f>
        <v>0</v>
      </c>
      <c r="Q134" s="20">
        <f>[2]National_Transport!AL297</f>
        <v>0</v>
      </c>
      <c r="R134" s="20">
        <f>[2]National_Transport!AM297</f>
        <v>0</v>
      </c>
      <c r="S134" s="20">
        <f>[2]National_Transport!AN297</f>
        <v>0</v>
      </c>
      <c r="T134" s="20">
        <f>[2]National_Transport!AO297</f>
        <v>0</v>
      </c>
      <c r="U134" s="20">
        <f>[2]National_Transport!AP297</f>
        <v>0</v>
      </c>
      <c r="V134" s="20">
        <f>[2]National_Transport!AQ297</f>
        <v>0</v>
      </c>
      <c r="W134" s="20">
        <f>[2]National_Transport!AR297</f>
        <v>0</v>
      </c>
      <c r="X134" s="20">
        <f>[2]National_Transport!AS297</f>
        <v>0</v>
      </c>
    </row>
    <row r="135" spans="1:24" x14ac:dyDescent="0.25">
      <c r="A135" t="s">
        <v>27</v>
      </c>
      <c r="B135" t="s">
        <v>28</v>
      </c>
      <c r="C135" t="s">
        <v>29</v>
      </c>
      <c r="D135" t="s">
        <v>32</v>
      </c>
      <c r="F135" t="str">
        <f>[2]National_Transport!AA298</f>
        <v>Hydrogen</v>
      </c>
      <c r="G135" t="str">
        <f>[2]National_Transport!AB298</f>
        <v>GWh</v>
      </c>
      <c r="H135" s="20">
        <f>[2]National_Transport!AC298</f>
        <v>0</v>
      </c>
      <c r="I135" s="20">
        <f>[2]National_Transport!AD298</f>
        <v>0</v>
      </c>
      <c r="J135" s="20">
        <f>[2]National_Transport!AE298</f>
        <v>0</v>
      </c>
      <c r="K135" s="20">
        <f>[2]National_Transport!AF298</f>
        <v>0</v>
      </c>
      <c r="L135" s="20">
        <f>[2]National_Transport!AG298</f>
        <v>0</v>
      </c>
      <c r="M135" s="20">
        <f>[2]National_Transport!AH298</f>
        <v>0</v>
      </c>
      <c r="N135" s="20">
        <f>[2]National_Transport!AI298</f>
        <v>0</v>
      </c>
      <c r="O135" s="20">
        <f>[2]National_Transport!AJ298</f>
        <v>0</v>
      </c>
      <c r="P135" s="20">
        <f>[2]National_Transport!AK298</f>
        <v>0</v>
      </c>
      <c r="Q135" s="20">
        <f>[2]National_Transport!AL298</f>
        <v>0</v>
      </c>
      <c r="R135" s="20">
        <f>[2]National_Transport!AM298</f>
        <v>0</v>
      </c>
      <c r="S135" s="20">
        <f>[2]National_Transport!AN298</f>
        <v>0</v>
      </c>
      <c r="T135" s="20">
        <f>[2]National_Transport!AO298</f>
        <v>0</v>
      </c>
      <c r="U135" s="20">
        <f>[2]National_Transport!AP298</f>
        <v>0</v>
      </c>
      <c r="V135" s="20">
        <f>[2]National_Transport!AQ298</f>
        <v>0</v>
      </c>
      <c r="W135" s="20">
        <f>[2]National_Transport!AR298</f>
        <v>0</v>
      </c>
      <c r="X135" s="20">
        <f>[2]National_Transport!AS298</f>
        <v>0</v>
      </c>
    </row>
    <row r="136" spans="1:24" x14ac:dyDescent="0.25">
      <c r="A136" t="s">
        <v>27</v>
      </c>
      <c r="B136" t="s">
        <v>28</v>
      </c>
      <c r="C136" t="s">
        <v>29</v>
      </c>
      <c r="D136" t="s">
        <v>32</v>
      </c>
      <c r="F136" t="str">
        <f>[2]National_Transport!AA299</f>
        <v>E-fuels</v>
      </c>
      <c r="G136" t="str">
        <f>[2]National_Transport!AB299</f>
        <v>GWh</v>
      </c>
      <c r="H136" s="20">
        <f>[2]National_Transport!AC299</f>
        <v>0</v>
      </c>
      <c r="I136" s="20">
        <f>[2]National_Transport!AD299</f>
        <v>0</v>
      </c>
      <c r="J136" s="20">
        <f>[2]National_Transport!AE299</f>
        <v>0</v>
      </c>
      <c r="K136" s="20">
        <f>[2]National_Transport!AF299</f>
        <v>0</v>
      </c>
      <c r="L136" s="20">
        <f>[2]National_Transport!AG299</f>
        <v>0</v>
      </c>
      <c r="M136" s="20">
        <f>[2]National_Transport!AH299</f>
        <v>0</v>
      </c>
      <c r="N136" s="20">
        <f>[2]National_Transport!AI299</f>
        <v>0</v>
      </c>
      <c r="O136" s="20">
        <f>[2]National_Transport!AJ299</f>
        <v>0</v>
      </c>
      <c r="P136" s="20">
        <f>[2]National_Transport!AK299</f>
        <v>0</v>
      </c>
      <c r="Q136" s="20">
        <f>[2]National_Transport!AL299</f>
        <v>0</v>
      </c>
      <c r="R136" s="20">
        <f>[2]National_Transport!AM299</f>
        <v>0</v>
      </c>
      <c r="S136" s="20">
        <f>[2]National_Transport!AN299</f>
        <v>0</v>
      </c>
      <c r="T136" s="20">
        <f>[2]National_Transport!AO299</f>
        <v>0</v>
      </c>
      <c r="U136" s="20">
        <f>[2]National_Transport!AP299</f>
        <v>0</v>
      </c>
      <c r="V136" s="20">
        <f>[2]National_Transport!AQ299</f>
        <v>0</v>
      </c>
      <c r="W136" s="20">
        <f>[2]National_Transport!AR299</f>
        <v>0</v>
      </c>
      <c r="X136" s="20">
        <f>[2]National_Transport!AS299</f>
        <v>0</v>
      </c>
    </row>
    <row r="137" spans="1:24" x14ac:dyDescent="0.25">
      <c r="C137"/>
      <c r="D137"/>
      <c r="F137"/>
      <c r="G137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x14ac:dyDescent="0.25">
      <c r="A138" t="s">
        <v>27</v>
      </c>
      <c r="B138" t="s">
        <v>28</v>
      </c>
      <c r="C138" t="s">
        <v>33</v>
      </c>
      <c r="D138" t="s">
        <v>34</v>
      </c>
      <c r="F138" t="str">
        <f>[2]National_Transport!AA301</f>
        <v>Coal</v>
      </c>
      <c r="G138" t="str">
        <f>[2]National_Transport!AB301</f>
        <v>GWh</v>
      </c>
      <c r="H138" s="20">
        <f>[2]National_Transport!AC301</f>
        <v>0</v>
      </c>
      <c r="I138" s="20">
        <f>[2]National_Transport!AD301</f>
        <v>0</v>
      </c>
      <c r="J138" s="20">
        <f>[2]National_Transport!AE301</f>
        <v>0</v>
      </c>
      <c r="K138" s="20">
        <f>[2]National_Transport!AF301</f>
        <v>0</v>
      </c>
      <c r="L138" s="20">
        <f>[2]National_Transport!AG301</f>
        <v>0</v>
      </c>
      <c r="M138" s="20">
        <f>[2]National_Transport!AH301</f>
        <v>0</v>
      </c>
      <c r="N138" s="20">
        <f>[2]National_Transport!AI301</f>
        <v>0</v>
      </c>
      <c r="O138" s="20">
        <f>[2]National_Transport!AJ301</f>
        <v>0</v>
      </c>
      <c r="P138" s="20">
        <f>[2]National_Transport!AK301</f>
        <v>0</v>
      </c>
      <c r="Q138" s="20">
        <f>[2]National_Transport!AL301</f>
        <v>0</v>
      </c>
      <c r="R138" s="20">
        <f>[2]National_Transport!AM301</f>
        <v>0</v>
      </c>
      <c r="S138" s="20">
        <f>[2]National_Transport!AN301</f>
        <v>0</v>
      </c>
      <c r="T138" s="20">
        <f>[2]National_Transport!AO301</f>
        <v>0</v>
      </c>
      <c r="U138" s="20">
        <f>[2]National_Transport!AP301</f>
        <v>0</v>
      </c>
      <c r="V138" s="20">
        <f>[2]National_Transport!AQ301</f>
        <v>0</v>
      </c>
      <c r="W138" s="20">
        <f>[2]National_Transport!AR301</f>
        <v>0</v>
      </c>
      <c r="X138" s="20">
        <f>[2]National_Transport!AS301</f>
        <v>0</v>
      </c>
    </row>
    <row r="139" spans="1:24" x14ac:dyDescent="0.25">
      <c r="A139" t="s">
        <v>27</v>
      </c>
      <c r="B139" t="s">
        <v>28</v>
      </c>
      <c r="C139" t="s">
        <v>33</v>
      </c>
      <c r="D139" t="s">
        <v>34</v>
      </c>
      <c r="F139" t="str">
        <f>[2]National_Transport!AA302</f>
        <v>Oil</v>
      </c>
      <c r="G139" t="str">
        <f>[2]National_Transport!AB302</f>
        <v>GWh</v>
      </c>
      <c r="H139" s="20">
        <f>[2]National_Transport!AC302</f>
        <v>3146.6494979073004</v>
      </c>
      <c r="I139" s="20">
        <f>[2]National_Transport!AD302</f>
        <v>3583.6617047549062</v>
      </c>
      <c r="J139" s="20">
        <f>[2]National_Transport!AE302</f>
        <v>5945.0602611957711</v>
      </c>
      <c r="K139" s="20">
        <f>[2]National_Transport!AF302</f>
        <v>5652.5255499305831</v>
      </c>
      <c r="L139" s="20">
        <f>[2]National_Transport!AG302</f>
        <v>5567.596117627787</v>
      </c>
      <c r="M139" s="20">
        <f>[2]National_Transport!AH302</f>
        <v>7235.2253870350369</v>
      </c>
      <c r="N139" s="20">
        <f>[2]National_Transport!AI302</f>
        <v>6546.1563025555115</v>
      </c>
      <c r="O139" s="20">
        <f>[2]National_Transport!AJ302</f>
        <v>6431.3114551422559</v>
      </c>
      <c r="P139" s="20">
        <f>[2]National_Transport!AK302</f>
        <v>7837.9284330017354</v>
      </c>
      <c r="Q139" s="20">
        <f>[2]National_Transport!AL302</f>
        <v>6344.9896838585473</v>
      </c>
      <c r="R139" s="20">
        <f>[2]National_Transport!AM302</f>
        <v>6344.9896838585473</v>
      </c>
      <c r="S139" s="20">
        <f>[2]National_Transport!AN302</f>
        <v>7881.1568446384663</v>
      </c>
      <c r="T139" s="20">
        <f>[2]National_Transport!AO302</f>
        <v>5504.3000184776574</v>
      </c>
      <c r="U139" s="20">
        <f>[2]National_Transport!AP302</f>
        <v>5129.0068353996357</v>
      </c>
      <c r="V139" s="20">
        <f>[2]National_Transport!AQ302</f>
        <v>6093.9598596347869</v>
      </c>
      <c r="W139" s="20">
        <f>[2]National_Transport!AR302</f>
        <v>2901.8856474451372</v>
      </c>
      <c r="X139" s="20">
        <f>[2]National_Transport!AS302</f>
        <v>2901.8856474451372</v>
      </c>
    </row>
    <row r="140" spans="1:24" x14ac:dyDescent="0.25">
      <c r="A140" t="s">
        <v>27</v>
      </c>
      <c r="B140" t="s">
        <v>28</v>
      </c>
      <c r="C140" t="s">
        <v>33</v>
      </c>
      <c r="D140" t="s">
        <v>34</v>
      </c>
      <c r="F140" t="str">
        <f>[2]National_Transport!AA303</f>
        <v>Natural Gas</v>
      </c>
      <c r="G140" t="str">
        <f>[2]National_Transport!AB303</f>
        <v>GWh</v>
      </c>
      <c r="H140" s="20">
        <f>[2]National_Transport!AC303</f>
        <v>0</v>
      </c>
      <c r="I140" s="20">
        <f>[2]National_Transport!AD303</f>
        <v>0</v>
      </c>
      <c r="J140" s="20">
        <f>[2]National_Transport!AE303</f>
        <v>0</v>
      </c>
      <c r="K140" s="20">
        <f>[2]National_Transport!AF303</f>
        <v>0</v>
      </c>
      <c r="L140" s="20">
        <f>[2]National_Transport!AG303</f>
        <v>0</v>
      </c>
      <c r="M140" s="20">
        <f>[2]National_Transport!AH303</f>
        <v>0</v>
      </c>
      <c r="N140" s="20">
        <f>[2]National_Transport!AI303</f>
        <v>0</v>
      </c>
      <c r="O140" s="20">
        <f>[2]National_Transport!AJ303</f>
        <v>0</v>
      </c>
      <c r="P140" s="20">
        <f>[2]National_Transport!AK303</f>
        <v>0</v>
      </c>
      <c r="Q140" s="20">
        <f>[2]National_Transport!AL303</f>
        <v>0</v>
      </c>
      <c r="R140" s="20">
        <f>[2]National_Transport!AM303</f>
        <v>0</v>
      </c>
      <c r="S140" s="20">
        <f>[2]National_Transport!AN303</f>
        <v>0</v>
      </c>
      <c r="T140" s="20">
        <f>[2]National_Transport!AO303</f>
        <v>0</v>
      </c>
      <c r="U140" s="20">
        <f>[2]National_Transport!AP303</f>
        <v>0</v>
      </c>
      <c r="V140" s="20">
        <f>[2]National_Transport!AQ303</f>
        <v>0</v>
      </c>
      <c r="W140" s="20">
        <f>[2]National_Transport!AR303</f>
        <v>0</v>
      </c>
      <c r="X140" s="20">
        <f>[2]National_Transport!AS303</f>
        <v>0</v>
      </c>
    </row>
    <row r="141" spans="1:24" x14ac:dyDescent="0.25">
      <c r="A141" t="s">
        <v>27</v>
      </c>
      <c r="B141" t="s">
        <v>28</v>
      </c>
      <c r="C141" t="s">
        <v>33</v>
      </c>
      <c r="D141" t="s">
        <v>34</v>
      </c>
      <c r="F141" t="str">
        <f>[2]National_Transport!AA304</f>
        <v>Biofuels</v>
      </c>
      <c r="G141" t="str">
        <f>[2]National_Transport!AB304</f>
        <v>GWh</v>
      </c>
      <c r="H141" s="20">
        <f>[2]National_Transport!AC304</f>
        <v>0</v>
      </c>
      <c r="I141" s="20">
        <f>[2]National_Transport!AD304</f>
        <v>0</v>
      </c>
      <c r="J141" s="20">
        <f>[2]National_Transport!AE304</f>
        <v>312.89790848398798</v>
      </c>
      <c r="K141" s="20">
        <f>[2]National_Transport!AF304</f>
        <v>297.50134473318855</v>
      </c>
      <c r="L141" s="20">
        <f>[2]National_Transport!AG304</f>
        <v>293.03137461198878</v>
      </c>
      <c r="M141" s="20">
        <f>[2]National_Transport!AH304</f>
        <v>803.91393189278199</v>
      </c>
      <c r="N141" s="20">
        <f>[2]National_Transport!AI304</f>
        <v>727.3507002839458</v>
      </c>
      <c r="O141" s="20">
        <f>[2]National_Transport!AJ304</f>
        <v>714.59016168247297</v>
      </c>
      <c r="P141" s="20">
        <f>[2]National_Transport!AK304</f>
        <v>1959.4821082504338</v>
      </c>
      <c r="Q141" s="20">
        <f>[2]National_Transport!AL304</f>
        <v>1586.2474209646368</v>
      </c>
      <c r="R141" s="20">
        <f>[2]National_Transport!AM304</f>
        <v>1586.2474209646368</v>
      </c>
      <c r="S141" s="20">
        <f>[2]National_Transport!AN304</f>
        <v>3377.6386477021993</v>
      </c>
      <c r="T141" s="20">
        <f>[2]National_Transport!AO304</f>
        <v>2358.9857222047103</v>
      </c>
      <c r="U141" s="20">
        <f>[2]National_Transport!AP304</f>
        <v>2198.1457865998436</v>
      </c>
      <c r="V141" s="20">
        <f>[2]National_Transport!AQ304</f>
        <v>6093.9598596347869</v>
      </c>
      <c r="W141" s="20">
        <f>[2]National_Transport!AR304</f>
        <v>2901.8856474451372</v>
      </c>
      <c r="X141" s="20">
        <f>[2]National_Transport!AS304</f>
        <v>2901.8856474451372</v>
      </c>
    </row>
    <row r="142" spans="1:24" x14ac:dyDescent="0.25">
      <c r="A142" t="s">
        <v>27</v>
      </c>
      <c r="B142" t="s">
        <v>28</v>
      </c>
      <c r="C142" t="s">
        <v>33</v>
      </c>
      <c r="D142" t="s">
        <v>34</v>
      </c>
      <c r="F142" t="str">
        <f>[2]National_Transport!AA305</f>
        <v>Electricity</v>
      </c>
      <c r="G142" t="str">
        <f>[2]National_Transport!AB305</f>
        <v>GWh</v>
      </c>
      <c r="H142" s="20">
        <f>[2]National_Transport!AC305</f>
        <v>1071.8587019855661</v>
      </c>
      <c r="I142" s="20">
        <f>[2]National_Transport!AD305</f>
        <v>1220.7203203815918</v>
      </c>
      <c r="J142" s="20">
        <f>[2]National_Transport!AE305</f>
        <v>2131.6790844655184</v>
      </c>
      <c r="K142" s="20">
        <f>[2]National_Transport!AF305</f>
        <v>2304.5179291519112</v>
      </c>
      <c r="L142" s="20">
        <f>[2]National_Transport!AG305</f>
        <v>2362.1308773807086</v>
      </c>
      <c r="M142" s="20">
        <f>[2]National_Transport!AH305</f>
        <v>2738.4115838760476</v>
      </c>
      <c r="N142" s="20">
        <f>[2]National_Transport!AI305</f>
        <v>3108.4672033187567</v>
      </c>
      <c r="O142" s="20">
        <f>[2]National_Transport!AJ305</f>
        <v>3256.4894510958406</v>
      </c>
      <c r="P142" s="20">
        <f>[2]National_Transport!AK305</f>
        <v>3337.3401621471667</v>
      </c>
      <c r="Q142" s="20">
        <f>[2]National_Transport!AL305</f>
        <v>3968.7288414723066</v>
      </c>
      <c r="R142" s="20">
        <f>[2]National_Transport!AM305</f>
        <v>4329.5223725152437</v>
      </c>
      <c r="S142" s="20">
        <f>[2]National_Transport!AN305</f>
        <v>3835.1389089782638</v>
      </c>
      <c r="T142" s="20">
        <f>[2]National_Transport!AO305</f>
        <v>4768.0105354864909</v>
      </c>
      <c r="U142" s="20">
        <f>[2]National_Transport!AP305</f>
        <v>5597.229759049359</v>
      </c>
      <c r="V142" s="20">
        <f>[2]National_Transport!AQ305</f>
        <v>4151.6310662781752</v>
      </c>
      <c r="W142" s="20">
        <f>[2]National_Transport!AR305</f>
        <v>5610.3122517272632</v>
      </c>
      <c r="X142" s="20">
        <f>[2]National_Transport!AS305</f>
        <v>6732.374702072716</v>
      </c>
    </row>
    <row r="143" spans="1:24" x14ac:dyDescent="0.25">
      <c r="A143" t="s">
        <v>27</v>
      </c>
      <c r="B143" t="s">
        <v>28</v>
      </c>
      <c r="C143" t="s">
        <v>33</v>
      </c>
      <c r="D143" t="s">
        <v>34</v>
      </c>
      <c r="F143" t="str">
        <f>[2]National_Transport!AA306</f>
        <v>Heat</v>
      </c>
      <c r="G143" t="str">
        <f>[2]National_Transport!AB306</f>
        <v>GWh</v>
      </c>
      <c r="H143" s="20">
        <f>[2]National_Transport!AC306</f>
        <v>0</v>
      </c>
      <c r="I143" s="20">
        <f>[2]National_Transport!AD306</f>
        <v>0</v>
      </c>
      <c r="J143" s="20">
        <f>[2]National_Transport!AE306</f>
        <v>0</v>
      </c>
      <c r="K143" s="20">
        <f>[2]National_Transport!AF306</f>
        <v>0</v>
      </c>
      <c r="L143" s="20">
        <f>[2]National_Transport!AG306</f>
        <v>0</v>
      </c>
      <c r="M143" s="20">
        <f>[2]National_Transport!AH306</f>
        <v>0</v>
      </c>
      <c r="N143" s="20">
        <f>[2]National_Transport!AI306</f>
        <v>0</v>
      </c>
      <c r="O143" s="20">
        <f>[2]National_Transport!AJ306</f>
        <v>0</v>
      </c>
      <c r="P143" s="20">
        <f>[2]National_Transport!AK306</f>
        <v>0</v>
      </c>
      <c r="Q143" s="20">
        <f>[2]National_Transport!AL306</f>
        <v>0</v>
      </c>
      <c r="R143" s="20">
        <f>[2]National_Transport!AM306</f>
        <v>0</v>
      </c>
      <c r="S143" s="20">
        <f>[2]National_Transport!AN306</f>
        <v>0</v>
      </c>
      <c r="T143" s="20">
        <f>[2]National_Transport!AO306</f>
        <v>0</v>
      </c>
      <c r="U143" s="20">
        <f>[2]National_Transport!AP306</f>
        <v>0</v>
      </c>
      <c r="V143" s="20">
        <f>[2]National_Transport!AQ306</f>
        <v>0</v>
      </c>
      <c r="W143" s="20">
        <f>[2]National_Transport!AR306</f>
        <v>0</v>
      </c>
      <c r="X143" s="20">
        <f>[2]National_Transport!AS306</f>
        <v>0</v>
      </c>
    </row>
    <row r="144" spans="1:24" x14ac:dyDescent="0.25">
      <c r="A144" t="s">
        <v>27</v>
      </c>
      <c r="B144" t="s">
        <v>28</v>
      </c>
      <c r="C144" t="s">
        <v>33</v>
      </c>
      <c r="D144" t="s">
        <v>34</v>
      </c>
      <c r="F144" t="str">
        <f>[2]National_Transport!AA307</f>
        <v>Hydrogen</v>
      </c>
      <c r="G144" t="str">
        <f>[2]National_Transport!AB307</f>
        <v>GWh</v>
      </c>
      <c r="H144" s="20">
        <f>[2]National_Transport!AC307</f>
        <v>0</v>
      </c>
      <c r="I144" s="20">
        <f>[2]National_Transport!AD307</f>
        <v>0</v>
      </c>
      <c r="J144" s="20">
        <f>[2]National_Transport!AE307</f>
        <v>0</v>
      </c>
      <c r="K144" s="20">
        <f>[2]National_Transport!AF307</f>
        <v>7.8472808794396984</v>
      </c>
      <c r="L144" s="20">
        <f>[2]National_Transport!AG307</f>
        <v>0</v>
      </c>
      <c r="M144" s="20">
        <f>[2]National_Transport!AH307</f>
        <v>0</v>
      </c>
      <c r="N144" s="20">
        <f>[2]National_Transport!AI307</f>
        <v>100.80825495163454</v>
      </c>
      <c r="O144" s="20">
        <f>[2]National_Transport!AJ307</f>
        <v>0</v>
      </c>
      <c r="P144" s="20">
        <f>[2]National_Transport!AK307</f>
        <v>0</v>
      </c>
      <c r="Q144" s="20">
        <f>[2]National_Transport!AL307</f>
        <v>614.28208949120733</v>
      </c>
      <c r="R144" s="20">
        <f>[2]National_Transport!AM307</f>
        <v>122.85641789824146</v>
      </c>
      <c r="S144" s="20">
        <f>[2]National_Transport!AN307</f>
        <v>0</v>
      </c>
      <c r="T144" s="20">
        <f>[2]National_Transport!AO307</f>
        <v>1411.8172125316071</v>
      </c>
      <c r="U144" s="20">
        <f>[2]National_Transport!AP307</f>
        <v>705.90860626580354</v>
      </c>
      <c r="V144" s="20">
        <f>[2]National_Transport!AQ307</f>
        <v>0</v>
      </c>
      <c r="W144" s="20">
        <f>[2]National_Transport!AR307</f>
        <v>3056.652881975544</v>
      </c>
      <c r="X144" s="20">
        <f>[2]National_Transport!AS307</f>
        <v>1528.326440987772</v>
      </c>
    </row>
    <row r="145" spans="1:24" x14ac:dyDescent="0.25">
      <c r="A145" t="s">
        <v>27</v>
      </c>
      <c r="B145" t="s">
        <v>28</v>
      </c>
      <c r="C145" t="s">
        <v>33</v>
      </c>
      <c r="D145" t="s">
        <v>34</v>
      </c>
      <c r="F145" t="str">
        <f>[2]National_Transport!AA308</f>
        <v>E-fuels</v>
      </c>
      <c r="G145" t="str">
        <f>[2]National_Transport!AB308</f>
        <v>GWh</v>
      </c>
      <c r="H145" s="20">
        <f>[2]National_Transport!AC308</f>
        <v>0</v>
      </c>
      <c r="I145" s="20">
        <f>[2]National_Transport!AD308</f>
        <v>0</v>
      </c>
      <c r="J145" s="20">
        <f>[2]National_Transport!AE308</f>
        <v>0</v>
      </c>
      <c r="K145" s="20">
        <f>[2]National_Transport!AF308</f>
        <v>0</v>
      </c>
      <c r="L145" s="20">
        <f>[2]National_Transport!AG308</f>
        <v>0</v>
      </c>
      <c r="M145" s="20">
        <f>[2]National_Transport!AH308</f>
        <v>0</v>
      </c>
      <c r="N145" s="20">
        <f>[2]National_Transport!AI308</f>
        <v>0</v>
      </c>
      <c r="O145" s="20">
        <f>[2]National_Transport!AJ308</f>
        <v>0</v>
      </c>
      <c r="P145" s="20">
        <f>[2]National_Transport!AK308</f>
        <v>0</v>
      </c>
      <c r="Q145" s="20">
        <f>[2]National_Transport!AL308</f>
        <v>0</v>
      </c>
      <c r="R145" s="20">
        <f>[2]National_Transport!AM308</f>
        <v>0</v>
      </c>
      <c r="S145" s="20">
        <f>[2]National_Transport!AN308</f>
        <v>0</v>
      </c>
      <c r="T145" s="20">
        <f>[2]National_Transport!AO308</f>
        <v>0</v>
      </c>
      <c r="U145" s="20">
        <f>[2]National_Transport!AP308</f>
        <v>0</v>
      </c>
      <c r="V145" s="20">
        <f>[2]National_Transport!AQ308</f>
        <v>0</v>
      </c>
      <c r="W145" s="20">
        <f>[2]National_Transport!AR308</f>
        <v>0</v>
      </c>
      <c r="X145" s="20">
        <f>[2]National_Transport!AS308</f>
        <v>0</v>
      </c>
    </row>
    <row r="146" spans="1:24" x14ac:dyDescent="0.25">
      <c r="C146"/>
      <c r="D146"/>
      <c r="F146"/>
      <c r="G146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x14ac:dyDescent="0.25">
      <c r="A147" t="s">
        <v>27</v>
      </c>
      <c r="B147" t="s">
        <v>28</v>
      </c>
      <c r="C147" t="s">
        <v>35</v>
      </c>
      <c r="D147" t="s">
        <v>36</v>
      </c>
      <c r="F147" t="str">
        <f>[2]National_Transport!AA310</f>
        <v>Coal</v>
      </c>
      <c r="G147" t="str">
        <f>[2]National_Transport!AB310</f>
        <v>GWh</v>
      </c>
      <c r="H147" s="20">
        <f>[2]National_Transport!AC310</f>
        <v>0</v>
      </c>
      <c r="I147" s="20">
        <f>[2]National_Transport!AD310</f>
        <v>0</v>
      </c>
      <c r="J147" s="20">
        <f>[2]National_Transport!AE310</f>
        <v>0</v>
      </c>
      <c r="K147" s="20">
        <f>[2]National_Transport!AF310</f>
        <v>0</v>
      </c>
      <c r="L147" s="20">
        <f>[2]National_Transport!AG310</f>
        <v>0</v>
      </c>
      <c r="M147" s="20">
        <f>[2]National_Transport!AH310</f>
        <v>0</v>
      </c>
      <c r="N147" s="20">
        <f>[2]National_Transport!AI310</f>
        <v>0</v>
      </c>
      <c r="O147" s="20">
        <f>[2]National_Transport!AJ310</f>
        <v>0</v>
      </c>
      <c r="P147" s="20">
        <f>[2]National_Transport!AK310</f>
        <v>0</v>
      </c>
      <c r="Q147" s="20">
        <f>[2]National_Transport!AL310</f>
        <v>0</v>
      </c>
      <c r="R147" s="20">
        <f>[2]National_Transport!AM310</f>
        <v>0</v>
      </c>
      <c r="S147" s="20">
        <f>[2]National_Transport!AN310</f>
        <v>0</v>
      </c>
      <c r="T147" s="20">
        <f>[2]National_Transport!AO310</f>
        <v>0</v>
      </c>
      <c r="U147" s="20">
        <f>[2]National_Transport!AP310</f>
        <v>0</v>
      </c>
      <c r="V147" s="20">
        <f>[2]National_Transport!AQ310</f>
        <v>0</v>
      </c>
      <c r="W147" s="20">
        <f>[2]National_Transport!AR310</f>
        <v>0</v>
      </c>
      <c r="X147" s="20">
        <f>[2]National_Transport!AS310</f>
        <v>0</v>
      </c>
    </row>
    <row r="148" spans="1:24" x14ac:dyDescent="0.25">
      <c r="A148" t="s">
        <v>27</v>
      </c>
      <c r="B148" t="s">
        <v>28</v>
      </c>
      <c r="C148" t="s">
        <v>35</v>
      </c>
      <c r="D148" t="s">
        <v>36</v>
      </c>
      <c r="F148" t="str">
        <f>[2]National_Transport!AA311</f>
        <v>Oil</v>
      </c>
      <c r="G148" t="str">
        <f>[2]National_Transport!AB311</f>
        <v>GWh</v>
      </c>
      <c r="H148" s="20">
        <f>[2]National_Transport!AC311</f>
        <v>0</v>
      </c>
      <c r="I148" s="20">
        <f>[2]National_Transport!AD311</f>
        <v>0</v>
      </c>
      <c r="J148" s="20">
        <f>[2]National_Transport!AE311</f>
        <v>0</v>
      </c>
      <c r="K148" s="20">
        <f>[2]National_Transport!AF311</f>
        <v>0</v>
      </c>
      <c r="L148" s="20">
        <f>[2]National_Transport!AG311</f>
        <v>0</v>
      </c>
      <c r="M148" s="20">
        <f>[2]National_Transport!AH311</f>
        <v>0</v>
      </c>
      <c r="N148" s="20">
        <f>[2]National_Transport!AI311</f>
        <v>0</v>
      </c>
      <c r="O148" s="20">
        <f>[2]National_Transport!AJ311</f>
        <v>0</v>
      </c>
      <c r="P148" s="20">
        <f>[2]National_Transport!AK311</f>
        <v>0</v>
      </c>
      <c r="Q148" s="20">
        <f>[2]National_Transport!AL311</f>
        <v>0</v>
      </c>
      <c r="R148" s="20">
        <f>[2]National_Transport!AM311</f>
        <v>0</v>
      </c>
      <c r="S148" s="20">
        <f>[2]National_Transport!AN311</f>
        <v>0</v>
      </c>
      <c r="T148" s="20">
        <f>[2]National_Transport!AO311</f>
        <v>0</v>
      </c>
      <c r="U148" s="20">
        <f>[2]National_Transport!AP311</f>
        <v>0</v>
      </c>
      <c r="V148" s="20">
        <f>[2]National_Transport!AQ311</f>
        <v>0</v>
      </c>
      <c r="W148" s="20">
        <f>[2]National_Transport!AR311</f>
        <v>0</v>
      </c>
      <c r="X148" s="20">
        <f>[2]National_Transport!AS311</f>
        <v>0</v>
      </c>
    </row>
    <row r="149" spans="1:24" x14ac:dyDescent="0.25">
      <c r="A149" t="s">
        <v>27</v>
      </c>
      <c r="B149" t="s">
        <v>28</v>
      </c>
      <c r="C149" t="s">
        <v>35</v>
      </c>
      <c r="D149" t="s">
        <v>36</v>
      </c>
      <c r="F149" t="str">
        <f>[2]National_Transport!AA312</f>
        <v>Natural Gas</v>
      </c>
      <c r="G149" t="str">
        <f>[2]National_Transport!AB312</f>
        <v>GWh</v>
      </c>
      <c r="H149" s="20">
        <f>[2]National_Transport!AC312</f>
        <v>0</v>
      </c>
      <c r="I149" s="20">
        <f>[2]National_Transport!AD312</f>
        <v>0</v>
      </c>
      <c r="J149" s="20">
        <f>[2]National_Transport!AE312</f>
        <v>0</v>
      </c>
      <c r="K149" s="20">
        <f>[2]National_Transport!AF312</f>
        <v>0</v>
      </c>
      <c r="L149" s="20">
        <f>[2]National_Transport!AG312</f>
        <v>0</v>
      </c>
      <c r="M149" s="20">
        <f>[2]National_Transport!AH312</f>
        <v>0</v>
      </c>
      <c r="N149" s="20">
        <f>[2]National_Transport!AI312</f>
        <v>0</v>
      </c>
      <c r="O149" s="20">
        <f>[2]National_Transport!AJ312</f>
        <v>0</v>
      </c>
      <c r="P149" s="20">
        <f>[2]National_Transport!AK312</f>
        <v>0</v>
      </c>
      <c r="Q149" s="20">
        <f>[2]National_Transport!AL312</f>
        <v>0</v>
      </c>
      <c r="R149" s="20">
        <f>[2]National_Transport!AM312</f>
        <v>0</v>
      </c>
      <c r="S149" s="20">
        <f>[2]National_Transport!AN312</f>
        <v>0</v>
      </c>
      <c r="T149" s="20">
        <f>[2]National_Transport!AO312</f>
        <v>0</v>
      </c>
      <c r="U149" s="20">
        <f>[2]National_Transport!AP312</f>
        <v>0</v>
      </c>
      <c r="V149" s="20">
        <f>[2]National_Transport!AQ312</f>
        <v>0</v>
      </c>
      <c r="W149" s="20">
        <f>[2]National_Transport!AR312</f>
        <v>0</v>
      </c>
      <c r="X149" s="20">
        <f>[2]National_Transport!AS312</f>
        <v>0</v>
      </c>
    </row>
    <row r="150" spans="1:24" x14ac:dyDescent="0.25">
      <c r="A150" t="s">
        <v>27</v>
      </c>
      <c r="B150" t="s">
        <v>28</v>
      </c>
      <c r="C150" t="s">
        <v>35</v>
      </c>
      <c r="D150" t="s">
        <v>36</v>
      </c>
      <c r="F150" t="str">
        <f>[2]National_Transport!AA313</f>
        <v>Biofuels</v>
      </c>
      <c r="G150" t="str">
        <f>[2]National_Transport!AB313</f>
        <v>GWh</v>
      </c>
      <c r="H150" s="20">
        <f>[2]National_Transport!AC313</f>
        <v>0</v>
      </c>
      <c r="I150" s="20">
        <f>[2]National_Transport!AD313</f>
        <v>0</v>
      </c>
      <c r="J150" s="20">
        <f>[2]National_Transport!AE313</f>
        <v>0</v>
      </c>
      <c r="K150" s="20">
        <f>[2]National_Transport!AF313</f>
        <v>0</v>
      </c>
      <c r="L150" s="20">
        <f>[2]National_Transport!AG313</f>
        <v>0</v>
      </c>
      <c r="M150" s="20">
        <f>[2]National_Transport!AH313</f>
        <v>0</v>
      </c>
      <c r="N150" s="20">
        <f>[2]National_Transport!AI313</f>
        <v>0</v>
      </c>
      <c r="O150" s="20">
        <f>[2]National_Transport!AJ313</f>
        <v>0</v>
      </c>
      <c r="P150" s="20">
        <f>[2]National_Transport!AK313</f>
        <v>0</v>
      </c>
      <c r="Q150" s="20">
        <f>[2]National_Transport!AL313</f>
        <v>0</v>
      </c>
      <c r="R150" s="20">
        <f>[2]National_Transport!AM313</f>
        <v>0</v>
      </c>
      <c r="S150" s="20">
        <f>[2]National_Transport!AN313</f>
        <v>0</v>
      </c>
      <c r="T150" s="20">
        <f>[2]National_Transport!AO313</f>
        <v>0</v>
      </c>
      <c r="U150" s="20">
        <f>[2]National_Transport!AP313</f>
        <v>0</v>
      </c>
      <c r="V150" s="20">
        <f>[2]National_Transport!AQ313</f>
        <v>0</v>
      </c>
      <c r="W150" s="20">
        <f>[2]National_Transport!AR313</f>
        <v>0</v>
      </c>
      <c r="X150" s="20">
        <f>[2]National_Transport!AS313</f>
        <v>0</v>
      </c>
    </row>
    <row r="151" spans="1:24" x14ac:dyDescent="0.25">
      <c r="A151" t="s">
        <v>27</v>
      </c>
      <c r="B151" t="s">
        <v>28</v>
      </c>
      <c r="C151" t="s">
        <v>35</v>
      </c>
      <c r="D151" t="s">
        <v>36</v>
      </c>
      <c r="F151" t="str">
        <f>[2]National_Transport!AA314</f>
        <v>Electricity</v>
      </c>
      <c r="G151" t="str">
        <f>[2]National_Transport!AB314</f>
        <v>GWh</v>
      </c>
      <c r="H151" s="20">
        <f>[2]National_Transport!AC314</f>
        <v>0</v>
      </c>
      <c r="I151" s="20">
        <f>[2]National_Transport!AD314</f>
        <v>0</v>
      </c>
      <c r="J151" s="20">
        <f>[2]National_Transport!AE314</f>
        <v>0</v>
      </c>
      <c r="K151" s="20">
        <f>[2]National_Transport!AF314</f>
        <v>0</v>
      </c>
      <c r="L151" s="20">
        <f>[2]National_Transport!AG314</f>
        <v>0</v>
      </c>
      <c r="M151" s="20">
        <f>[2]National_Transport!AH314</f>
        <v>0</v>
      </c>
      <c r="N151" s="20">
        <f>[2]National_Transport!AI314</f>
        <v>0</v>
      </c>
      <c r="O151" s="20">
        <f>[2]National_Transport!AJ314</f>
        <v>0</v>
      </c>
      <c r="P151" s="20">
        <f>[2]National_Transport!AK314</f>
        <v>0</v>
      </c>
      <c r="Q151" s="20">
        <f>[2]National_Transport!AL314</f>
        <v>0</v>
      </c>
      <c r="R151" s="20">
        <f>[2]National_Transport!AM314</f>
        <v>0</v>
      </c>
      <c r="S151" s="20">
        <f>[2]National_Transport!AN314</f>
        <v>0</v>
      </c>
      <c r="T151" s="20">
        <f>[2]National_Transport!AO314</f>
        <v>0</v>
      </c>
      <c r="U151" s="20">
        <f>[2]National_Transport!AP314</f>
        <v>0</v>
      </c>
      <c r="V151" s="20">
        <f>[2]National_Transport!AQ314</f>
        <v>0</v>
      </c>
      <c r="W151" s="20">
        <f>[2]National_Transport!AR314</f>
        <v>0</v>
      </c>
      <c r="X151" s="20">
        <f>[2]National_Transport!AS314</f>
        <v>0</v>
      </c>
    </row>
    <row r="152" spans="1:24" x14ac:dyDescent="0.25">
      <c r="A152" t="s">
        <v>27</v>
      </c>
      <c r="B152" t="s">
        <v>28</v>
      </c>
      <c r="C152" t="s">
        <v>35</v>
      </c>
      <c r="D152" t="s">
        <v>36</v>
      </c>
      <c r="F152" t="str">
        <f>[2]National_Transport!AA315</f>
        <v>Heat</v>
      </c>
      <c r="G152" t="str">
        <f>[2]National_Transport!AB315</f>
        <v>GWh</v>
      </c>
      <c r="H152" s="20">
        <f>[2]National_Transport!AC315</f>
        <v>0</v>
      </c>
      <c r="I152" s="20">
        <f>[2]National_Transport!AD315</f>
        <v>0</v>
      </c>
      <c r="J152" s="20">
        <f>[2]National_Transport!AE315</f>
        <v>0</v>
      </c>
      <c r="K152" s="20">
        <f>[2]National_Transport!AF315</f>
        <v>0</v>
      </c>
      <c r="L152" s="20">
        <f>[2]National_Transport!AG315</f>
        <v>0</v>
      </c>
      <c r="M152" s="20">
        <f>[2]National_Transport!AH315</f>
        <v>0</v>
      </c>
      <c r="N152" s="20">
        <f>[2]National_Transport!AI315</f>
        <v>0</v>
      </c>
      <c r="O152" s="20">
        <f>[2]National_Transport!AJ315</f>
        <v>0</v>
      </c>
      <c r="P152" s="20">
        <f>[2]National_Transport!AK315</f>
        <v>0</v>
      </c>
      <c r="Q152" s="20">
        <f>[2]National_Transport!AL315</f>
        <v>0</v>
      </c>
      <c r="R152" s="20">
        <f>[2]National_Transport!AM315</f>
        <v>0</v>
      </c>
      <c r="S152" s="20">
        <f>[2]National_Transport!AN315</f>
        <v>0</v>
      </c>
      <c r="T152" s="20">
        <f>[2]National_Transport!AO315</f>
        <v>0</v>
      </c>
      <c r="U152" s="20">
        <f>[2]National_Transport!AP315</f>
        <v>0</v>
      </c>
      <c r="V152" s="20">
        <f>[2]National_Transport!AQ315</f>
        <v>0</v>
      </c>
      <c r="W152" s="20">
        <f>[2]National_Transport!AR315</f>
        <v>0</v>
      </c>
      <c r="X152" s="20">
        <f>[2]National_Transport!AS315</f>
        <v>0</v>
      </c>
    </row>
    <row r="153" spans="1:24" x14ac:dyDescent="0.25">
      <c r="A153" t="s">
        <v>27</v>
      </c>
      <c r="B153" t="s">
        <v>28</v>
      </c>
      <c r="C153" t="s">
        <v>35</v>
      </c>
      <c r="D153" t="s">
        <v>36</v>
      </c>
      <c r="F153" t="str">
        <f>[2]National_Transport!AA316</f>
        <v>Hydrogen</v>
      </c>
      <c r="G153" t="str">
        <f>[2]National_Transport!AB316</f>
        <v>GWh</v>
      </c>
      <c r="H153" s="20">
        <f>[2]National_Transport!AC316</f>
        <v>0</v>
      </c>
      <c r="I153" s="20">
        <f>[2]National_Transport!AD316</f>
        <v>0</v>
      </c>
      <c r="J153" s="20">
        <f>[2]National_Transport!AE316</f>
        <v>0</v>
      </c>
      <c r="K153" s="20">
        <f>[2]National_Transport!AF316</f>
        <v>0</v>
      </c>
      <c r="L153" s="20">
        <f>[2]National_Transport!AG316</f>
        <v>0</v>
      </c>
      <c r="M153" s="20">
        <f>[2]National_Transport!AH316</f>
        <v>0</v>
      </c>
      <c r="N153" s="20">
        <f>[2]National_Transport!AI316</f>
        <v>0</v>
      </c>
      <c r="O153" s="20">
        <f>[2]National_Transport!AJ316</f>
        <v>0</v>
      </c>
      <c r="P153" s="20">
        <f>[2]National_Transport!AK316</f>
        <v>0</v>
      </c>
      <c r="Q153" s="20">
        <f>[2]National_Transport!AL316</f>
        <v>0</v>
      </c>
      <c r="R153" s="20">
        <f>[2]National_Transport!AM316</f>
        <v>0</v>
      </c>
      <c r="S153" s="20">
        <f>[2]National_Transport!AN316</f>
        <v>0</v>
      </c>
      <c r="T153" s="20">
        <f>[2]National_Transport!AO316</f>
        <v>0</v>
      </c>
      <c r="U153" s="20">
        <f>[2]National_Transport!AP316</f>
        <v>0</v>
      </c>
      <c r="V153" s="20">
        <f>[2]National_Transport!AQ316</f>
        <v>0</v>
      </c>
      <c r="W153" s="20">
        <f>[2]National_Transport!AR316</f>
        <v>0</v>
      </c>
      <c r="X153" s="20">
        <f>[2]National_Transport!AS316</f>
        <v>0</v>
      </c>
    </row>
    <row r="154" spans="1:24" x14ac:dyDescent="0.25">
      <c r="A154" t="s">
        <v>27</v>
      </c>
      <c r="B154" t="s">
        <v>28</v>
      </c>
      <c r="C154" t="s">
        <v>35</v>
      </c>
      <c r="D154" t="s">
        <v>36</v>
      </c>
      <c r="F154" t="str">
        <f>[2]National_Transport!AA317</f>
        <v>E-fuels</v>
      </c>
      <c r="G154" t="str">
        <f>[2]National_Transport!AB317</f>
        <v>GWh</v>
      </c>
      <c r="H154" s="20">
        <f>[2]National_Transport!AC317</f>
        <v>0</v>
      </c>
      <c r="I154" s="20">
        <f>[2]National_Transport!AD317</f>
        <v>0</v>
      </c>
      <c r="J154" s="20">
        <f>[2]National_Transport!AE317</f>
        <v>0</v>
      </c>
      <c r="K154" s="20">
        <f>[2]National_Transport!AF317</f>
        <v>0</v>
      </c>
      <c r="L154" s="20">
        <f>[2]National_Transport!AG317</f>
        <v>0</v>
      </c>
      <c r="M154" s="20">
        <f>[2]National_Transport!AH317</f>
        <v>0</v>
      </c>
      <c r="N154" s="20">
        <f>[2]National_Transport!AI317</f>
        <v>0</v>
      </c>
      <c r="O154" s="20">
        <f>[2]National_Transport!AJ317</f>
        <v>0</v>
      </c>
      <c r="P154" s="20">
        <f>[2]National_Transport!AK317</f>
        <v>0</v>
      </c>
      <c r="Q154" s="20">
        <f>[2]National_Transport!AL317</f>
        <v>0</v>
      </c>
      <c r="R154" s="20">
        <f>[2]National_Transport!AM317</f>
        <v>0</v>
      </c>
      <c r="S154" s="20">
        <f>[2]National_Transport!AN317</f>
        <v>0</v>
      </c>
      <c r="T154" s="20">
        <f>[2]National_Transport!AO317</f>
        <v>0</v>
      </c>
      <c r="U154" s="20">
        <f>[2]National_Transport!AP317</f>
        <v>0</v>
      </c>
      <c r="V154" s="20">
        <f>[2]National_Transport!AQ317</f>
        <v>0</v>
      </c>
      <c r="W154" s="20">
        <f>[2]National_Transport!AR317</f>
        <v>0</v>
      </c>
      <c r="X154" s="20">
        <f>[2]National_Transport!AS317</f>
        <v>0</v>
      </c>
    </row>
    <row r="155" spans="1:24" x14ac:dyDescent="0.25">
      <c r="A155" t="s">
        <v>27</v>
      </c>
      <c r="B155" t="s">
        <v>28</v>
      </c>
      <c r="C155" t="s">
        <v>35</v>
      </c>
      <c r="D155" t="s">
        <v>36</v>
      </c>
      <c r="F155" t="str">
        <f>[2]National_Transport!AA318</f>
        <v>Ammonia</v>
      </c>
      <c r="G155" t="str">
        <f>[2]National_Transport!AB318</f>
        <v>GWh</v>
      </c>
      <c r="H155" s="20">
        <f>[2]National_Transport!AC318</f>
        <v>0</v>
      </c>
      <c r="I155" s="20">
        <f>[2]National_Transport!AD318</f>
        <v>0</v>
      </c>
      <c r="J155" s="20">
        <f>[2]National_Transport!AE318</f>
        <v>0</v>
      </c>
      <c r="K155" s="20">
        <f>[2]National_Transport!AF318</f>
        <v>0</v>
      </c>
      <c r="L155" s="20">
        <f>[2]National_Transport!AG318</f>
        <v>0</v>
      </c>
      <c r="M155" s="20">
        <f>[2]National_Transport!AH318</f>
        <v>0</v>
      </c>
      <c r="N155" s="20">
        <f>[2]National_Transport!AI318</f>
        <v>0</v>
      </c>
      <c r="O155" s="20">
        <f>[2]National_Transport!AJ318</f>
        <v>0</v>
      </c>
      <c r="P155" s="20">
        <f>[2]National_Transport!AK318</f>
        <v>0</v>
      </c>
      <c r="Q155" s="20">
        <f>[2]National_Transport!AL318</f>
        <v>0</v>
      </c>
      <c r="R155" s="20">
        <f>[2]National_Transport!AM318</f>
        <v>0</v>
      </c>
      <c r="S155" s="20">
        <f>[2]National_Transport!AN318</f>
        <v>0</v>
      </c>
      <c r="T155" s="20">
        <f>[2]National_Transport!AO318</f>
        <v>0</v>
      </c>
      <c r="U155" s="20">
        <f>[2]National_Transport!AP318</f>
        <v>0</v>
      </c>
      <c r="V155" s="20">
        <f>[2]National_Transport!AQ318</f>
        <v>0</v>
      </c>
      <c r="W155" s="20">
        <f>[2]National_Transport!AR318</f>
        <v>0</v>
      </c>
      <c r="X155" s="20">
        <f>[2]National_Transport!AS318</f>
        <v>0</v>
      </c>
    </row>
    <row r="156" spans="1:24" x14ac:dyDescent="0.25">
      <c r="C156"/>
      <c r="D156"/>
      <c r="F156"/>
      <c r="G156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x14ac:dyDescent="0.25">
      <c r="A157" t="s">
        <v>27</v>
      </c>
      <c r="B157" t="s">
        <v>28</v>
      </c>
      <c r="C157" t="s">
        <v>37</v>
      </c>
      <c r="D157" t="s">
        <v>38</v>
      </c>
      <c r="F157" t="str">
        <f>[2]National_Transport!AA320</f>
        <v>Coal</v>
      </c>
      <c r="G157" t="str">
        <f>[2]National_Transport!AB320</f>
        <v>GWh</v>
      </c>
      <c r="H157" s="20">
        <f>[2]National_Transport!AC320</f>
        <v>0</v>
      </c>
      <c r="I157" s="20">
        <f>[2]National_Transport!AD320</f>
        <v>0</v>
      </c>
      <c r="J157" s="20">
        <f>[2]National_Transport!AE320</f>
        <v>0</v>
      </c>
      <c r="K157" s="20">
        <f>[2]National_Transport!AF320</f>
        <v>0</v>
      </c>
      <c r="L157" s="20">
        <f>[2]National_Transport!AG320</f>
        <v>0</v>
      </c>
      <c r="M157" s="20">
        <f>[2]National_Transport!AH320</f>
        <v>0</v>
      </c>
      <c r="N157" s="20">
        <f>[2]National_Transport!AI320</f>
        <v>0</v>
      </c>
      <c r="O157" s="20">
        <f>[2]National_Transport!AJ320</f>
        <v>0</v>
      </c>
      <c r="P157" s="20">
        <f>[2]National_Transport!AK320</f>
        <v>0</v>
      </c>
      <c r="Q157" s="20">
        <f>[2]National_Transport!AL320</f>
        <v>0</v>
      </c>
      <c r="R157" s="20">
        <f>[2]National_Transport!AM320</f>
        <v>0</v>
      </c>
      <c r="S157" s="20">
        <f>[2]National_Transport!AN320</f>
        <v>0</v>
      </c>
      <c r="T157" s="20">
        <f>[2]National_Transport!AO320</f>
        <v>0</v>
      </c>
      <c r="U157" s="20">
        <f>[2]National_Transport!AP320</f>
        <v>0</v>
      </c>
      <c r="V157" s="20">
        <f>[2]National_Transport!AQ320</f>
        <v>0</v>
      </c>
      <c r="W157" s="20">
        <f>[2]National_Transport!AR320</f>
        <v>0</v>
      </c>
      <c r="X157" s="20">
        <f>[2]National_Transport!AS320</f>
        <v>0</v>
      </c>
    </row>
    <row r="158" spans="1:24" x14ac:dyDescent="0.25">
      <c r="A158" t="s">
        <v>27</v>
      </c>
      <c r="B158" t="s">
        <v>28</v>
      </c>
      <c r="C158" t="s">
        <v>37</v>
      </c>
      <c r="D158" t="s">
        <v>38</v>
      </c>
      <c r="F158" t="str">
        <f>[2]National_Transport!AA321</f>
        <v>Oil</v>
      </c>
      <c r="G158" t="str">
        <f>[2]National_Transport!AB321</f>
        <v>GWh</v>
      </c>
      <c r="H158" s="20">
        <f>[2]National_Transport!AC321</f>
        <v>38697.925502214006</v>
      </c>
      <c r="I158" s="20">
        <f>[2]National_Transport!AD321</f>
        <v>30034.498096993502</v>
      </c>
      <c r="J158" s="20">
        <f>[2]National_Transport!AE321</f>
        <v>34466.775025556708</v>
      </c>
      <c r="K158" s="20">
        <f>[2]National_Transport!AF321</f>
        <v>34466.775025556708</v>
      </c>
      <c r="L158" s="20">
        <f>[2]National_Transport!AG321</f>
        <v>34466.775025556708</v>
      </c>
      <c r="M158" s="20">
        <f>[2]National_Transport!AH321</f>
        <v>34981.369402713928</v>
      </c>
      <c r="N158" s="20">
        <f>[2]National_Transport!AI321</f>
        <v>35193.201028541465</v>
      </c>
      <c r="O158" s="20">
        <f>[2]National_Transport!AJ321</f>
        <v>35193.201028541465</v>
      </c>
      <c r="P158" s="20">
        <f>[2]National_Transport!AK321</f>
        <v>33252.537807742483</v>
      </c>
      <c r="Q158" s="20">
        <f>[2]National_Transport!AL321</f>
        <v>32421.224362548921</v>
      </c>
      <c r="R158" s="20">
        <f>[2]National_Transport!AM321</f>
        <v>32421.224362548921</v>
      </c>
      <c r="S158" s="20">
        <f>[2]National_Transport!AN321</f>
        <v>30051.13901572843</v>
      </c>
      <c r="T158" s="20">
        <f>[2]National_Transport!AO321</f>
        <v>27797.303589548796</v>
      </c>
      <c r="U158" s="20">
        <f>[2]National_Transport!AP321</f>
        <v>27797.303589548796</v>
      </c>
      <c r="V158" s="20">
        <f>[2]National_Transport!AQ321</f>
        <v>21938.75664613552</v>
      </c>
      <c r="W158" s="20">
        <f>[2]National_Transport!AR321</f>
        <v>17551.005316908417</v>
      </c>
      <c r="X158" s="20">
        <f>[2]National_Transport!AS321</f>
        <v>17551.005316908417</v>
      </c>
    </row>
    <row r="159" spans="1:24" x14ac:dyDescent="0.25">
      <c r="A159" t="s">
        <v>27</v>
      </c>
      <c r="B159" t="s">
        <v>28</v>
      </c>
      <c r="C159" t="s">
        <v>37</v>
      </c>
      <c r="D159" t="s">
        <v>38</v>
      </c>
      <c r="F159" t="str">
        <f>[2]National_Transport!AA322</f>
        <v>Natural Gas</v>
      </c>
      <c r="G159" t="str">
        <f>[2]National_Transport!AB322</f>
        <v>GWh</v>
      </c>
      <c r="H159" s="20">
        <f>[2]National_Transport!AC322</f>
        <v>0</v>
      </c>
      <c r="I159" s="20">
        <f>[2]National_Transport!AD322</f>
        <v>0</v>
      </c>
      <c r="J159" s="20">
        <f>[2]National_Transport!AE322</f>
        <v>0</v>
      </c>
      <c r="K159" s="20">
        <f>[2]National_Transport!AF322</f>
        <v>0</v>
      </c>
      <c r="L159" s="20">
        <f>[2]National_Transport!AG322</f>
        <v>0</v>
      </c>
      <c r="M159" s="20">
        <f>[2]National_Transport!AH322</f>
        <v>0</v>
      </c>
      <c r="N159" s="20">
        <f>[2]National_Transport!AI322</f>
        <v>0</v>
      </c>
      <c r="O159" s="20">
        <f>[2]National_Transport!AJ322</f>
        <v>0</v>
      </c>
      <c r="P159" s="20">
        <f>[2]National_Transport!AK322</f>
        <v>0</v>
      </c>
      <c r="Q159" s="20">
        <f>[2]National_Transport!AL322</f>
        <v>0</v>
      </c>
      <c r="R159" s="20">
        <f>[2]National_Transport!AM322</f>
        <v>0</v>
      </c>
      <c r="S159" s="20">
        <f>[2]National_Transport!AN322</f>
        <v>0</v>
      </c>
      <c r="T159" s="20">
        <f>[2]National_Transport!AO322</f>
        <v>0</v>
      </c>
      <c r="U159" s="20">
        <f>[2]National_Transport!AP322</f>
        <v>0</v>
      </c>
      <c r="V159" s="20">
        <f>[2]National_Transport!AQ322</f>
        <v>0</v>
      </c>
      <c r="W159" s="20">
        <f>[2]National_Transport!AR322</f>
        <v>0</v>
      </c>
      <c r="X159" s="20">
        <f>[2]National_Transport!AS322</f>
        <v>0</v>
      </c>
    </row>
    <row r="160" spans="1:24" x14ac:dyDescent="0.25">
      <c r="A160" t="s">
        <v>27</v>
      </c>
      <c r="B160" t="s">
        <v>28</v>
      </c>
      <c r="C160" t="s">
        <v>37</v>
      </c>
      <c r="D160" t="s">
        <v>38</v>
      </c>
      <c r="F160" t="str">
        <f>[2]National_Transport!AA323</f>
        <v>Biofuels</v>
      </c>
      <c r="G160" t="str">
        <f>[2]National_Transport!AB323</f>
        <v>GWh</v>
      </c>
      <c r="H160" s="20">
        <f>[2]National_Transport!AC323</f>
        <v>0</v>
      </c>
      <c r="I160" s="20">
        <f>[2]National_Transport!AD323</f>
        <v>0</v>
      </c>
      <c r="J160" s="20">
        <f>[2]National_Transport!AE323</f>
        <v>1814.0407908187744</v>
      </c>
      <c r="K160" s="20">
        <f>[2]National_Transport!AF323</f>
        <v>1814.0407908187744</v>
      </c>
      <c r="L160" s="20">
        <f>[2]National_Transport!AG323</f>
        <v>1814.0407908187744</v>
      </c>
      <c r="M160" s="20">
        <f>[2]National_Transport!AH323</f>
        <v>3886.8188225237695</v>
      </c>
      <c r="N160" s="20">
        <f>[2]National_Transport!AI323</f>
        <v>3480.646255570035</v>
      </c>
      <c r="O160" s="20">
        <f>[2]National_Transport!AJ323</f>
        <v>3480.646255570035</v>
      </c>
      <c r="P160" s="20">
        <f>[2]National_Transport!AK323</f>
        <v>8313.1344519356207</v>
      </c>
      <c r="Q160" s="20">
        <f>[2]National_Transport!AL323</f>
        <v>8105.3060906372302</v>
      </c>
      <c r="R160" s="20">
        <f>[2]National_Transport!AM323</f>
        <v>8105.3060906372302</v>
      </c>
      <c r="S160" s="20">
        <f>[2]National_Transport!AN323</f>
        <v>12879.059578169326</v>
      </c>
      <c r="T160" s="20">
        <f>[2]National_Transport!AO323</f>
        <v>11913.130109806627</v>
      </c>
      <c r="U160" s="20">
        <f>[2]National_Transport!AP323</f>
        <v>11913.130109806627</v>
      </c>
      <c r="V160" s="20">
        <f>[2]National_Transport!AQ323</f>
        <v>21938.75664613552</v>
      </c>
      <c r="W160" s="20">
        <f>[2]National_Transport!AR323</f>
        <v>17551.005316908417</v>
      </c>
      <c r="X160" s="20">
        <f>[2]National_Transport!AS323</f>
        <v>17551.005316908417</v>
      </c>
    </row>
    <row r="161" spans="1:24" x14ac:dyDescent="0.25">
      <c r="A161" t="s">
        <v>27</v>
      </c>
      <c r="B161" t="s">
        <v>28</v>
      </c>
      <c r="C161" t="s">
        <v>37</v>
      </c>
      <c r="D161" t="s">
        <v>38</v>
      </c>
      <c r="F161" t="str">
        <f>[2]National_Transport!AA324</f>
        <v>Electricity</v>
      </c>
      <c r="G161" t="str">
        <f>[2]National_Transport!AB324</f>
        <v>GWh</v>
      </c>
      <c r="H161" s="20">
        <f>[2]National_Transport!AC324</f>
        <v>0</v>
      </c>
      <c r="I161" s="20">
        <f>[2]National_Transport!AD324</f>
        <v>0</v>
      </c>
      <c r="J161" s="20">
        <f>[2]National_Transport!AE324</f>
        <v>0</v>
      </c>
      <c r="K161" s="20">
        <f>[2]National_Transport!AF324</f>
        <v>0</v>
      </c>
      <c r="L161" s="20">
        <f>[2]National_Transport!AG324</f>
        <v>0</v>
      </c>
      <c r="M161" s="20">
        <f>[2]National_Transport!AH324</f>
        <v>0</v>
      </c>
      <c r="N161" s="20">
        <f>[2]National_Transport!AI324</f>
        <v>0</v>
      </c>
      <c r="O161" s="20">
        <f>[2]National_Transport!AJ324</f>
        <v>141.33886627359163</v>
      </c>
      <c r="P161" s="20">
        <f>[2]National_Transport!AK324</f>
        <v>0</v>
      </c>
      <c r="Q161" s="20">
        <f>[2]National_Transport!AL324</f>
        <v>0</v>
      </c>
      <c r="R161" s="20">
        <f>[2]National_Transport!AM324</f>
        <v>755.73949563051087</v>
      </c>
      <c r="S161" s="20">
        <f>[2]National_Transport!AN324</f>
        <v>0</v>
      </c>
      <c r="T161" s="20">
        <f>[2]National_Transport!AO324</f>
        <v>0</v>
      </c>
      <c r="U161" s="20">
        <f>[2]National_Transport!AP324</f>
        <v>2341.6471960307863</v>
      </c>
      <c r="V161" s="20">
        <f>[2]National_Transport!AQ324</f>
        <v>0</v>
      </c>
      <c r="W161" s="20">
        <f>[2]National_Transport!AR324</f>
        <v>0</v>
      </c>
      <c r="X161" s="20">
        <f>[2]National_Transport!AS324</f>
        <v>6382.183751603061</v>
      </c>
    </row>
    <row r="162" spans="1:24" x14ac:dyDescent="0.25">
      <c r="A162" t="s">
        <v>27</v>
      </c>
      <c r="B162" t="s">
        <v>28</v>
      </c>
      <c r="C162" t="s">
        <v>37</v>
      </c>
      <c r="D162" t="s">
        <v>38</v>
      </c>
      <c r="F162" t="str">
        <f>[2]National_Transport!AA325</f>
        <v>Heat</v>
      </c>
      <c r="G162" t="str">
        <f>[2]National_Transport!AB325</f>
        <v>GWh</v>
      </c>
      <c r="H162" s="20">
        <f>[2]National_Transport!AC325</f>
        <v>0</v>
      </c>
      <c r="I162" s="20">
        <f>[2]National_Transport!AD325</f>
        <v>0</v>
      </c>
      <c r="J162" s="20">
        <f>[2]National_Transport!AE325</f>
        <v>0</v>
      </c>
      <c r="K162" s="20">
        <f>[2]National_Transport!AF325</f>
        <v>0</v>
      </c>
      <c r="L162" s="20">
        <f>[2]National_Transport!AG325</f>
        <v>0</v>
      </c>
      <c r="M162" s="20">
        <f>[2]National_Transport!AH325</f>
        <v>0</v>
      </c>
      <c r="N162" s="20">
        <f>[2]National_Transport!AI325</f>
        <v>0</v>
      </c>
      <c r="O162" s="20">
        <f>[2]National_Transport!AJ325</f>
        <v>0</v>
      </c>
      <c r="P162" s="20">
        <f>[2]National_Transport!AK325</f>
        <v>0</v>
      </c>
      <c r="Q162" s="20">
        <f>[2]National_Transport!AL325</f>
        <v>0</v>
      </c>
      <c r="R162" s="20">
        <f>[2]National_Transport!AM325</f>
        <v>0</v>
      </c>
      <c r="S162" s="20">
        <f>[2]National_Transport!AN325</f>
        <v>0</v>
      </c>
      <c r="T162" s="20">
        <f>[2]National_Transport!AO325</f>
        <v>0</v>
      </c>
      <c r="U162" s="20">
        <f>[2]National_Transport!AP325</f>
        <v>0</v>
      </c>
      <c r="V162" s="20">
        <f>[2]National_Transport!AQ325</f>
        <v>0</v>
      </c>
      <c r="W162" s="20">
        <f>[2]National_Transport!AR325</f>
        <v>0</v>
      </c>
      <c r="X162" s="20">
        <f>[2]National_Transport!AS325</f>
        <v>0</v>
      </c>
    </row>
    <row r="163" spans="1:24" x14ac:dyDescent="0.25">
      <c r="A163" t="s">
        <v>27</v>
      </c>
      <c r="B163" t="s">
        <v>28</v>
      </c>
      <c r="C163" t="s">
        <v>37</v>
      </c>
      <c r="D163" t="s">
        <v>38</v>
      </c>
      <c r="F163" t="str">
        <f>[2]National_Transport!AA326</f>
        <v>Hydrogen</v>
      </c>
      <c r="G163" t="str">
        <f>[2]National_Transport!AB326</f>
        <v>GWh</v>
      </c>
      <c r="H163" s="20">
        <f>[2]National_Transport!AC326</f>
        <v>0</v>
      </c>
      <c r="I163" s="20">
        <f>[2]National_Transport!AD326</f>
        <v>0</v>
      </c>
      <c r="J163" s="20">
        <f>[2]National_Transport!AE326</f>
        <v>0</v>
      </c>
      <c r="K163" s="20">
        <f>[2]National_Transport!AF326</f>
        <v>0</v>
      </c>
      <c r="L163" s="20">
        <f>[2]National_Transport!AG326</f>
        <v>0</v>
      </c>
      <c r="M163" s="20">
        <f>[2]National_Transport!AH326</f>
        <v>0</v>
      </c>
      <c r="N163" s="20">
        <f>[2]National_Transport!AI326</f>
        <v>176.67358284198954</v>
      </c>
      <c r="O163" s="20">
        <f>[2]National_Transport!AJ326</f>
        <v>0</v>
      </c>
      <c r="P163" s="20">
        <f>[2]National_Transport!AK326</f>
        <v>0</v>
      </c>
      <c r="Q163" s="20">
        <f>[2]National_Transport!AL326</f>
        <v>944.67436953813876</v>
      </c>
      <c r="R163" s="20">
        <f>[2]National_Transport!AM326</f>
        <v>0</v>
      </c>
      <c r="S163" s="20">
        <f>[2]National_Transport!AN326</f>
        <v>0</v>
      </c>
      <c r="T163" s="20">
        <f>[2]National_Transport!AO326</f>
        <v>2927.0589950384838</v>
      </c>
      <c r="U163" s="20">
        <f>[2]National_Transport!AP326</f>
        <v>0</v>
      </c>
      <c r="V163" s="20">
        <f>[2]National_Transport!AQ326</f>
        <v>0</v>
      </c>
      <c r="W163" s="20">
        <f>[2]National_Transport!AR326</f>
        <v>7977.7296895038271</v>
      </c>
      <c r="X163" s="20">
        <f>[2]National_Transport!AS326</f>
        <v>0</v>
      </c>
    </row>
    <row r="164" spans="1:24" x14ac:dyDescent="0.25">
      <c r="A164" t="s">
        <v>27</v>
      </c>
      <c r="B164" t="s">
        <v>28</v>
      </c>
      <c r="C164" t="s">
        <v>37</v>
      </c>
      <c r="D164" t="s">
        <v>38</v>
      </c>
      <c r="F164" t="str">
        <f>[2]National_Transport!AA327</f>
        <v>E-fuels</v>
      </c>
      <c r="G164" t="str">
        <f>[2]National_Transport!AB327</f>
        <v>GWh</v>
      </c>
      <c r="H164" s="20">
        <f>[2]National_Transport!AC327</f>
        <v>0</v>
      </c>
      <c r="I164" s="20">
        <f>[2]National_Transport!AD327</f>
        <v>0</v>
      </c>
      <c r="J164" s="20">
        <f>[2]National_Transport!AE327</f>
        <v>0</v>
      </c>
      <c r="K164" s="20">
        <f>[2]National_Transport!AF327</f>
        <v>0</v>
      </c>
      <c r="L164" s="20">
        <f>[2]National_Transport!AG327</f>
        <v>0</v>
      </c>
      <c r="M164" s="20">
        <f>[2]National_Transport!AH327</f>
        <v>0</v>
      </c>
      <c r="N164" s="20">
        <f>[2]National_Transport!AI327</f>
        <v>0</v>
      </c>
      <c r="O164" s="20">
        <f>[2]National_Transport!AJ327</f>
        <v>0</v>
      </c>
      <c r="P164" s="20">
        <f>[2]National_Transport!AK327</f>
        <v>0</v>
      </c>
      <c r="Q164" s="20">
        <f>[2]National_Transport!AL327</f>
        <v>0</v>
      </c>
      <c r="R164" s="20">
        <f>[2]National_Transport!AM327</f>
        <v>0</v>
      </c>
      <c r="S164" s="20">
        <f>[2]National_Transport!AN327</f>
        <v>0</v>
      </c>
      <c r="T164" s="20">
        <f>[2]National_Transport!AO327</f>
        <v>0</v>
      </c>
      <c r="U164" s="20">
        <f>[2]National_Transport!AP327</f>
        <v>0</v>
      </c>
      <c r="V164" s="20">
        <f>[2]National_Transport!AQ327</f>
        <v>0</v>
      </c>
      <c r="W164" s="20">
        <f>[2]National_Transport!AR327</f>
        <v>0</v>
      </c>
      <c r="X164" s="20">
        <f>[2]National_Transport!AS327</f>
        <v>0</v>
      </c>
    </row>
    <row r="165" spans="1:24" x14ac:dyDescent="0.25">
      <c r="C165"/>
      <c r="D165"/>
      <c r="F165"/>
      <c r="G165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x14ac:dyDescent="0.25">
      <c r="A166" t="s">
        <v>27</v>
      </c>
      <c r="B166" t="s">
        <v>39</v>
      </c>
      <c r="C166" t="s">
        <v>29</v>
      </c>
      <c r="D166" t="s">
        <v>40</v>
      </c>
      <c r="F166" t="str">
        <f>[2]National_Transport!AA329</f>
        <v>Coal</v>
      </c>
      <c r="G166" t="str">
        <f>[2]National_Transport!AB329</f>
        <v>GWh</v>
      </c>
      <c r="H166" s="20">
        <f>[2]National_Transport!AC329</f>
        <v>0</v>
      </c>
      <c r="I166" s="20">
        <f>[2]National_Transport!AD329</f>
        <v>0</v>
      </c>
      <c r="J166" s="20">
        <f>[2]National_Transport!AE329</f>
        <v>0</v>
      </c>
      <c r="K166" s="20">
        <f>[2]National_Transport!AF329</f>
        <v>0</v>
      </c>
      <c r="L166" s="20">
        <f>[2]National_Transport!AG329</f>
        <v>0</v>
      </c>
      <c r="M166" s="20">
        <f>[2]National_Transport!AH329</f>
        <v>0</v>
      </c>
      <c r="N166" s="20">
        <f>[2]National_Transport!AI329</f>
        <v>0</v>
      </c>
      <c r="O166" s="20">
        <f>[2]National_Transport!AJ329</f>
        <v>0</v>
      </c>
      <c r="P166" s="20">
        <f>[2]National_Transport!AK329</f>
        <v>0</v>
      </c>
      <c r="Q166" s="20">
        <f>[2]National_Transport!AL329</f>
        <v>0</v>
      </c>
      <c r="R166" s="20">
        <f>[2]National_Transport!AM329</f>
        <v>0</v>
      </c>
      <c r="S166" s="20">
        <f>[2]National_Transport!AN329</f>
        <v>0</v>
      </c>
      <c r="T166" s="20">
        <f>[2]National_Transport!AO329</f>
        <v>0</v>
      </c>
      <c r="U166" s="20">
        <f>[2]National_Transport!AP329</f>
        <v>0</v>
      </c>
      <c r="V166" s="20">
        <f>[2]National_Transport!AQ329</f>
        <v>0</v>
      </c>
      <c r="W166" s="20">
        <f>[2]National_Transport!AR329</f>
        <v>0</v>
      </c>
      <c r="X166" s="20">
        <f>[2]National_Transport!AS329</f>
        <v>0</v>
      </c>
    </row>
    <row r="167" spans="1:24" x14ac:dyDescent="0.25">
      <c r="A167" t="s">
        <v>27</v>
      </c>
      <c r="B167" t="s">
        <v>39</v>
      </c>
      <c r="C167" t="s">
        <v>29</v>
      </c>
      <c r="D167" t="s">
        <v>40</v>
      </c>
      <c r="F167" t="str">
        <f>[2]National_Transport!AA330</f>
        <v>Oil</v>
      </c>
      <c r="G167" t="str">
        <f>[2]National_Transport!AB330</f>
        <v>GWh</v>
      </c>
      <c r="H167" s="20">
        <f>[2]National_Transport!AC330</f>
        <v>50746.506987859357</v>
      </c>
      <c r="I167" s="20">
        <f>[2]National_Transport!AD330</f>
        <v>121731.53446008563</v>
      </c>
      <c r="J167" s="20">
        <f>[2]National_Transport!AE330</f>
        <v>116827.08632443765</v>
      </c>
      <c r="K167" s="20">
        <f>[2]National_Transport!AF330</f>
        <v>116706.64602925781</v>
      </c>
      <c r="L167" s="20">
        <f>[2]National_Transport!AG330</f>
        <v>116224.88484853848</v>
      </c>
      <c r="M167" s="20">
        <f>[2]National_Transport!AH330</f>
        <v>106410.86952415314</v>
      </c>
      <c r="N167" s="20">
        <f>[2]National_Transport!AI330</f>
        <v>106410.86952415312</v>
      </c>
      <c r="O167" s="20">
        <f>[2]National_Transport!AJ330</f>
        <v>106410.86952415312</v>
      </c>
      <c r="P167" s="20">
        <f>[2]National_Transport!AK330</f>
        <v>83720.488507075701</v>
      </c>
      <c r="Q167" s="20">
        <f>[2]National_Transport!AL330</f>
        <v>79915.011756754087</v>
      </c>
      <c r="R167" s="20">
        <f>[2]National_Transport!AM330</f>
        <v>79915.011756754087</v>
      </c>
      <c r="S167" s="20">
        <f>[2]National_Transport!AN330</f>
        <v>55392.985700012701</v>
      </c>
      <c r="T167" s="20">
        <f>[2]National_Transport!AO330</f>
        <v>41031.841259268658</v>
      </c>
      <c r="U167" s="20">
        <f>[2]National_Transport!AP330</f>
        <v>41031.841259268658</v>
      </c>
      <c r="V167" s="20">
        <f>[2]National_Transport!AQ330</f>
        <v>29588.119587072801</v>
      </c>
      <c r="W167" s="20">
        <f>[2]National_Transport!AR330</f>
        <v>15341.987934037743</v>
      </c>
      <c r="X167" s="20">
        <f>[2]National_Transport!AS330</f>
        <v>15341.987934037743</v>
      </c>
    </row>
    <row r="168" spans="1:24" x14ac:dyDescent="0.25">
      <c r="A168" t="s">
        <v>27</v>
      </c>
      <c r="B168" t="s">
        <v>39</v>
      </c>
      <c r="C168" t="s">
        <v>29</v>
      </c>
      <c r="D168" t="s">
        <v>40</v>
      </c>
      <c r="F168" t="str">
        <f>[2]National_Transport!AA331</f>
        <v>Natural Gas</v>
      </c>
      <c r="G168" t="str">
        <f>[2]National_Transport!AB331</f>
        <v>GWh</v>
      </c>
      <c r="H168" s="20">
        <f>[2]National_Transport!AC331</f>
        <v>0</v>
      </c>
      <c r="I168" s="20">
        <f>[2]National_Transport!AD331</f>
        <v>0</v>
      </c>
      <c r="J168" s="20">
        <f>[2]National_Transport!AE331</f>
        <v>4014.6765059944214</v>
      </c>
      <c r="K168" s="20">
        <f>[2]National_Transport!AF331</f>
        <v>4014.6765059944214</v>
      </c>
      <c r="L168" s="20">
        <f>[2]National_Transport!AG331</f>
        <v>4014.6765059944214</v>
      </c>
      <c r="M168" s="20">
        <f>[2]National_Transport!AH331</f>
        <v>4108.5277808553328</v>
      </c>
      <c r="N168" s="20">
        <f>[2]National_Transport!AI331</f>
        <v>4108.5277808553328</v>
      </c>
      <c r="O168" s="20">
        <f>[2]National_Transport!AJ331</f>
        <v>4108.5277808553328</v>
      </c>
      <c r="P168" s="20">
        <f>[2]National_Transport!AK331</f>
        <v>4228.3075003573595</v>
      </c>
      <c r="Q168" s="20">
        <f>[2]National_Transport!AL331</f>
        <v>4228.3075003573595</v>
      </c>
      <c r="R168" s="20">
        <f>[2]National_Transport!AM331</f>
        <v>4228.3075003573595</v>
      </c>
      <c r="S168" s="20">
        <f>[2]National_Transport!AN331</f>
        <v>4310.0673591668765</v>
      </c>
      <c r="T168" s="20">
        <f>[2]National_Transport!AO331</f>
        <v>4310.0673591668765</v>
      </c>
      <c r="U168" s="20">
        <f>[2]National_Transport!AP331</f>
        <v>4310.0673591668765</v>
      </c>
      <c r="V168" s="20">
        <f>[2]National_Transport!AQ331</f>
        <v>4383.4251240107851</v>
      </c>
      <c r="W168" s="20">
        <f>[2]National_Transport!AR331</f>
        <v>4383.4251240107851</v>
      </c>
      <c r="X168" s="20">
        <f>[2]National_Transport!AS331</f>
        <v>4383.4251240107851</v>
      </c>
    </row>
    <row r="169" spans="1:24" x14ac:dyDescent="0.25">
      <c r="A169" t="s">
        <v>27</v>
      </c>
      <c r="B169" t="s">
        <v>39</v>
      </c>
      <c r="C169" t="s">
        <v>29</v>
      </c>
      <c r="D169" t="s">
        <v>40</v>
      </c>
      <c r="F169" t="str">
        <f>[2]National_Transport!AA332</f>
        <v>Biofuels</v>
      </c>
      <c r="G169" t="str">
        <f>[2]National_Transport!AB332</f>
        <v>GWh</v>
      </c>
      <c r="H169" s="20">
        <f>[2]National_Transport!AC332</f>
        <v>7249.5009982656229</v>
      </c>
      <c r="I169" s="20">
        <f>[2]National_Transport!AD332</f>
        <v>38441.537197921774</v>
      </c>
      <c r="J169" s="20">
        <f>[2]National_Transport!AE332</f>
        <v>38942.362108145884</v>
      </c>
      <c r="K169" s="20">
        <f>[2]National_Transport!AF332</f>
        <v>38902.21534308594</v>
      </c>
      <c r="L169" s="20">
        <f>[2]National_Transport!AG332</f>
        <v>38741.628282846163</v>
      </c>
      <c r="M169" s="20">
        <f>[2]National_Transport!AH332</f>
        <v>45604.658367494201</v>
      </c>
      <c r="N169" s="20">
        <f>[2]National_Transport!AI332</f>
        <v>37387.602805783528</v>
      </c>
      <c r="O169" s="20">
        <f>[2]National_Transport!AJ332</f>
        <v>37387.602805783528</v>
      </c>
      <c r="P169" s="20">
        <f>[2]National_Transport!AK332</f>
        <v>55813.659004717141</v>
      </c>
      <c r="Q169" s="20">
        <f>[2]National_Transport!AL332</f>
        <v>34249.290752894609</v>
      </c>
      <c r="R169" s="20">
        <f>[2]National_Transport!AM332</f>
        <v>34249.290752894609</v>
      </c>
      <c r="S169" s="20">
        <f>[2]National_Transport!AN332</f>
        <v>76495.07549049372</v>
      </c>
      <c r="T169" s="20">
        <f>[2]National_Transport!AO332</f>
        <v>32239.303846568229</v>
      </c>
      <c r="U169" s="20">
        <f>[2]National_Transport!AP332</f>
        <v>32239.303846568229</v>
      </c>
      <c r="V169" s="20">
        <f>[2]National_Transport!AQ332</f>
        <v>88764.358761218406</v>
      </c>
      <c r="W169" s="20">
        <f>[2]National_Transport!AR332</f>
        <v>15341.987934037743</v>
      </c>
      <c r="X169" s="20">
        <f>[2]National_Transport!AS332</f>
        <v>15341.987934037743</v>
      </c>
    </row>
    <row r="170" spans="1:24" x14ac:dyDescent="0.25">
      <c r="A170" t="s">
        <v>27</v>
      </c>
      <c r="B170" t="s">
        <v>39</v>
      </c>
      <c r="C170" t="s">
        <v>29</v>
      </c>
      <c r="D170" t="s">
        <v>40</v>
      </c>
      <c r="F170" t="str">
        <f>[2]National_Transport!AA333</f>
        <v>Electricity</v>
      </c>
      <c r="G170" t="str">
        <f>[2]National_Transport!AB333</f>
        <v>GWh</v>
      </c>
      <c r="H170" s="20">
        <f>[2]National_Transport!AC333</f>
        <v>0</v>
      </c>
      <c r="I170" s="20">
        <f>[2]National_Transport!AD333</f>
        <v>0</v>
      </c>
      <c r="J170" s="20">
        <f>[2]National_Transport!AE333</f>
        <v>324.41031249887322</v>
      </c>
      <c r="K170" s="20">
        <f>[2]National_Transport!AF333</f>
        <v>324.41031249887322</v>
      </c>
      <c r="L170" s="20">
        <f>[2]National_Transport!AG333</f>
        <v>648.82062499774645</v>
      </c>
      <c r="M170" s="20">
        <f>[2]National_Transport!AH333</f>
        <v>3319.9406709543564</v>
      </c>
      <c r="N170" s="20">
        <f>[2]National_Transport!AI333</f>
        <v>4647.9169393360989</v>
      </c>
      <c r="O170" s="20">
        <f>[2]National_Transport!AJ333</f>
        <v>6639.8813419087128</v>
      </c>
      <c r="P170" s="20">
        <f>[2]National_Transport!AK333</f>
        <v>10250.189937974794</v>
      </c>
      <c r="Q170" s="20">
        <f>[2]National_Transport!AL333</f>
        <v>15033.6119090297</v>
      </c>
      <c r="R170" s="20">
        <f>[2]National_Transport!AM333</f>
        <v>20500.379875949588</v>
      </c>
      <c r="S170" s="20">
        <f>[2]National_Transport!AN333</f>
        <v>13931.18769884233</v>
      </c>
      <c r="T170" s="20">
        <f>[2]National_Transport!AO333</f>
        <v>27862.37539768466</v>
      </c>
      <c r="U170" s="20">
        <f>[2]National_Transport!AP333</f>
        <v>38310.766171816416</v>
      </c>
      <c r="V170" s="20">
        <f>[2]National_Transport!AQ333</f>
        <v>17710.372332272382</v>
      </c>
      <c r="W170" s="20">
        <f>[2]National_Transport!AR333</f>
        <v>38962.81913099924</v>
      </c>
      <c r="X170" s="20">
        <f>[2]National_Transport!AS333</f>
        <v>56673.191463271614</v>
      </c>
    </row>
    <row r="171" spans="1:24" x14ac:dyDescent="0.25">
      <c r="A171" t="s">
        <v>27</v>
      </c>
      <c r="B171" t="s">
        <v>39</v>
      </c>
      <c r="C171" t="s">
        <v>29</v>
      </c>
      <c r="D171" t="s">
        <v>40</v>
      </c>
      <c r="F171" t="str">
        <f>[2]National_Transport!AA334</f>
        <v>Heat</v>
      </c>
      <c r="G171" t="str">
        <f>[2]National_Transport!AB334</f>
        <v>GWh</v>
      </c>
      <c r="H171" s="20">
        <f>[2]National_Transport!AC334</f>
        <v>0</v>
      </c>
      <c r="I171" s="20">
        <f>[2]National_Transport!AD334</f>
        <v>0</v>
      </c>
      <c r="J171" s="20">
        <f>[2]National_Transport!AE334</f>
        <v>0</v>
      </c>
      <c r="K171" s="20">
        <f>[2]National_Transport!AF334</f>
        <v>0</v>
      </c>
      <c r="L171" s="20">
        <f>[2]National_Transport!AG334</f>
        <v>0</v>
      </c>
      <c r="M171" s="20">
        <f>[2]National_Transport!AH334</f>
        <v>0</v>
      </c>
      <c r="N171" s="20">
        <f>[2]National_Transport!AI334</f>
        <v>0</v>
      </c>
      <c r="O171" s="20">
        <f>[2]National_Transport!AJ334</f>
        <v>0</v>
      </c>
      <c r="P171" s="20">
        <f>[2]National_Transport!AK334</f>
        <v>0</v>
      </c>
      <c r="Q171" s="20">
        <f>[2]National_Transport!AL334</f>
        <v>0</v>
      </c>
      <c r="R171" s="20">
        <f>[2]National_Transport!AM334</f>
        <v>0</v>
      </c>
      <c r="S171" s="20">
        <f>[2]National_Transport!AN334</f>
        <v>0</v>
      </c>
      <c r="T171" s="20">
        <f>[2]National_Transport!AO334</f>
        <v>0</v>
      </c>
      <c r="U171" s="20">
        <f>[2]National_Transport!AP334</f>
        <v>0</v>
      </c>
      <c r="V171" s="20">
        <f>[2]National_Transport!AQ334</f>
        <v>0</v>
      </c>
      <c r="W171" s="20">
        <f>[2]National_Transport!AR334</f>
        <v>0</v>
      </c>
      <c r="X171" s="20">
        <f>[2]National_Transport!AS334</f>
        <v>0</v>
      </c>
    </row>
    <row r="172" spans="1:24" x14ac:dyDescent="0.25">
      <c r="A172" t="s">
        <v>27</v>
      </c>
      <c r="B172" t="s">
        <v>39</v>
      </c>
      <c r="C172" t="s">
        <v>29</v>
      </c>
      <c r="D172" t="s">
        <v>40</v>
      </c>
      <c r="F172" t="str">
        <f>[2]National_Transport!AA335</f>
        <v>Hydrogen</v>
      </c>
      <c r="G172" t="str">
        <f>[2]National_Transport!AB335</f>
        <v>GWh</v>
      </c>
      <c r="H172" s="20">
        <f>[2]National_Transport!AC335</f>
        <v>0</v>
      </c>
      <c r="I172" s="20">
        <f>[2]National_Transport!AD335</f>
        <v>0</v>
      </c>
      <c r="J172" s="20">
        <f>[2]National_Transport!AE335</f>
        <v>0</v>
      </c>
      <c r="K172" s="20">
        <f>[2]National_Transport!AF335</f>
        <v>128.66442902497687</v>
      </c>
      <c r="L172" s="20">
        <f>[2]National_Transport!AG335</f>
        <v>0</v>
      </c>
      <c r="M172" s="20">
        <f>[2]National_Transport!AH335</f>
        <v>0</v>
      </c>
      <c r="N172" s="20">
        <f>[2]National_Transport!AI335</f>
        <v>3950.1666966270477</v>
      </c>
      <c r="O172" s="20">
        <f>[2]National_Transport!AJ335</f>
        <v>0</v>
      </c>
      <c r="P172" s="20">
        <f>[2]National_Transport!AK335</f>
        <v>0</v>
      </c>
      <c r="Q172" s="20">
        <f>[2]National_Transport!AL335</f>
        <v>10840.878849654699</v>
      </c>
      <c r="R172" s="20">
        <f>[2]National_Transport!AM335</f>
        <v>0</v>
      </c>
      <c r="S172" s="20">
        <f>[2]National_Transport!AN335</f>
        <v>1381.3126786140281</v>
      </c>
      <c r="T172" s="20">
        <f>[2]National_Transport!AO335</f>
        <v>20719.690179210418</v>
      </c>
      <c r="U172" s="20">
        <f>[2]National_Transport!AP335</f>
        <v>0</v>
      </c>
      <c r="V172" s="20">
        <f>[2]National_Transport!AQ335</f>
        <v>7024.1137724605724</v>
      </c>
      <c r="W172" s="20">
        <f>[2]National_Transport!AR335</f>
        <v>35120.568862302862</v>
      </c>
      <c r="X172" s="20">
        <f>[2]National_Transport!AS335</f>
        <v>0</v>
      </c>
    </row>
    <row r="173" spans="1:24" x14ac:dyDescent="0.25">
      <c r="A173" t="s">
        <v>27</v>
      </c>
      <c r="B173" t="s">
        <v>39</v>
      </c>
      <c r="C173" t="s">
        <v>29</v>
      </c>
      <c r="D173" t="s">
        <v>40</v>
      </c>
      <c r="F173" t="str">
        <f>[2]National_Transport!AA336</f>
        <v>E-fuels</v>
      </c>
      <c r="G173" t="str">
        <f>[2]National_Transport!AB336</f>
        <v>GWh</v>
      </c>
      <c r="H173" s="20">
        <f>[2]National_Transport!AC336</f>
        <v>0</v>
      </c>
      <c r="I173" s="20">
        <f>[2]National_Transport!AD336</f>
        <v>0</v>
      </c>
      <c r="J173" s="20">
        <f>[2]National_Transport!AE336</f>
        <v>0</v>
      </c>
      <c r="K173" s="20">
        <f>[2]National_Transport!AF336</f>
        <v>0</v>
      </c>
      <c r="L173" s="20">
        <f>[2]National_Transport!AG336</f>
        <v>0</v>
      </c>
      <c r="M173" s="20">
        <f>[2]National_Transport!AH336</f>
        <v>0</v>
      </c>
      <c r="N173" s="20">
        <f>[2]National_Transport!AI336</f>
        <v>0</v>
      </c>
      <c r="O173" s="20">
        <f>[2]National_Transport!AJ336</f>
        <v>0</v>
      </c>
      <c r="P173" s="20">
        <f>[2]National_Transport!AK336</f>
        <v>0</v>
      </c>
      <c r="Q173" s="20">
        <f>[2]National_Transport!AL336</f>
        <v>0</v>
      </c>
      <c r="R173" s="20">
        <f>[2]National_Transport!AM336</f>
        <v>0</v>
      </c>
      <c r="S173" s="20">
        <f>[2]National_Transport!AN336</f>
        <v>0</v>
      </c>
      <c r="T173" s="20">
        <f>[2]National_Transport!AO336</f>
        <v>0</v>
      </c>
      <c r="U173" s="20">
        <f>[2]National_Transport!AP336</f>
        <v>0</v>
      </c>
      <c r="V173" s="20">
        <f>[2]National_Transport!AQ336</f>
        <v>0</v>
      </c>
      <c r="W173" s="20">
        <f>[2]National_Transport!AR336</f>
        <v>0</v>
      </c>
      <c r="X173" s="20">
        <f>[2]National_Transport!AS336</f>
        <v>0</v>
      </c>
    </row>
    <row r="174" spans="1:24" x14ac:dyDescent="0.25">
      <c r="C174"/>
      <c r="D174"/>
      <c r="F174"/>
      <c r="G174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x14ac:dyDescent="0.25">
      <c r="A175" t="s">
        <v>27</v>
      </c>
      <c r="B175" t="s">
        <v>39</v>
      </c>
      <c r="C175" t="s">
        <v>29</v>
      </c>
      <c r="D175" t="s">
        <v>41</v>
      </c>
      <c r="F175" t="str">
        <f>[2]National_Transport!AA338</f>
        <v>Coal</v>
      </c>
      <c r="G175" t="str">
        <f>[2]National_Transport!AB338</f>
        <v>GWh</v>
      </c>
      <c r="H175" s="20">
        <f>[2]National_Transport!AC338</f>
        <v>0</v>
      </c>
      <c r="I175" s="20">
        <f>[2]National_Transport!AD338</f>
        <v>0</v>
      </c>
      <c r="J175" s="20">
        <f>[2]National_Transport!AE338</f>
        <v>0</v>
      </c>
      <c r="K175" s="20">
        <f>[2]National_Transport!AF338</f>
        <v>0</v>
      </c>
      <c r="L175" s="20">
        <f>[2]National_Transport!AG338</f>
        <v>0</v>
      </c>
      <c r="M175" s="20">
        <f>[2]National_Transport!AH338</f>
        <v>0</v>
      </c>
      <c r="N175" s="20">
        <f>[2]National_Transport!AI338</f>
        <v>0</v>
      </c>
      <c r="O175" s="20">
        <f>[2]National_Transport!AJ338</f>
        <v>0</v>
      </c>
      <c r="P175" s="20">
        <f>[2]National_Transport!AK338</f>
        <v>0</v>
      </c>
      <c r="Q175" s="20">
        <f>[2]National_Transport!AL338</f>
        <v>0</v>
      </c>
      <c r="R175" s="20">
        <f>[2]National_Transport!AM338</f>
        <v>0</v>
      </c>
      <c r="S175" s="20">
        <f>[2]National_Transport!AN338</f>
        <v>0</v>
      </c>
      <c r="T175" s="20">
        <f>[2]National_Transport!AO338</f>
        <v>0</v>
      </c>
      <c r="U175" s="20">
        <f>[2]National_Transport!AP338</f>
        <v>0</v>
      </c>
      <c r="V175" s="20">
        <f>[2]National_Transport!AQ338</f>
        <v>0</v>
      </c>
      <c r="W175" s="20">
        <f>[2]National_Transport!AR338</f>
        <v>0</v>
      </c>
      <c r="X175" s="20">
        <f>[2]National_Transport!AS338</f>
        <v>0</v>
      </c>
    </row>
    <row r="176" spans="1:24" x14ac:dyDescent="0.25">
      <c r="A176" t="s">
        <v>27</v>
      </c>
      <c r="B176" t="s">
        <v>39</v>
      </c>
      <c r="C176" t="s">
        <v>29</v>
      </c>
      <c r="D176" t="s">
        <v>41</v>
      </c>
      <c r="F176" t="str">
        <f>[2]National_Transport!AA339</f>
        <v>Oil</v>
      </c>
      <c r="G176" t="str">
        <f>[2]National_Transport!AB339</f>
        <v>GWh</v>
      </c>
      <c r="H176" s="20">
        <f>[2]National_Transport!AC339</f>
        <v>145075.30821235097</v>
      </c>
      <c r="I176" s="20">
        <f>[2]National_Transport!AD339</f>
        <v>148202.60995358793</v>
      </c>
      <c r="J176" s="20">
        <f>[2]National_Transport!AE339</f>
        <v>151212.79059827991</v>
      </c>
      <c r="K176" s="20">
        <f>[2]National_Transport!AF339</f>
        <v>150449.08963566236</v>
      </c>
      <c r="L176" s="20">
        <f>[2]National_Transport!AG339</f>
        <v>149685.3886730448</v>
      </c>
      <c r="M176" s="20">
        <f>[2]National_Transport!AH339</f>
        <v>142242.83431109463</v>
      </c>
      <c r="N176" s="20">
        <f>[2]National_Transport!AI339</f>
        <v>123381.33027423889</v>
      </c>
      <c r="O176" s="20">
        <f>[2]National_Transport!AJ339</f>
        <v>123381.33027423889</v>
      </c>
      <c r="P176" s="20">
        <f>[2]National_Transport!AK339</f>
        <v>120972.64636840594</v>
      </c>
      <c r="Q176" s="20">
        <f>[2]National_Transport!AL339</f>
        <v>90086.013253068275</v>
      </c>
      <c r="R176" s="20">
        <f>[2]National_Transport!AM339</f>
        <v>90086.013253068275</v>
      </c>
      <c r="S176" s="20">
        <f>[2]National_Transport!AN339</f>
        <v>80808.590903547927</v>
      </c>
      <c r="T176" s="20">
        <f>[2]National_Transport!AO339</f>
        <v>42853.040630669369</v>
      </c>
      <c r="U176" s="20">
        <f>[2]National_Transport!AP339</f>
        <v>42853.040630669362</v>
      </c>
      <c r="V176" s="20">
        <f>[2]National_Transport!AQ339</f>
        <v>44471.840349054874</v>
      </c>
      <c r="W176" s="20">
        <f>[2]National_Transport!AR339</f>
        <v>22235.920174527433</v>
      </c>
      <c r="X176" s="20">
        <f>[2]National_Transport!AS339</f>
        <v>22235.920174527433</v>
      </c>
    </row>
    <row r="177" spans="1:24" x14ac:dyDescent="0.25">
      <c r="A177" t="s">
        <v>27</v>
      </c>
      <c r="B177" t="s">
        <v>39</v>
      </c>
      <c r="C177" t="s">
        <v>29</v>
      </c>
      <c r="D177" t="s">
        <v>41</v>
      </c>
      <c r="F177" t="str">
        <f>[2]National_Transport!AA340</f>
        <v>Natural Gas</v>
      </c>
      <c r="G177" t="str">
        <f>[2]National_Transport!AB340</f>
        <v>GWh</v>
      </c>
      <c r="H177" s="20">
        <f>[2]National_Transport!AC340</f>
        <v>0</v>
      </c>
      <c r="I177" s="20">
        <f>[2]National_Transport!AD340</f>
        <v>8125.1430895607418</v>
      </c>
      <c r="J177" s="20">
        <f>[2]National_Transport!AE340</f>
        <v>0</v>
      </c>
      <c r="K177" s="20">
        <f>[2]National_Transport!AF340</f>
        <v>0</v>
      </c>
      <c r="L177" s="20">
        <f>[2]National_Transport!AG340</f>
        <v>0</v>
      </c>
      <c r="M177" s="20">
        <f>[2]National_Transport!AH340</f>
        <v>0</v>
      </c>
      <c r="N177" s="20">
        <f>[2]National_Transport!AI340</f>
        <v>0</v>
      </c>
      <c r="O177" s="20">
        <f>[2]National_Transport!AJ340</f>
        <v>0</v>
      </c>
      <c r="P177" s="20">
        <f>[2]National_Transport!AK340</f>
        <v>0</v>
      </c>
      <c r="Q177" s="20">
        <f>[2]National_Transport!AL340</f>
        <v>0</v>
      </c>
      <c r="R177" s="20">
        <f>[2]National_Transport!AM340</f>
        <v>0</v>
      </c>
      <c r="S177" s="20">
        <f>[2]National_Transport!AN340</f>
        <v>0</v>
      </c>
      <c r="T177" s="20">
        <f>[2]National_Transport!AO340</f>
        <v>0</v>
      </c>
      <c r="U177" s="20">
        <f>[2]National_Transport!AP340</f>
        <v>0</v>
      </c>
      <c r="V177" s="20">
        <f>[2]National_Transport!AQ340</f>
        <v>0</v>
      </c>
      <c r="W177" s="20">
        <f>[2]National_Transport!AR340</f>
        <v>0</v>
      </c>
      <c r="X177" s="20">
        <f>[2]National_Transport!AS340</f>
        <v>0</v>
      </c>
    </row>
    <row r="178" spans="1:24" x14ac:dyDescent="0.25">
      <c r="A178" t="s">
        <v>27</v>
      </c>
      <c r="B178" t="s">
        <v>39</v>
      </c>
      <c r="C178" t="s">
        <v>29</v>
      </c>
      <c r="D178" t="s">
        <v>41</v>
      </c>
      <c r="F178" t="str">
        <f>[2]National_Transport!AA341</f>
        <v>Biofuels</v>
      </c>
      <c r="G178" t="str">
        <f>[2]National_Transport!AB341</f>
        <v>GWh</v>
      </c>
      <c r="H178" s="20">
        <f>[2]National_Transport!AC341</f>
        <v>20725.044030335848</v>
      </c>
      <c r="I178" s="20">
        <f>[2]National_Transport!AD341</f>
        <v>46800.824195869864</v>
      </c>
      <c r="J178" s="20">
        <f>[2]National_Transport!AE341</f>
        <v>50404.263532759971</v>
      </c>
      <c r="K178" s="20">
        <f>[2]National_Transport!AF341</f>
        <v>50149.696545220781</v>
      </c>
      <c r="L178" s="20">
        <f>[2]National_Transport!AG341</f>
        <v>49895.129557681597</v>
      </c>
      <c r="M178" s="20">
        <f>[2]National_Transport!AH341</f>
        <v>60961.214704754842</v>
      </c>
      <c r="N178" s="20">
        <f>[2]National_Transport!AI341</f>
        <v>43350.197123381236</v>
      </c>
      <c r="O178" s="20">
        <f>[2]National_Transport!AJ341</f>
        <v>43350.197123381236</v>
      </c>
      <c r="P178" s="20">
        <f>[2]National_Transport!AK341</f>
        <v>80648.430912270633</v>
      </c>
      <c r="Q178" s="20">
        <f>[2]National_Transport!AL341</f>
        <v>38608.291394172113</v>
      </c>
      <c r="R178" s="20">
        <f>[2]National_Transport!AM341</f>
        <v>38608.291394172113</v>
      </c>
      <c r="S178" s="20">
        <f>[2]National_Transport!AN341</f>
        <v>111592.81600966142</v>
      </c>
      <c r="T178" s="20">
        <f>[2]National_Transport!AO341</f>
        <v>33670.246209811652</v>
      </c>
      <c r="U178" s="20">
        <f>[2]National_Transport!AP341</f>
        <v>33670.246209811645</v>
      </c>
      <c r="V178" s="20">
        <f>[2]National_Transport!AQ341</f>
        <v>133415.5210471646</v>
      </c>
      <c r="W178" s="20">
        <f>[2]National_Transport!AR341</f>
        <v>22235.920174527433</v>
      </c>
      <c r="X178" s="20">
        <f>[2]National_Transport!AS341</f>
        <v>22235.920174527433</v>
      </c>
    </row>
    <row r="179" spans="1:24" x14ac:dyDescent="0.25">
      <c r="A179" t="s">
        <v>27</v>
      </c>
      <c r="B179" t="s">
        <v>39</v>
      </c>
      <c r="C179" t="s">
        <v>29</v>
      </c>
      <c r="D179" t="s">
        <v>41</v>
      </c>
      <c r="F179" t="str">
        <f>[2]National_Transport!AA342</f>
        <v>Electricity</v>
      </c>
      <c r="G179" t="str">
        <f>[2]National_Transport!AB342</f>
        <v>GWh</v>
      </c>
      <c r="H179" s="20">
        <f>[2]National_Transport!AC342</f>
        <v>0</v>
      </c>
      <c r="I179" s="20">
        <f>[2]National_Transport!AD342</f>
        <v>0</v>
      </c>
      <c r="J179" s="20">
        <f>[2]National_Transport!AE342</f>
        <v>1074.3696430368443</v>
      </c>
      <c r="K179" s="20">
        <f>[2]National_Transport!AF342</f>
        <v>1074.3696430368443</v>
      </c>
      <c r="L179" s="20">
        <f>[2]National_Transport!AG342</f>
        <v>2148.7392860736886</v>
      </c>
      <c r="M179" s="20">
        <f>[2]National_Transport!AH342</f>
        <v>2198.9704618709502</v>
      </c>
      <c r="N179" s="20">
        <f>[2]National_Transport!AI342</f>
        <v>10994.852309354752</v>
      </c>
      <c r="O179" s="20">
        <f>[2]National_Transport!AJ342</f>
        <v>21989.704618709504</v>
      </c>
      <c r="P179" s="20">
        <f>[2]National_Transport!AK342</f>
        <v>5657.6977161497616</v>
      </c>
      <c r="Q179" s="20">
        <f>[2]National_Transport!AL342</f>
        <v>22630.790864599046</v>
      </c>
      <c r="R179" s="20">
        <f>[2]National_Transport!AM342</f>
        <v>45261.581729198093</v>
      </c>
      <c r="S179" s="20">
        <f>[2]National_Transport!AN342</f>
        <v>11534.193410649126</v>
      </c>
      <c r="T179" s="20">
        <f>[2]National_Transport!AO342</f>
        <v>40369.676937271943</v>
      </c>
      <c r="U179" s="20">
        <f>[2]National_Transport!AP342</f>
        <v>74972.257169219331</v>
      </c>
      <c r="V179" s="20">
        <f>[2]National_Transport!AQ342</f>
        <v>17595.759753234568</v>
      </c>
      <c r="W179" s="20">
        <f>[2]National_Transport!AR342</f>
        <v>52787.279259703711</v>
      </c>
      <c r="X179" s="20">
        <f>[2]National_Transport!AS342</f>
        <v>93844.052017251044</v>
      </c>
    </row>
    <row r="180" spans="1:24" x14ac:dyDescent="0.25">
      <c r="A180" t="s">
        <v>27</v>
      </c>
      <c r="B180" t="s">
        <v>39</v>
      </c>
      <c r="C180" t="s">
        <v>29</v>
      </c>
      <c r="D180" t="s">
        <v>41</v>
      </c>
      <c r="F180" t="str">
        <f>[2]National_Transport!AA343</f>
        <v>Heat</v>
      </c>
      <c r="G180" t="str">
        <f>[2]National_Transport!AB343</f>
        <v>GWh</v>
      </c>
      <c r="H180" s="20">
        <f>[2]National_Transport!AC343</f>
        <v>0</v>
      </c>
      <c r="I180" s="20">
        <f>[2]National_Transport!AD343</f>
        <v>0</v>
      </c>
      <c r="J180" s="20">
        <f>[2]National_Transport!AE343</f>
        <v>0</v>
      </c>
      <c r="K180" s="20">
        <f>[2]National_Transport!AF343</f>
        <v>0</v>
      </c>
      <c r="L180" s="20">
        <f>[2]National_Transport!AG343</f>
        <v>0</v>
      </c>
      <c r="M180" s="20">
        <f>[2]National_Transport!AH343</f>
        <v>0</v>
      </c>
      <c r="N180" s="20">
        <f>[2]National_Transport!AI343</f>
        <v>0</v>
      </c>
      <c r="O180" s="20">
        <f>[2]National_Transport!AJ343</f>
        <v>0</v>
      </c>
      <c r="P180" s="20">
        <f>[2]National_Transport!AK343</f>
        <v>0</v>
      </c>
      <c r="Q180" s="20">
        <f>[2]National_Transport!AL343</f>
        <v>0</v>
      </c>
      <c r="R180" s="20">
        <f>[2]National_Transport!AM343</f>
        <v>0</v>
      </c>
      <c r="S180" s="20">
        <f>[2]National_Transport!AN343</f>
        <v>0</v>
      </c>
      <c r="T180" s="20">
        <f>[2]National_Transport!AO343</f>
        <v>0</v>
      </c>
      <c r="U180" s="20">
        <f>[2]National_Transport!AP343</f>
        <v>0</v>
      </c>
      <c r="V180" s="20">
        <f>[2]National_Transport!AQ343</f>
        <v>0</v>
      </c>
      <c r="W180" s="20">
        <f>[2]National_Transport!AR343</f>
        <v>0</v>
      </c>
      <c r="X180" s="20">
        <f>[2]National_Transport!AS343</f>
        <v>0</v>
      </c>
    </row>
    <row r="181" spans="1:24" x14ac:dyDescent="0.25">
      <c r="A181" t="s">
        <v>27</v>
      </c>
      <c r="B181" t="s">
        <v>39</v>
      </c>
      <c r="C181" t="s">
        <v>29</v>
      </c>
      <c r="D181" t="s">
        <v>41</v>
      </c>
      <c r="F181" t="str">
        <f>[2]National_Transport!AA344</f>
        <v>Hydrogen</v>
      </c>
      <c r="G181" t="str">
        <f>[2]National_Transport!AB344</f>
        <v>GWh</v>
      </c>
      <c r="H181" s="20">
        <f>[2]National_Transport!AC344</f>
        <v>0</v>
      </c>
      <c r="I181" s="20">
        <f>[2]National_Transport!AD344</f>
        <v>0</v>
      </c>
      <c r="J181" s="20">
        <f>[2]National_Transport!AE344</f>
        <v>0</v>
      </c>
      <c r="K181" s="20">
        <f>[2]National_Transport!AF344</f>
        <v>979.32925153743111</v>
      </c>
      <c r="L181" s="20">
        <f>[2]National_Transport!AG344</f>
        <v>0</v>
      </c>
      <c r="M181" s="20">
        <f>[2]National_Transport!AH344</f>
        <v>1002.223075891183</v>
      </c>
      <c r="N181" s="20">
        <f>[2]National_Transport!AI344</f>
        <v>20044.461517823664</v>
      </c>
      <c r="O181" s="20">
        <f>[2]National_Transport!AJ344</f>
        <v>0</v>
      </c>
      <c r="P181" s="20">
        <f>[2]National_Transport!AK344</f>
        <v>2062.8836288115281</v>
      </c>
      <c r="Q181" s="20">
        <f>[2]National_Transport!AL344</f>
        <v>41257.672576230558</v>
      </c>
      <c r="R181" s="20">
        <f>[2]National_Transport!AM344</f>
        <v>0</v>
      </c>
      <c r="S181" s="20">
        <f>[2]National_Transport!AN344</f>
        <v>4205.5443666520659</v>
      </c>
      <c r="T181" s="20">
        <f>[2]National_Transport!AO344</f>
        <v>63083.165499780989</v>
      </c>
      <c r="U181" s="20">
        <f>[2]National_Transport!AP344</f>
        <v>0</v>
      </c>
      <c r="V181" s="20">
        <f>[2]National_Transport!AQ344</f>
        <v>10692.807850042547</v>
      </c>
      <c r="W181" s="20">
        <f>[2]National_Transport!AR344</f>
        <v>74849.654950297816</v>
      </c>
      <c r="X181" s="20">
        <f>[2]National_Transport!AS344</f>
        <v>0</v>
      </c>
    </row>
    <row r="182" spans="1:24" x14ac:dyDescent="0.25">
      <c r="A182" t="s">
        <v>27</v>
      </c>
      <c r="B182" t="s">
        <v>39</v>
      </c>
      <c r="C182" t="s">
        <v>29</v>
      </c>
      <c r="D182" t="s">
        <v>41</v>
      </c>
      <c r="F182" t="str">
        <f>[2]National_Transport!AA345</f>
        <v>E-fuels</v>
      </c>
      <c r="G182" t="str">
        <f>[2]National_Transport!AB345</f>
        <v>GWh</v>
      </c>
      <c r="H182" s="20">
        <f>[2]National_Transport!AC345</f>
        <v>0</v>
      </c>
      <c r="I182" s="20">
        <f>[2]National_Transport!AD345</f>
        <v>0</v>
      </c>
      <c r="J182" s="20">
        <f>[2]National_Transport!AE345</f>
        <v>0</v>
      </c>
      <c r="K182" s="20">
        <f>[2]National_Transport!AF345</f>
        <v>0</v>
      </c>
      <c r="L182" s="20">
        <f>[2]National_Transport!AG345</f>
        <v>0</v>
      </c>
      <c r="M182" s="20">
        <f>[2]National_Transport!AH345</f>
        <v>0</v>
      </c>
      <c r="N182" s="20">
        <f>[2]National_Transport!AI345</f>
        <v>0</v>
      </c>
      <c r="O182" s="20">
        <f>[2]National_Transport!AJ345</f>
        <v>0</v>
      </c>
      <c r="P182" s="20">
        <f>[2]National_Transport!AK345</f>
        <v>0</v>
      </c>
      <c r="Q182" s="20">
        <f>[2]National_Transport!AL345</f>
        <v>0</v>
      </c>
      <c r="R182" s="20">
        <f>[2]National_Transport!AM345</f>
        <v>0</v>
      </c>
      <c r="S182" s="20">
        <f>[2]National_Transport!AN345</f>
        <v>0</v>
      </c>
      <c r="T182" s="20">
        <f>[2]National_Transport!AO345</f>
        <v>0</v>
      </c>
      <c r="U182" s="20">
        <f>[2]National_Transport!AP345</f>
        <v>0</v>
      </c>
      <c r="V182" s="20">
        <f>[2]National_Transport!AQ345</f>
        <v>0</v>
      </c>
      <c r="W182" s="20">
        <f>[2]National_Transport!AR345</f>
        <v>0</v>
      </c>
      <c r="X182" s="20">
        <f>[2]National_Transport!AS345</f>
        <v>0</v>
      </c>
    </row>
    <row r="183" spans="1:24" x14ac:dyDescent="0.25">
      <c r="C183"/>
      <c r="D183"/>
      <c r="F183"/>
      <c r="G183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x14ac:dyDescent="0.25">
      <c r="A184" t="s">
        <v>27</v>
      </c>
      <c r="B184" t="s">
        <v>39</v>
      </c>
      <c r="C184" t="s">
        <v>33</v>
      </c>
      <c r="D184" t="s">
        <v>42</v>
      </c>
      <c r="F184" t="str">
        <f>[2]National_Transport!AA347</f>
        <v>Coal</v>
      </c>
      <c r="G184" t="str">
        <f>[2]National_Transport!AB347</f>
        <v>GWh</v>
      </c>
      <c r="H184" s="20">
        <f>[2]National_Transport!AC347</f>
        <v>0</v>
      </c>
      <c r="I184" s="20">
        <f>[2]National_Transport!AD347</f>
        <v>0</v>
      </c>
      <c r="J184" s="20">
        <f>[2]National_Transport!AE347</f>
        <v>0</v>
      </c>
      <c r="K184" s="20">
        <f>[2]National_Transport!AF347</f>
        <v>0</v>
      </c>
      <c r="L184" s="20">
        <f>[2]National_Transport!AG347</f>
        <v>0</v>
      </c>
      <c r="M184" s="20">
        <f>[2]National_Transport!AH347</f>
        <v>0</v>
      </c>
      <c r="N184" s="20">
        <f>[2]National_Transport!AI347</f>
        <v>0</v>
      </c>
      <c r="O184" s="20">
        <f>[2]National_Transport!AJ347</f>
        <v>0</v>
      </c>
      <c r="P184" s="20">
        <f>[2]National_Transport!AK347</f>
        <v>0</v>
      </c>
      <c r="Q184" s="20">
        <f>[2]National_Transport!AL347</f>
        <v>0</v>
      </c>
      <c r="R184" s="20">
        <f>[2]National_Transport!AM347</f>
        <v>0</v>
      </c>
      <c r="S184" s="20">
        <f>[2]National_Transport!AN347</f>
        <v>0</v>
      </c>
      <c r="T184" s="20">
        <f>[2]National_Transport!AO347</f>
        <v>0</v>
      </c>
      <c r="U184" s="20">
        <f>[2]National_Transport!AP347</f>
        <v>0</v>
      </c>
      <c r="V184" s="20">
        <f>[2]National_Transport!AQ347</f>
        <v>0</v>
      </c>
      <c r="W184" s="20">
        <f>[2]National_Transport!AR347</f>
        <v>0</v>
      </c>
      <c r="X184" s="20">
        <f>[2]National_Transport!AS347</f>
        <v>0</v>
      </c>
    </row>
    <row r="185" spans="1:24" x14ac:dyDescent="0.25">
      <c r="A185" t="s">
        <v>27</v>
      </c>
      <c r="B185" t="s">
        <v>39</v>
      </c>
      <c r="C185" t="s">
        <v>33</v>
      </c>
      <c r="D185" t="s">
        <v>42</v>
      </c>
      <c r="F185" t="str">
        <f>[2]National_Transport!AA348</f>
        <v>Oil</v>
      </c>
      <c r="G185" t="str">
        <f>[2]National_Transport!AB348</f>
        <v>GWh</v>
      </c>
      <c r="H185" s="20">
        <f>[2]National_Transport!AC348</f>
        <v>1781.4835637656201</v>
      </c>
      <c r="I185" s="20">
        <f>[2]National_Transport!AD348</f>
        <v>7586.8800760264494</v>
      </c>
      <c r="J185" s="20">
        <f>[2]National_Transport!AE348</f>
        <v>13629.048235990474</v>
      </c>
      <c r="K185" s="20">
        <f>[2]National_Transport!AF348</f>
        <v>10333.923915643412</v>
      </c>
      <c r="L185" s="20">
        <f>[2]National_Transport!AG348</f>
        <v>10178.656277511875</v>
      </c>
      <c r="M185" s="20">
        <f>[2]National_Transport!AH348</f>
        <v>17084.318506286134</v>
      </c>
      <c r="N185" s="20">
        <f>[2]National_Transport!AI348</f>
        <v>12326.66018807987</v>
      </c>
      <c r="O185" s="20">
        <f>[2]National_Transport!AJ348</f>
        <v>12110.402991797766</v>
      </c>
      <c r="P185" s="20">
        <f>[2]National_Transport!AK348</f>
        <v>18876.49345917704</v>
      </c>
      <c r="Q185" s="20">
        <f>[2]National_Transport!AL348</f>
        <v>12186.090714152266</v>
      </c>
      <c r="R185" s="20">
        <f>[2]National_Transport!AM348</f>
        <v>12186.090714152266</v>
      </c>
      <c r="S185" s="20">
        <f>[2]National_Transport!AN348</f>
        <v>19264.172421999159</v>
      </c>
      <c r="T185" s="20">
        <f>[2]National_Transport!AO348</f>
        <v>10729.412488202061</v>
      </c>
      <c r="U185" s="20">
        <f>[2]National_Transport!AP348</f>
        <v>9997.8616367337399</v>
      </c>
      <c r="V185" s="20">
        <f>[2]National_Transport!AQ348</f>
        <v>15118.430461672158</v>
      </c>
      <c r="W185" s="20">
        <f>[2]National_Transport!AR348</f>
        <v>5741.1761246856304</v>
      </c>
      <c r="X185" s="20">
        <f>[2]National_Transport!AS348</f>
        <v>5741.1761246856304</v>
      </c>
    </row>
    <row r="186" spans="1:24" x14ac:dyDescent="0.25">
      <c r="A186" t="s">
        <v>27</v>
      </c>
      <c r="B186" t="s">
        <v>39</v>
      </c>
      <c r="C186" t="s">
        <v>33</v>
      </c>
      <c r="D186" t="s">
        <v>42</v>
      </c>
      <c r="F186" t="str">
        <f>[2]National_Transport!AA349</f>
        <v>Natural Gas</v>
      </c>
      <c r="G186" t="str">
        <f>[2]National_Transport!AB349</f>
        <v>GWh</v>
      </c>
      <c r="H186" s="20">
        <f>[2]National_Transport!AC349</f>
        <v>0</v>
      </c>
      <c r="I186" s="20">
        <f>[2]National_Transport!AD349</f>
        <v>0</v>
      </c>
      <c r="J186" s="20">
        <f>[2]National_Transport!AE349</f>
        <v>0</v>
      </c>
      <c r="K186" s="20">
        <f>[2]National_Transport!AF349</f>
        <v>0</v>
      </c>
      <c r="L186" s="20">
        <f>[2]National_Transport!AG349</f>
        <v>0</v>
      </c>
      <c r="M186" s="20">
        <f>[2]National_Transport!AH349</f>
        <v>0</v>
      </c>
      <c r="N186" s="20">
        <f>[2]National_Transport!AI349</f>
        <v>0</v>
      </c>
      <c r="O186" s="20">
        <f>[2]National_Transport!AJ349</f>
        <v>0</v>
      </c>
      <c r="P186" s="20">
        <f>[2]National_Transport!AK349</f>
        <v>0</v>
      </c>
      <c r="Q186" s="20">
        <f>[2]National_Transport!AL349</f>
        <v>0</v>
      </c>
      <c r="R186" s="20">
        <f>[2]National_Transport!AM349</f>
        <v>0</v>
      </c>
      <c r="S186" s="20">
        <f>[2]National_Transport!AN349</f>
        <v>0</v>
      </c>
      <c r="T186" s="20">
        <f>[2]National_Transport!AO349</f>
        <v>0</v>
      </c>
      <c r="U186" s="20">
        <f>[2]National_Transport!AP349</f>
        <v>0</v>
      </c>
      <c r="V186" s="20">
        <f>[2]National_Transport!AQ349</f>
        <v>0</v>
      </c>
      <c r="W186" s="20">
        <f>[2]National_Transport!AR349</f>
        <v>0</v>
      </c>
      <c r="X186" s="20">
        <f>[2]National_Transport!AS349</f>
        <v>0</v>
      </c>
    </row>
    <row r="187" spans="1:24" x14ac:dyDescent="0.25">
      <c r="A187" t="s">
        <v>27</v>
      </c>
      <c r="B187" t="s">
        <v>39</v>
      </c>
      <c r="C187" t="s">
        <v>33</v>
      </c>
      <c r="D187" t="s">
        <v>42</v>
      </c>
      <c r="F187" t="str">
        <f>[2]National_Transport!AA350</f>
        <v>Biofuels</v>
      </c>
      <c r="G187" t="str">
        <f>[2]National_Transport!AB350</f>
        <v>GWh</v>
      </c>
      <c r="H187" s="20">
        <f>[2]National_Transport!AC350</f>
        <v>0</v>
      </c>
      <c r="I187" s="20">
        <f>[2]National_Transport!AD350</f>
        <v>0</v>
      </c>
      <c r="J187" s="20">
        <f>[2]National_Transport!AE350</f>
        <v>717.31832821002502</v>
      </c>
      <c r="K187" s="20">
        <f>[2]National_Transport!AF350</f>
        <v>543.89073240228481</v>
      </c>
      <c r="L187" s="20">
        <f>[2]National_Transport!AG350</f>
        <v>535.71875144799355</v>
      </c>
      <c r="M187" s="20">
        <f>[2]National_Transport!AH350</f>
        <v>1898.2576118095703</v>
      </c>
      <c r="N187" s="20">
        <f>[2]National_Transport!AI350</f>
        <v>1369.6289097866522</v>
      </c>
      <c r="O187" s="20">
        <f>[2]National_Transport!AJ350</f>
        <v>1345.6003324219741</v>
      </c>
      <c r="P187" s="20">
        <f>[2]National_Transport!AK350</f>
        <v>4719.1233647942599</v>
      </c>
      <c r="Q187" s="20">
        <f>[2]National_Transport!AL350</f>
        <v>3046.5226785380664</v>
      </c>
      <c r="R187" s="20">
        <f>[2]National_Transport!AM350</f>
        <v>3046.5226785380664</v>
      </c>
      <c r="S187" s="20">
        <f>[2]National_Transport!AN350</f>
        <v>8256.0738951424973</v>
      </c>
      <c r="T187" s="20">
        <f>[2]National_Transport!AO350</f>
        <v>4598.3196378008834</v>
      </c>
      <c r="U187" s="20">
        <f>[2]National_Transport!AP350</f>
        <v>4284.7978443144602</v>
      </c>
      <c r="V187" s="20">
        <f>[2]National_Transport!AQ350</f>
        <v>15118.430461672158</v>
      </c>
      <c r="W187" s="20">
        <f>[2]National_Transport!AR350</f>
        <v>5741.1761246856304</v>
      </c>
      <c r="X187" s="20">
        <f>[2]National_Transport!AS350</f>
        <v>5741.1761246856304</v>
      </c>
    </row>
    <row r="188" spans="1:24" x14ac:dyDescent="0.25">
      <c r="A188" t="s">
        <v>27</v>
      </c>
      <c r="B188" t="s">
        <v>39</v>
      </c>
      <c r="C188" t="s">
        <v>33</v>
      </c>
      <c r="D188" t="s">
        <v>42</v>
      </c>
      <c r="F188" t="str">
        <f>[2]National_Transport!AA351</f>
        <v>Electricity</v>
      </c>
      <c r="G188" t="str">
        <f>[2]National_Transport!AB351</f>
        <v>GWh</v>
      </c>
      <c r="H188" s="20">
        <f>[2]National_Transport!AC351</f>
        <v>191.26933904521667</v>
      </c>
      <c r="I188" s="20">
        <f>[2]National_Transport!AD351</f>
        <v>767.69883563480641</v>
      </c>
      <c r="J188" s="20">
        <f>[2]National_Transport!AE351</f>
        <v>1451.675629054512</v>
      </c>
      <c r="K188" s="20">
        <f>[2]National_Transport!AF351</f>
        <v>2765.0964362943091</v>
      </c>
      <c r="L188" s="20">
        <f>[2]National_Transport!AG351</f>
        <v>2834.2238472016666</v>
      </c>
      <c r="M188" s="20">
        <f>[2]National_Transport!AH351</f>
        <v>1920.8029436579106</v>
      </c>
      <c r="N188" s="20">
        <f>[2]National_Transport!AI351</f>
        <v>3841.6058873158213</v>
      </c>
      <c r="O188" s="20">
        <f>[2]National_Transport!AJ351</f>
        <v>4024.5395009975264</v>
      </c>
      <c r="P188" s="20">
        <f>[2]National_Transport!AK351</f>
        <v>2387.5858561527452</v>
      </c>
      <c r="Q188" s="20">
        <f>[2]National_Transport!AL351</f>
        <v>5002.560841462895</v>
      </c>
      <c r="R188" s="20">
        <f>[2]National_Transport!AM351</f>
        <v>5457.3390997777033</v>
      </c>
      <c r="S188" s="20">
        <f>[2]National_Transport!AN351</f>
        <v>2784.7100313094584</v>
      </c>
      <c r="T188" s="20">
        <f>[2]National_Transport!AO351</f>
        <v>6099.8410209635767</v>
      </c>
      <c r="U188" s="20">
        <f>[2]National_Transport!AP351</f>
        <v>7160.6829376528931</v>
      </c>
      <c r="V188" s="20">
        <f>[2]National_Transport!AQ351</f>
        <v>3059.5979759127122</v>
      </c>
      <c r="W188" s="20">
        <f>[2]National_Transport!AR351</f>
        <v>7284.7570855064587</v>
      </c>
      <c r="X188" s="20">
        <f>[2]National_Transport!AS351</f>
        <v>8741.7085026077493</v>
      </c>
    </row>
    <row r="189" spans="1:24" x14ac:dyDescent="0.25">
      <c r="A189" t="s">
        <v>27</v>
      </c>
      <c r="B189" t="s">
        <v>39</v>
      </c>
      <c r="C189" t="s">
        <v>33</v>
      </c>
      <c r="D189" t="s">
        <v>42</v>
      </c>
      <c r="F189" t="str">
        <f>[2]National_Transport!AA352</f>
        <v>Heat</v>
      </c>
      <c r="G189" t="str">
        <f>[2]National_Transport!AB352</f>
        <v>GWh</v>
      </c>
      <c r="H189" s="20">
        <f>[2]National_Transport!AC352</f>
        <v>0</v>
      </c>
      <c r="I189" s="20">
        <f>[2]National_Transport!AD352</f>
        <v>0</v>
      </c>
      <c r="J189" s="20">
        <f>[2]National_Transport!AE352</f>
        <v>0</v>
      </c>
      <c r="K189" s="20">
        <f>[2]National_Transport!AF352</f>
        <v>0</v>
      </c>
      <c r="L189" s="20">
        <f>[2]National_Transport!AG352</f>
        <v>0</v>
      </c>
      <c r="M189" s="20">
        <f>[2]National_Transport!AH352</f>
        <v>0</v>
      </c>
      <c r="N189" s="20">
        <f>[2]National_Transport!AI352</f>
        <v>0</v>
      </c>
      <c r="O189" s="20">
        <f>[2]National_Transport!AJ352</f>
        <v>0</v>
      </c>
      <c r="P189" s="20">
        <f>[2]National_Transport!AK352</f>
        <v>0</v>
      </c>
      <c r="Q189" s="20">
        <f>[2]National_Transport!AL352</f>
        <v>0</v>
      </c>
      <c r="R189" s="20">
        <f>[2]National_Transport!AM352</f>
        <v>0</v>
      </c>
      <c r="S189" s="20">
        <f>[2]National_Transport!AN352</f>
        <v>0</v>
      </c>
      <c r="T189" s="20">
        <f>[2]National_Transport!AO352</f>
        <v>0</v>
      </c>
      <c r="U189" s="20">
        <f>[2]National_Transport!AP352</f>
        <v>0</v>
      </c>
      <c r="V189" s="20">
        <f>[2]National_Transport!AQ352</f>
        <v>0</v>
      </c>
      <c r="W189" s="20">
        <f>[2]National_Transport!AR352</f>
        <v>0</v>
      </c>
      <c r="X189" s="20">
        <f>[2]National_Transport!AS352</f>
        <v>0</v>
      </c>
    </row>
    <row r="190" spans="1:24" x14ac:dyDescent="0.25">
      <c r="A190" t="s">
        <v>27</v>
      </c>
      <c r="B190" t="s">
        <v>39</v>
      </c>
      <c r="C190" t="s">
        <v>33</v>
      </c>
      <c r="D190" t="s">
        <v>42</v>
      </c>
      <c r="F190" t="str">
        <f>[2]National_Transport!AA353</f>
        <v>Hydrogen</v>
      </c>
      <c r="G190" t="str">
        <f>[2]National_Transport!AB353</f>
        <v>GWh</v>
      </c>
      <c r="H190" s="20">
        <f>[2]National_Transport!AC353</f>
        <v>0</v>
      </c>
      <c r="I190" s="20">
        <f>[2]National_Transport!AD353</f>
        <v>0</v>
      </c>
      <c r="J190" s="20">
        <f>[2]National_Transport!AE353</f>
        <v>0</v>
      </c>
      <c r="K190" s="20">
        <f>[2]National_Transport!AF353</f>
        <v>12.536349383469469</v>
      </c>
      <c r="L190" s="20">
        <f>[2]National_Transport!AG353</f>
        <v>0</v>
      </c>
      <c r="M190" s="20">
        <f>[2]National_Transport!AH353</f>
        <v>0</v>
      </c>
      <c r="N190" s="20">
        <f>[2]National_Transport!AI353</f>
        <v>165.87629024381701</v>
      </c>
      <c r="O190" s="20">
        <f>[2]National_Transport!AJ353</f>
        <v>0</v>
      </c>
      <c r="P190" s="20">
        <f>[2]National_Transport!AK353</f>
        <v>0</v>
      </c>
      <c r="Q190" s="20">
        <f>[2]National_Transport!AL353</f>
        <v>1030.9331463825563</v>
      </c>
      <c r="R190" s="20">
        <f>[2]National_Transport!AM353</f>
        <v>206.18662927651121</v>
      </c>
      <c r="S190" s="20">
        <f>[2]National_Transport!AN353</f>
        <v>0</v>
      </c>
      <c r="T190" s="20">
        <f>[2]National_Transport!AO353</f>
        <v>2404.8139395220678</v>
      </c>
      <c r="U190" s="20">
        <f>[2]National_Transport!AP353</f>
        <v>1202.4069697610339</v>
      </c>
      <c r="V190" s="20">
        <f>[2]National_Transport!AQ353</f>
        <v>0</v>
      </c>
      <c r="W190" s="20">
        <f>[2]National_Transport!AR353</f>
        <v>5284.402166891713</v>
      </c>
      <c r="X190" s="20">
        <f>[2]National_Transport!AS353</f>
        <v>2642.2010834458565</v>
      </c>
    </row>
    <row r="191" spans="1:24" x14ac:dyDescent="0.25">
      <c r="A191" t="s">
        <v>27</v>
      </c>
      <c r="B191" t="s">
        <v>39</v>
      </c>
      <c r="C191" t="s">
        <v>33</v>
      </c>
      <c r="D191" t="s">
        <v>42</v>
      </c>
      <c r="F191" t="str">
        <f>[2]National_Transport!AA354</f>
        <v>E-fuels</v>
      </c>
      <c r="G191" t="str">
        <f>[2]National_Transport!AB354</f>
        <v>GWh</v>
      </c>
      <c r="H191" s="20">
        <f>[2]National_Transport!AC354</f>
        <v>0</v>
      </c>
      <c r="I191" s="20">
        <f>[2]National_Transport!AD354</f>
        <v>0</v>
      </c>
      <c r="J191" s="20">
        <f>[2]National_Transport!AE354</f>
        <v>0</v>
      </c>
      <c r="K191" s="20">
        <f>[2]National_Transport!AF354</f>
        <v>0</v>
      </c>
      <c r="L191" s="20">
        <f>[2]National_Transport!AG354</f>
        <v>0</v>
      </c>
      <c r="M191" s="20">
        <f>[2]National_Transport!AH354</f>
        <v>0</v>
      </c>
      <c r="N191" s="20">
        <f>[2]National_Transport!AI354</f>
        <v>0</v>
      </c>
      <c r="O191" s="20">
        <f>[2]National_Transport!AJ354</f>
        <v>0</v>
      </c>
      <c r="P191" s="20">
        <f>[2]National_Transport!AK354</f>
        <v>0</v>
      </c>
      <c r="Q191" s="20">
        <f>[2]National_Transport!AL354</f>
        <v>0</v>
      </c>
      <c r="R191" s="20">
        <f>[2]National_Transport!AM354</f>
        <v>0</v>
      </c>
      <c r="S191" s="20">
        <f>[2]National_Transport!AN354</f>
        <v>0</v>
      </c>
      <c r="T191" s="20">
        <f>[2]National_Transport!AO354</f>
        <v>0</v>
      </c>
      <c r="U191" s="20">
        <f>[2]National_Transport!AP354</f>
        <v>0</v>
      </c>
      <c r="V191" s="20">
        <f>[2]National_Transport!AQ354</f>
        <v>0</v>
      </c>
      <c r="W191" s="20">
        <f>[2]National_Transport!AR354</f>
        <v>0</v>
      </c>
      <c r="X191" s="20">
        <f>[2]National_Transport!AS354</f>
        <v>0</v>
      </c>
    </row>
    <row r="192" spans="1:24" x14ac:dyDescent="0.25">
      <c r="C192"/>
      <c r="D192"/>
      <c r="F192"/>
      <c r="G192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x14ac:dyDescent="0.25">
      <c r="A193" t="s">
        <v>27</v>
      </c>
      <c r="B193" t="s">
        <v>39</v>
      </c>
      <c r="C193" t="s">
        <v>35</v>
      </c>
      <c r="D193" t="s">
        <v>43</v>
      </c>
      <c r="F193" t="str">
        <f>[2]National_Transport!AA356</f>
        <v>Coal</v>
      </c>
      <c r="G193" t="str">
        <f>[2]National_Transport!AB356</f>
        <v>GWh</v>
      </c>
      <c r="H193" s="20">
        <f>[2]National_Transport!AC356</f>
        <v>0</v>
      </c>
      <c r="I193" s="20">
        <f>[2]National_Transport!AD356</f>
        <v>0</v>
      </c>
      <c r="J193" s="20">
        <f>[2]National_Transport!AE356</f>
        <v>0</v>
      </c>
      <c r="K193" s="20">
        <f>[2]National_Transport!AF356</f>
        <v>0</v>
      </c>
      <c r="L193" s="20">
        <f>[2]National_Transport!AG356</f>
        <v>0</v>
      </c>
      <c r="M193" s="20">
        <f>[2]National_Transport!AH356</f>
        <v>0</v>
      </c>
      <c r="N193" s="20">
        <f>[2]National_Transport!AI356</f>
        <v>0</v>
      </c>
      <c r="O193" s="20">
        <f>[2]National_Transport!AJ356</f>
        <v>0</v>
      </c>
      <c r="P193" s="20">
        <f>[2]National_Transport!AK356</f>
        <v>0</v>
      </c>
      <c r="Q193" s="20">
        <f>[2]National_Transport!AL356</f>
        <v>0</v>
      </c>
      <c r="R193" s="20">
        <f>[2]National_Transport!AM356</f>
        <v>0</v>
      </c>
      <c r="S193" s="20">
        <f>[2]National_Transport!AN356</f>
        <v>0</v>
      </c>
      <c r="T193" s="20">
        <f>[2]National_Transport!AO356</f>
        <v>0</v>
      </c>
      <c r="U193" s="20">
        <f>[2]National_Transport!AP356</f>
        <v>0</v>
      </c>
      <c r="V193" s="20">
        <f>[2]National_Transport!AQ356</f>
        <v>0</v>
      </c>
      <c r="W193" s="20">
        <f>[2]National_Transport!AR356</f>
        <v>0</v>
      </c>
      <c r="X193" s="20">
        <f>[2]National_Transport!AS356</f>
        <v>0</v>
      </c>
    </row>
    <row r="194" spans="1:24" x14ac:dyDescent="0.25">
      <c r="A194" t="s">
        <v>27</v>
      </c>
      <c r="B194" t="s">
        <v>39</v>
      </c>
      <c r="C194" t="s">
        <v>35</v>
      </c>
      <c r="D194" t="s">
        <v>43</v>
      </c>
      <c r="F194" t="str">
        <f>[2]National_Transport!AA357</f>
        <v>Oil</v>
      </c>
      <c r="G194" t="str">
        <f>[2]National_Transport!AB357</f>
        <v>GWh</v>
      </c>
      <c r="H194" s="20">
        <f>[2]National_Transport!AC357</f>
        <v>10662.608085579999</v>
      </c>
      <c r="I194" s="20">
        <f>[2]National_Transport!AD357</f>
        <v>12963.67154563328</v>
      </c>
      <c r="J194" s="20">
        <f>[2]National_Transport!AE357</f>
        <v>14075.131188433144</v>
      </c>
      <c r="K194" s="20">
        <f>[2]National_Transport!AF357</f>
        <v>14061.041968024299</v>
      </c>
      <c r="L194" s="20">
        <f>[2]National_Transport!AG357</f>
        <v>14061.041968024299</v>
      </c>
      <c r="M194" s="20">
        <f>[2]National_Transport!AH357</f>
        <v>13663.35004241543</v>
      </c>
      <c r="N194" s="20">
        <f>[2]National_Transport!AI357</f>
        <v>13523.213118903477</v>
      </c>
      <c r="O194" s="20">
        <f>[2]National_Transport!AJ357</f>
        <v>13523.213118903477</v>
      </c>
      <c r="P194" s="20">
        <f>[2]National_Transport!AK357</f>
        <v>11634.578175981918</v>
      </c>
      <c r="Q194" s="20">
        <f>[2]National_Transport!AL357</f>
        <v>10988.212721760699</v>
      </c>
      <c r="R194" s="20">
        <f>[2]National_Transport!AM357</f>
        <v>10988.212721760699</v>
      </c>
      <c r="S194" s="20">
        <f>[2]National_Transport!AN357</f>
        <v>9252.185049986032</v>
      </c>
      <c r="T194" s="20">
        <f>[2]National_Transport!AO357</f>
        <v>8095.6619187377755</v>
      </c>
      <c r="U194" s="20">
        <f>[2]National_Transport!AP357</f>
        <v>8095.6619187377755</v>
      </c>
      <c r="V194" s="20">
        <f>[2]National_Transport!AQ357</f>
        <v>5432.9433402688292</v>
      </c>
      <c r="W194" s="20">
        <f>[2]National_Transport!AR357</f>
        <v>3761.2684663399586</v>
      </c>
      <c r="X194" s="20">
        <f>[2]National_Transport!AS357</f>
        <v>3761.2684663399586</v>
      </c>
    </row>
    <row r="195" spans="1:24" x14ac:dyDescent="0.25">
      <c r="A195" t="s">
        <v>27</v>
      </c>
      <c r="B195" t="s">
        <v>39</v>
      </c>
      <c r="C195" t="s">
        <v>35</v>
      </c>
      <c r="D195" t="s">
        <v>43</v>
      </c>
      <c r="F195" t="str">
        <f>[2]National_Transport!AA358</f>
        <v>Natural Gas</v>
      </c>
      <c r="G195" t="str">
        <f>[2]National_Transport!AB358</f>
        <v>GWh</v>
      </c>
      <c r="H195" s="20">
        <f>[2]National_Transport!AC358</f>
        <v>0</v>
      </c>
      <c r="I195" s="20">
        <f>[2]National_Transport!AD358</f>
        <v>0</v>
      </c>
      <c r="J195" s="20">
        <f>[2]National_Transport!AE358</f>
        <v>0</v>
      </c>
      <c r="K195" s="20">
        <f>[2]National_Transport!AF358</f>
        <v>0</v>
      </c>
      <c r="L195" s="20">
        <f>[2]National_Transport!AG358</f>
        <v>0</v>
      </c>
      <c r="M195" s="20">
        <f>[2]National_Transport!AH358</f>
        <v>0</v>
      </c>
      <c r="N195" s="20">
        <f>[2]National_Transport!AI358</f>
        <v>0</v>
      </c>
      <c r="O195" s="20">
        <f>[2]National_Transport!AJ358</f>
        <v>0</v>
      </c>
      <c r="P195" s="20">
        <f>[2]National_Transport!AK358</f>
        <v>0</v>
      </c>
      <c r="Q195" s="20">
        <f>[2]National_Transport!AL358</f>
        <v>0</v>
      </c>
      <c r="R195" s="20">
        <f>[2]National_Transport!AM358</f>
        <v>0</v>
      </c>
      <c r="S195" s="20">
        <f>[2]National_Transport!AN358</f>
        <v>0</v>
      </c>
      <c r="T195" s="20">
        <f>[2]National_Transport!AO358</f>
        <v>0</v>
      </c>
      <c r="U195" s="20">
        <f>[2]National_Transport!AP358</f>
        <v>0</v>
      </c>
      <c r="V195" s="20">
        <f>[2]National_Transport!AQ358</f>
        <v>0</v>
      </c>
      <c r="W195" s="20">
        <f>[2]National_Transport!AR358</f>
        <v>0</v>
      </c>
      <c r="X195" s="20">
        <f>[2]National_Transport!AS358</f>
        <v>0</v>
      </c>
    </row>
    <row r="196" spans="1:24" x14ac:dyDescent="0.25">
      <c r="A196" t="s">
        <v>27</v>
      </c>
      <c r="B196" t="s">
        <v>39</v>
      </c>
      <c r="C196" t="s">
        <v>35</v>
      </c>
      <c r="D196" t="s">
        <v>43</v>
      </c>
      <c r="F196" t="str">
        <f>[2]National_Transport!AA359</f>
        <v>Biofuels</v>
      </c>
      <c r="G196" t="str">
        <f>[2]National_Transport!AB359</f>
        <v>GWh</v>
      </c>
      <c r="H196" s="20">
        <f>[2]National_Transport!AC359</f>
        <v>0</v>
      </c>
      <c r="I196" s="20">
        <f>[2]National_Transport!AD359</f>
        <v>0</v>
      </c>
      <c r="J196" s="20">
        <f>[2]National_Transport!AE359</f>
        <v>740.79637833858658</v>
      </c>
      <c r="K196" s="20">
        <f>[2]National_Transport!AF359</f>
        <v>740.05484042233172</v>
      </c>
      <c r="L196" s="20">
        <f>[2]National_Transport!AG359</f>
        <v>740.05484042233172</v>
      </c>
      <c r="M196" s="20">
        <f>[2]National_Transport!AH359</f>
        <v>1518.1500047128259</v>
      </c>
      <c r="N196" s="20">
        <f>[2]National_Transport!AI359</f>
        <v>1502.5792354337195</v>
      </c>
      <c r="O196" s="20">
        <f>[2]National_Transport!AJ359</f>
        <v>1502.5792354337195</v>
      </c>
      <c r="P196" s="20">
        <f>[2]National_Transport!AK359</f>
        <v>2908.6445439954796</v>
      </c>
      <c r="Q196" s="20">
        <f>[2]National_Transport!AL359</f>
        <v>2747.0531804401749</v>
      </c>
      <c r="R196" s="20">
        <f>[2]National_Transport!AM359</f>
        <v>2747.0531804401749</v>
      </c>
      <c r="S196" s="20">
        <f>[2]National_Transport!AN359</f>
        <v>3965.2221642797281</v>
      </c>
      <c r="T196" s="20">
        <f>[2]National_Transport!AO359</f>
        <v>3469.5693937447613</v>
      </c>
      <c r="U196" s="20">
        <f>[2]National_Transport!AP359</f>
        <v>3469.5693937447613</v>
      </c>
      <c r="V196" s="20">
        <f>[2]National_Transport!AQ359</f>
        <v>5432.9433402688292</v>
      </c>
      <c r="W196" s="20">
        <f>[2]National_Transport!AR359</f>
        <v>3761.2684663399586</v>
      </c>
      <c r="X196" s="20">
        <f>[2]National_Transport!AS359</f>
        <v>3761.2684663399586</v>
      </c>
    </row>
    <row r="197" spans="1:24" x14ac:dyDescent="0.25">
      <c r="A197" t="s">
        <v>27</v>
      </c>
      <c r="B197" t="s">
        <v>39</v>
      </c>
      <c r="C197" t="s">
        <v>35</v>
      </c>
      <c r="D197" t="s">
        <v>43</v>
      </c>
      <c r="F197" t="str">
        <f>[2]National_Transport!AA360</f>
        <v>Electricity</v>
      </c>
      <c r="G197" t="str">
        <f>[2]National_Transport!AB360</f>
        <v>GWh</v>
      </c>
      <c r="H197" s="20">
        <f>[2]National_Transport!AC360</f>
        <v>0</v>
      </c>
      <c r="I197" s="20">
        <f>[2]National_Transport!AD360</f>
        <v>0</v>
      </c>
      <c r="J197" s="20">
        <f>[2]National_Transport!AE360</f>
        <v>0</v>
      </c>
      <c r="K197" s="20">
        <f>[2]National_Transport!AF360</f>
        <v>0</v>
      </c>
      <c r="L197" s="20">
        <f>[2]National_Transport!AG360</f>
        <v>8.5939824731521348</v>
      </c>
      <c r="M197" s="20">
        <f>[2]National_Transport!AH360</f>
        <v>0</v>
      </c>
      <c r="N197" s="20">
        <f>[2]National_Transport!AI360</f>
        <v>0</v>
      </c>
      <c r="O197" s="20">
        <f>[2]National_Transport!AJ360</f>
        <v>90.227967676938192</v>
      </c>
      <c r="P197" s="20">
        <f>[2]National_Transport!AK360</f>
        <v>0</v>
      </c>
      <c r="Q197" s="20">
        <f>[2]National_Transport!AL360</f>
        <v>0</v>
      </c>
      <c r="R197" s="20">
        <f>[2]National_Transport!AM360</f>
        <v>468.18689771818333</v>
      </c>
      <c r="S197" s="20">
        <f>[2]National_Transport!AN360</f>
        <v>0</v>
      </c>
      <c r="T197" s="20">
        <f>[2]National_Transport!AO360</f>
        <v>0</v>
      </c>
      <c r="U197" s="20">
        <f>[2]National_Transport!AP360</f>
        <v>957.38669805319046</v>
      </c>
      <c r="V197" s="20">
        <f>[2]National_Transport!AQ360</f>
        <v>0</v>
      </c>
      <c r="W197" s="20">
        <f>[2]National_Transport!AR360</f>
        <v>0</v>
      </c>
      <c r="X197" s="20">
        <f>[2]National_Transport!AS360</f>
        <v>1937.3715426327974</v>
      </c>
    </row>
    <row r="198" spans="1:24" x14ac:dyDescent="0.25">
      <c r="A198" t="s">
        <v>27</v>
      </c>
      <c r="B198" t="s">
        <v>39</v>
      </c>
      <c r="C198" t="s">
        <v>35</v>
      </c>
      <c r="D198" t="s">
        <v>43</v>
      </c>
      <c r="F198" t="str">
        <f>[2]National_Transport!AA361</f>
        <v>Heat</v>
      </c>
      <c r="G198" t="str">
        <f>[2]National_Transport!AB361</f>
        <v>GWh</v>
      </c>
      <c r="H198" s="20">
        <f>[2]National_Transport!AC361</f>
        <v>0</v>
      </c>
      <c r="I198" s="20">
        <f>[2]National_Transport!AD361</f>
        <v>0</v>
      </c>
      <c r="J198" s="20">
        <f>[2]National_Transport!AE361</f>
        <v>0</v>
      </c>
      <c r="K198" s="20">
        <f>[2]National_Transport!AF361</f>
        <v>0</v>
      </c>
      <c r="L198" s="20">
        <f>[2]National_Transport!AG361</f>
        <v>0</v>
      </c>
      <c r="M198" s="20">
        <f>[2]National_Transport!AH361</f>
        <v>0</v>
      </c>
      <c r="N198" s="20">
        <f>[2]National_Transport!AI361</f>
        <v>0</v>
      </c>
      <c r="O198" s="20">
        <f>[2]National_Transport!AJ361</f>
        <v>0</v>
      </c>
      <c r="P198" s="20">
        <f>[2]National_Transport!AK361</f>
        <v>0</v>
      </c>
      <c r="Q198" s="20">
        <f>[2]National_Transport!AL361</f>
        <v>0</v>
      </c>
      <c r="R198" s="20">
        <f>[2]National_Transport!AM361</f>
        <v>0</v>
      </c>
      <c r="S198" s="20">
        <f>[2]National_Transport!AN361</f>
        <v>0</v>
      </c>
      <c r="T198" s="20">
        <f>[2]National_Transport!AO361</f>
        <v>0</v>
      </c>
      <c r="U198" s="20">
        <f>[2]National_Transport!AP361</f>
        <v>0</v>
      </c>
      <c r="V198" s="20">
        <f>[2]National_Transport!AQ361</f>
        <v>0</v>
      </c>
      <c r="W198" s="20">
        <f>[2]National_Transport!AR361</f>
        <v>0</v>
      </c>
      <c r="X198" s="20">
        <f>[2]National_Transport!AS361</f>
        <v>0</v>
      </c>
    </row>
    <row r="199" spans="1:24" x14ac:dyDescent="0.25">
      <c r="A199" t="s">
        <v>27</v>
      </c>
      <c r="B199" t="s">
        <v>39</v>
      </c>
      <c r="C199" t="s">
        <v>35</v>
      </c>
      <c r="D199" t="s">
        <v>43</v>
      </c>
      <c r="F199" t="str">
        <f>[2]National_Transport!AA362</f>
        <v>Hydrogen</v>
      </c>
      <c r="G199" t="str">
        <f>[2]National_Transport!AB362</f>
        <v>GWh</v>
      </c>
      <c r="H199" s="20">
        <f>[2]National_Transport!AC362</f>
        <v>0</v>
      </c>
      <c r="I199" s="20">
        <f>[2]National_Transport!AD362</f>
        <v>0</v>
      </c>
      <c r="J199" s="20">
        <f>[2]National_Transport!AE362</f>
        <v>0</v>
      </c>
      <c r="K199" s="20">
        <f>[2]National_Transport!AF362</f>
        <v>11.294948393285663</v>
      </c>
      <c r="L199" s="20">
        <f>[2]National_Transport!AG362</f>
        <v>0</v>
      </c>
      <c r="M199" s="20">
        <f>[2]National_Transport!AH362</f>
        <v>0</v>
      </c>
      <c r="N199" s="20">
        <f>[2]National_Transport!AI362</f>
        <v>118.58532894683303</v>
      </c>
      <c r="O199" s="20">
        <f>[2]National_Transport!AJ362</f>
        <v>0</v>
      </c>
      <c r="P199" s="20">
        <f>[2]National_Transport!AK362</f>
        <v>0</v>
      </c>
      <c r="Q199" s="20">
        <f>[2]National_Transport!AL362</f>
        <v>615.33135128675519</v>
      </c>
      <c r="R199" s="20">
        <f>[2]National_Transport!AM362</f>
        <v>0</v>
      </c>
      <c r="S199" s="20">
        <f>[2]National_Transport!AN362</f>
        <v>0</v>
      </c>
      <c r="T199" s="20">
        <f>[2]National_Transport!AO362</f>
        <v>1258.2796602984788</v>
      </c>
      <c r="U199" s="20">
        <f>[2]National_Transport!AP362</f>
        <v>0</v>
      </c>
      <c r="V199" s="20">
        <f>[2]National_Transport!AQ362</f>
        <v>0</v>
      </c>
      <c r="W199" s="20">
        <f>[2]National_Transport!AR362</f>
        <v>2546.2597417459619</v>
      </c>
      <c r="X199" s="20">
        <f>[2]National_Transport!AS362</f>
        <v>0</v>
      </c>
    </row>
    <row r="200" spans="1:24" x14ac:dyDescent="0.25">
      <c r="A200" t="s">
        <v>27</v>
      </c>
      <c r="B200" t="s">
        <v>39</v>
      </c>
      <c r="C200" t="s">
        <v>35</v>
      </c>
      <c r="D200" t="s">
        <v>43</v>
      </c>
      <c r="F200" t="str">
        <f>[2]National_Transport!AA363</f>
        <v>E-fuels</v>
      </c>
      <c r="G200" t="str">
        <f>[2]National_Transport!AB363</f>
        <v>GWh</v>
      </c>
      <c r="H200" s="20">
        <f>[2]National_Transport!AC363</f>
        <v>0</v>
      </c>
      <c r="I200" s="20">
        <f>[2]National_Transport!AD363</f>
        <v>0</v>
      </c>
      <c r="J200" s="20">
        <f>[2]National_Transport!AE363</f>
        <v>0</v>
      </c>
      <c r="K200" s="20">
        <f>[2]National_Transport!AF363</f>
        <v>0</v>
      </c>
      <c r="L200" s="20">
        <f>[2]National_Transport!AG363</f>
        <v>0</v>
      </c>
      <c r="M200" s="20">
        <f>[2]National_Transport!AH363</f>
        <v>0</v>
      </c>
      <c r="N200" s="20">
        <f>[2]National_Transport!AI363</f>
        <v>0</v>
      </c>
      <c r="O200" s="20">
        <f>[2]National_Transport!AJ363</f>
        <v>0</v>
      </c>
      <c r="P200" s="20">
        <f>[2]National_Transport!AK363</f>
        <v>0</v>
      </c>
      <c r="Q200" s="20">
        <f>[2]National_Transport!AL363</f>
        <v>0</v>
      </c>
      <c r="R200" s="20">
        <f>[2]National_Transport!AM363</f>
        <v>0</v>
      </c>
      <c r="S200" s="20">
        <f>[2]National_Transport!AN363</f>
        <v>0</v>
      </c>
      <c r="T200" s="20">
        <f>[2]National_Transport!AO363</f>
        <v>0</v>
      </c>
      <c r="U200" s="20">
        <f>[2]National_Transport!AP363</f>
        <v>0</v>
      </c>
      <c r="V200" s="20">
        <f>[2]National_Transport!AQ363</f>
        <v>0</v>
      </c>
      <c r="W200" s="20">
        <f>[2]National_Transport!AR363</f>
        <v>0</v>
      </c>
      <c r="X200" s="20">
        <f>[2]National_Transport!AS363</f>
        <v>0</v>
      </c>
    </row>
    <row r="201" spans="1:24" x14ac:dyDescent="0.25">
      <c r="A201" t="s">
        <v>27</v>
      </c>
      <c r="B201" t="s">
        <v>39</v>
      </c>
      <c r="C201" t="s">
        <v>35</v>
      </c>
      <c r="D201" t="s">
        <v>43</v>
      </c>
      <c r="F201" t="str">
        <f>[2]National_Transport!AA364</f>
        <v>Ammonia</v>
      </c>
      <c r="G201" t="str">
        <f>[2]National_Transport!AB364</f>
        <v>GWh</v>
      </c>
      <c r="H201" s="20">
        <f>[2]National_Transport!AC364</f>
        <v>0</v>
      </c>
      <c r="I201" s="20">
        <f>[2]National_Transport!AD364</f>
        <v>0</v>
      </c>
      <c r="J201" s="20">
        <f>[2]National_Transport!AE364</f>
        <v>14.830758325096827</v>
      </c>
      <c r="K201" s="20">
        <f>[2]National_Transport!AF364</f>
        <v>14.830758325096827</v>
      </c>
      <c r="L201" s="20">
        <f>[2]National_Transport!AG364</f>
        <v>14.830758325096827</v>
      </c>
      <c r="M201" s="20">
        <f>[2]National_Transport!AH364</f>
        <v>389.26923197764762</v>
      </c>
      <c r="N201" s="20">
        <f>[2]National_Transport!AI364</f>
        <v>389.26923197764762</v>
      </c>
      <c r="O201" s="20">
        <f>[2]National_Transport!AJ364</f>
        <v>389.26923197764762</v>
      </c>
      <c r="P201" s="20">
        <f>[2]National_Transport!AK364</f>
        <v>1615.9136355530441</v>
      </c>
      <c r="Q201" s="20">
        <f>[2]National_Transport!AL364</f>
        <v>1615.9136355530441</v>
      </c>
      <c r="R201" s="20">
        <f>[2]National_Transport!AM364</f>
        <v>1615.9136355530441</v>
      </c>
      <c r="S201" s="20">
        <f>[2]National_Transport!AN364</f>
        <v>3304.3518035664401</v>
      </c>
      <c r="T201" s="20">
        <f>[2]National_Transport!AO364</f>
        <v>3304.3518035664401</v>
      </c>
      <c r="U201" s="20">
        <f>[2]National_Transport!AP364</f>
        <v>3304.3518035664401</v>
      </c>
      <c r="V201" s="20">
        <f>[2]National_Transport!AQ364</f>
        <v>5850.8620587510468</v>
      </c>
      <c r="W201" s="20">
        <f>[2]National_Transport!AR364</f>
        <v>5850.8620587510468</v>
      </c>
      <c r="X201" s="20">
        <f>[2]National_Transport!AS364</f>
        <v>5850.8620587510468</v>
      </c>
    </row>
    <row r="202" spans="1:24" x14ac:dyDescent="0.25">
      <c r="C202"/>
      <c r="D202"/>
      <c r="F202"/>
      <c r="G202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x14ac:dyDescent="0.25">
      <c r="A203" t="s">
        <v>27</v>
      </c>
      <c r="B203" t="s">
        <v>39</v>
      </c>
      <c r="C203" t="s">
        <v>37</v>
      </c>
      <c r="D203" t="s">
        <v>44</v>
      </c>
      <c r="F203" t="str">
        <f>[2]National_Transport!AA366</f>
        <v>Coal</v>
      </c>
      <c r="G203" t="str">
        <f>[2]National_Transport!AB366</f>
        <v>GWh</v>
      </c>
      <c r="H203" s="20">
        <f>[2]National_Transport!AC366</f>
        <v>0</v>
      </c>
      <c r="I203" s="20">
        <f>[2]National_Transport!AD366</f>
        <v>0</v>
      </c>
      <c r="J203" s="20">
        <f>[2]National_Transport!AE366</f>
        <v>0</v>
      </c>
      <c r="K203" s="20">
        <f>[2]National_Transport!AF366</f>
        <v>0</v>
      </c>
      <c r="L203" s="20">
        <f>[2]National_Transport!AG366</f>
        <v>0</v>
      </c>
      <c r="M203" s="20">
        <f>[2]National_Transport!AH366</f>
        <v>0</v>
      </c>
      <c r="N203" s="20">
        <f>[2]National_Transport!AI366</f>
        <v>0</v>
      </c>
      <c r="O203" s="20">
        <f>[2]National_Transport!AJ366</f>
        <v>0</v>
      </c>
      <c r="P203" s="20">
        <f>[2]National_Transport!AK366</f>
        <v>0</v>
      </c>
      <c r="Q203" s="20">
        <f>[2]National_Transport!AL366</f>
        <v>0</v>
      </c>
      <c r="R203" s="20">
        <f>[2]National_Transport!AM366</f>
        <v>0</v>
      </c>
      <c r="S203" s="20">
        <f>[2]National_Transport!AN366</f>
        <v>0</v>
      </c>
      <c r="T203" s="20">
        <f>[2]National_Transport!AO366</f>
        <v>0</v>
      </c>
      <c r="U203" s="20">
        <f>[2]National_Transport!AP366</f>
        <v>0</v>
      </c>
      <c r="V203" s="20">
        <f>[2]National_Transport!AQ366</f>
        <v>0</v>
      </c>
      <c r="W203" s="20">
        <f>[2]National_Transport!AR366</f>
        <v>0</v>
      </c>
      <c r="X203" s="20">
        <f>[2]National_Transport!AS366</f>
        <v>0</v>
      </c>
    </row>
    <row r="204" spans="1:24" x14ac:dyDescent="0.25">
      <c r="A204" t="s">
        <v>27</v>
      </c>
      <c r="B204" t="s">
        <v>39</v>
      </c>
      <c r="C204" t="s">
        <v>37</v>
      </c>
      <c r="D204" t="s">
        <v>44</v>
      </c>
      <c r="F204" t="str">
        <f>[2]National_Transport!AA367</f>
        <v>Oil</v>
      </c>
      <c r="G204" t="str">
        <f>[2]National_Transport!AB367</f>
        <v>GWh</v>
      </c>
      <c r="H204" s="20">
        <f>[2]National_Transport!AC367</f>
        <v>0</v>
      </c>
      <c r="I204" s="20">
        <f>[2]National_Transport!AD367</f>
        <v>0</v>
      </c>
      <c r="J204" s="20">
        <f>[2]National_Transport!AE367</f>
        <v>0</v>
      </c>
      <c r="K204" s="20">
        <f>[2]National_Transport!AF367</f>
        <v>0</v>
      </c>
      <c r="L204" s="20">
        <f>[2]National_Transport!AG367</f>
        <v>0</v>
      </c>
      <c r="M204" s="20">
        <f>[2]National_Transport!AH367</f>
        <v>0</v>
      </c>
      <c r="N204" s="20">
        <f>[2]National_Transport!AI367</f>
        <v>0</v>
      </c>
      <c r="O204" s="20">
        <f>[2]National_Transport!AJ367</f>
        <v>0</v>
      </c>
      <c r="P204" s="20">
        <f>[2]National_Transport!AK367</f>
        <v>0</v>
      </c>
      <c r="Q204" s="20">
        <f>[2]National_Transport!AL367</f>
        <v>0</v>
      </c>
      <c r="R204" s="20">
        <f>[2]National_Transport!AM367</f>
        <v>0</v>
      </c>
      <c r="S204" s="20">
        <f>[2]National_Transport!AN367</f>
        <v>0</v>
      </c>
      <c r="T204" s="20">
        <f>[2]National_Transport!AO367</f>
        <v>0</v>
      </c>
      <c r="U204" s="20">
        <f>[2]National_Transport!AP367</f>
        <v>0</v>
      </c>
      <c r="V204" s="20">
        <f>[2]National_Transport!AQ367</f>
        <v>0</v>
      </c>
      <c r="W204" s="20">
        <f>[2]National_Transport!AR367</f>
        <v>0</v>
      </c>
      <c r="X204" s="20">
        <f>[2]National_Transport!AS367</f>
        <v>0</v>
      </c>
    </row>
    <row r="205" spans="1:24" x14ac:dyDescent="0.25">
      <c r="A205" t="s">
        <v>27</v>
      </c>
      <c r="B205" t="s">
        <v>39</v>
      </c>
      <c r="C205" t="s">
        <v>37</v>
      </c>
      <c r="D205" t="s">
        <v>44</v>
      </c>
      <c r="F205" t="str">
        <f>[2]National_Transport!AA368</f>
        <v>Natural Gas</v>
      </c>
      <c r="G205" t="str">
        <f>[2]National_Transport!AB368</f>
        <v>GWh</v>
      </c>
      <c r="H205" s="20">
        <f>[2]National_Transport!AC368</f>
        <v>0</v>
      </c>
      <c r="I205" s="20">
        <f>[2]National_Transport!AD368</f>
        <v>0</v>
      </c>
      <c r="J205" s="20">
        <f>[2]National_Transport!AE368</f>
        <v>0</v>
      </c>
      <c r="K205" s="20">
        <f>[2]National_Transport!AF368</f>
        <v>0</v>
      </c>
      <c r="L205" s="20">
        <f>[2]National_Transport!AG368</f>
        <v>0</v>
      </c>
      <c r="M205" s="20">
        <f>[2]National_Transport!AH368</f>
        <v>0</v>
      </c>
      <c r="N205" s="20">
        <f>[2]National_Transport!AI368</f>
        <v>0</v>
      </c>
      <c r="O205" s="20">
        <f>[2]National_Transport!AJ368</f>
        <v>0</v>
      </c>
      <c r="P205" s="20">
        <f>[2]National_Transport!AK368</f>
        <v>0</v>
      </c>
      <c r="Q205" s="20">
        <f>[2]National_Transport!AL368</f>
        <v>0</v>
      </c>
      <c r="R205" s="20">
        <f>[2]National_Transport!AM368</f>
        <v>0</v>
      </c>
      <c r="S205" s="20">
        <f>[2]National_Transport!AN368</f>
        <v>0</v>
      </c>
      <c r="T205" s="20">
        <f>[2]National_Transport!AO368</f>
        <v>0</v>
      </c>
      <c r="U205" s="20">
        <f>[2]National_Transport!AP368</f>
        <v>0</v>
      </c>
      <c r="V205" s="20">
        <f>[2]National_Transport!AQ368</f>
        <v>0</v>
      </c>
      <c r="W205" s="20">
        <f>[2]National_Transport!AR368</f>
        <v>0</v>
      </c>
      <c r="X205" s="20">
        <f>[2]National_Transport!AS368</f>
        <v>0</v>
      </c>
    </row>
    <row r="206" spans="1:24" x14ac:dyDescent="0.25">
      <c r="A206" t="s">
        <v>27</v>
      </c>
      <c r="B206" t="s">
        <v>39</v>
      </c>
      <c r="C206" t="s">
        <v>37</v>
      </c>
      <c r="D206" t="s">
        <v>44</v>
      </c>
      <c r="F206" t="str">
        <f>[2]National_Transport!AA369</f>
        <v>Biofuels</v>
      </c>
      <c r="G206" t="str">
        <f>[2]National_Transport!AB369</f>
        <v>GWh</v>
      </c>
      <c r="H206" s="20">
        <f>[2]National_Transport!AC369</f>
        <v>0</v>
      </c>
      <c r="I206" s="20">
        <f>[2]National_Transport!AD369</f>
        <v>0</v>
      </c>
      <c r="J206" s="20">
        <f>[2]National_Transport!AE369</f>
        <v>0</v>
      </c>
      <c r="K206" s="20">
        <f>[2]National_Transport!AF369</f>
        <v>0</v>
      </c>
      <c r="L206" s="20">
        <f>[2]National_Transport!AG369</f>
        <v>0</v>
      </c>
      <c r="M206" s="20">
        <f>[2]National_Transport!AH369</f>
        <v>0</v>
      </c>
      <c r="N206" s="20">
        <f>[2]National_Transport!AI369</f>
        <v>0</v>
      </c>
      <c r="O206" s="20">
        <f>[2]National_Transport!AJ369</f>
        <v>0</v>
      </c>
      <c r="P206" s="20">
        <f>[2]National_Transport!AK369</f>
        <v>0</v>
      </c>
      <c r="Q206" s="20">
        <f>[2]National_Transport!AL369</f>
        <v>0</v>
      </c>
      <c r="R206" s="20">
        <f>[2]National_Transport!AM369</f>
        <v>0</v>
      </c>
      <c r="S206" s="20">
        <f>[2]National_Transport!AN369</f>
        <v>0</v>
      </c>
      <c r="T206" s="20">
        <f>[2]National_Transport!AO369</f>
        <v>0</v>
      </c>
      <c r="U206" s="20">
        <f>[2]National_Transport!AP369</f>
        <v>0</v>
      </c>
      <c r="V206" s="20">
        <f>[2]National_Transport!AQ369</f>
        <v>0</v>
      </c>
      <c r="W206" s="20">
        <f>[2]National_Transport!AR369</f>
        <v>0</v>
      </c>
      <c r="X206" s="20">
        <f>[2]National_Transport!AS369</f>
        <v>0</v>
      </c>
    </row>
    <row r="207" spans="1:24" x14ac:dyDescent="0.25">
      <c r="A207" t="s">
        <v>27</v>
      </c>
      <c r="B207" t="s">
        <v>39</v>
      </c>
      <c r="C207" t="s">
        <v>37</v>
      </c>
      <c r="D207" t="s">
        <v>44</v>
      </c>
      <c r="F207" t="str">
        <f>[2]National_Transport!AA370</f>
        <v>Electricity</v>
      </c>
      <c r="G207" t="str">
        <f>[2]National_Transport!AB370</f>
        <v>GWh</v>
      </c>
      <c r="H207" s="20">
        <f>[2]National_Transport!AC370</f>
        <v>0</v>
      </c>
      <c r="I207" s="20">
        <f>[2]National_Transport!AD370</f>
        <v>0</v>
      </c>
      <c r="J207" s="20">
        <f>[2]National_Transport!AE370</f>
        <v>0</v>
      </c>
      <c r="K207" s="20">
        <f>[2]National_Transport!AF370</f>
        <v>0</v>
      </c>
      <c r="L207" s="20">
        <f>[2]National_Transport!AG370</f>
        <v>0</v>
      </c>
      <c r="M207" s="20">
        <f>[2]National_Transport!AH370</f>
        <v>0</v>
      </c>
      <c r="N207" s="20">
        <f>[2]National_Transport!AI370</f>
        <v>0</v>
      </c>
      <c r="O207" s="20">
        <f>[2]National_Transport!AJ370</f>
        <v>0</v>
      </c>
      <c r="P207" s="20">
        <f>[2]National_Transport!AK370</f>
        <v>0</v>
      </c>
      <c r="Q207" s="20">
        <f>[2]National_Transport!AL370</f>
        <v>0</v>
      </c>
      <c r="R207" s="20">
        <f>[2]National_Transport!AM370</f>
        <v>0</v>
      </c>
      <c r="S207" s="20">
        <f>[2]National_Transport!AN370</f>
        <v>0</v>
      </c>
      <c r="T207" s="20">
        <f>[2]National_Transport!AO370</f>
        <v>0</v>
      </c>
      <c r="U207" s="20">
        <f>[2]National_Transport!AP370</f>
        <v>0</v>
      </c>
      <c r="V207" s="20">
        <f>[2]National_Transport!AQ370</f>
        <v>0</v>
      </c>
      <c r="W207" s="20">
        <f>[2]National_Transport!AR370</f>
        <v>0</v>
      </c>
      <c r="X207" s="20">
        <f>[2]National_Transport!AS370</f>
        <v>0</v>
      </c>
    </row>
    <row r="208" spans="1:24" x14ac:dyDescent="0.25">
      <c r="A208" t="s">
        <v>27</v>
      </c>
      <c r="B208" t="s">
        <v>39</v>
      </c>
      <c r="C208" t="s">
        <v>37</v>
      </c>
      <c r="D208" t="s">
        <v>44</v>
      </c>
      <c r="F208" t="str">
        <f>[2]National_Transport!AA371</f>
        <v>Heat</v>
      </c>
      <c r="G208" t="str">
        <f>[2]National_Transport!AB371</f>
        <v>GWh</v>
      </c>
      <c r="H208" s="20">
        <f>[2]National_Transport!AC371</f>
        <v>0</v>
      </c>
      <c r="I208" s="20">
        <f>[2]National_Transport!AD371</f>
        <v>0</v>
      </c>
      <c r="J208" s="20">
        <f>[2]National_Transport!AE371</f>
        <v>0</v>
      </c>
      <c r="K208" s="20">
        <f>[2]National_Transport!AF371</f>
        <v>0</v>
      </c>
      <c r="L208" s="20">
        <f>[2]National_Transport!AG371</f>
        <v>0</v>
      </c>
      <c r="M208" s="20">
        <f>[2]National_Transport!AH371</f>
        <v>0</v>
      </c>
      <c r="N208" s="20">
        <f>[2]National_Transport!AI371</f>
        <v>0</v>
      </c>
      <c r="O208" s="20">
        <f>[2]National_Transport!AJ371</f>
        <v>0</v>
      </c>
      <c r="P208" s="20">
        <f>[2]National_Transport!AK371</f>
        <v>0</v>
      </c>
      <c r="Q208" s="20">
        <f>[2]National_Transport!AL371</f>
        <v>0</v>
      </c>
      <c r="R208" s="20">
        <f>[2]National_Transport!AM371</f>
        <v>0</v>
      </c>
      <c r="S208" s="20">
        <f>[2]National_Transport!AN371</f>
        <v>0</v>
      </c>
      <c r="T208" s="20">
        <f>[2]National_Transport!AO371</f>
        <v>0</v>
      </c>
      <c r="U208" s="20">
        <f>[2]National_Transport!AP371</f>
        <v>0</v>
      </c>
      <c r="V208" s="20">
        <f>[2]National_Transport!AQ371</f>
        <v>0</v>
      </c>
      <c r="W208" s="20">
        <f>[2]National_Transport!AR371</f>
        <v>0</v>
      </c>
      <c r="X208" s="20">
        <f>[2]National_Transport!AS371</f>
        <v>0</v>
      </c>
    </row>
    <row r="209" spans="1:24" x14ac:dyDescent="0.25">
      <c r="A209" t="s">
        <v>27</v>
      </c>
      <c r="B209" t="s">
        <v>39</v>
      </c>
      <c r="C209" t="s">
        <v>37</v>
      </c>
      <c r="D209" t="s">
        <v>44</v>
      </c>
      <c r="F209" t="str">
        <f>[2]National_Transport!AA372</f>
        <v>Hydrogen</v>
      </c>
      <c r="G209" t="str">
        <f>[2]National_Transport!AB372</f>
        <v>GWh</v>
      </c>
      <c r="H209" s="20">
        <f>[2]National_Transport!AC372</f>
        <v>0</v>
      </c>
      <c r="I209" s="20">
        <f>[2]National_Transport!AD372</f>
        <v>0</v>
      </c>
      <c r="J209" s="20">
        <f>[2]National_Transport!AE372</f>
        <v>0</v>
      </c>
      <c r="K209" s="20">
        <f>[2]National_Transport!AF372</f>
        <v>0</v>
      </c>
      <c r="L209" s="20">
        <f>[2]National_Transport!AG372</f>
        <v>0</v>
      </c>
      <c r="M209" s="20">
        <f>[2]National_Transport!AH372</f>
        <v>0</v>
      </c>
      <c r="N209" s="20">
        <f>[2]National_Transport!AI372</f>
        <v>0</v>
      </c>
      <c r="O209" s="20">
        <f>[2]National_Transport!AJ372</f>
        <v>0</v>
      </c>
      <c r="P209" s="20">
        <f>[2]National_Transport!AK372</f>
        <v>0</v>
      </c>
      <c r="Q209" s="20">
        <f>[2]National_Transport!AL372</f>
        <v>0</v>
      </c>
      <c r="R209" s="20">
        <f>[2]National_Transport!AM372</f>
        <v>0</v>
      </c>
      <c r="S209" s="20">
        <f>[2]National_Transport!AN372</f>
        <v>0</v>
      </c>
      <c r="T209" s="20">
        <f>[2]National_Transport!AO372</f>
        <v>0</v>
      </c>
      <c r="U209" s="20">
        <f>[2]National_Transport!AP372</f>
        <v>0</v>
      </c>
      <c r="V209" s="20">
        <f>[2]National_Transport!AQ372</f>
        <v>0</v>
      </c>
      <c r="W209" s="20">
        <f>[2]National_Transport!AR372</f>
        <v>0</v>
      </c>
      <c r="X209" s="20">
        <f>[2]National_Transport!AS372</f>
        <v>0</v>
      </c>
    </row>
    <row r="210" spans="1:24" x14ac:dyDescent="0.25">
      <c r="A210" t="s">
        <v>27</v>
      </c>
      <c r="B210" t="s">
        <v>39</v>
      </c>
      <c r="C210" t="s">
        <v>37</v>
      </c>
      <c r="D210" t="s">
        <v>44</v>
      </c>
      <c r="F210" t="str">
        <f>[2]National_Transport!AA373</f>
        <v>E-fuels</v>
      </c>
      <c r="G210" t="str">
        <f>[2]National_Transport!AB373</f>
        <v>GWh</v>
      </c>
      <c r="H210" s="20">
        <f>[2]National_Transport!AC373</f>
        <v>0</v>
      </c>
      <c r="I210" s="20">
        <f>[2]National_Transport!AD373</f>
        <v>0</v>
      </c>
      <c r="J210" s="20">
        <f>[2]National_Transport!AE373</f>
        <v>0</v>
      </c>
      <c r="K210" s="20">
        <f>[2]National_Transport!AF373</f>
        <v>0</v>
      </c>
      <c r="L210" s="20">
        <f>[2]National_Transport!AG373</f>
        <v>0</v>
      </c>
      <c r="M210" s="20">
        <f>[2]National_Transport!AH373</f>
        <v>0</v>
      </c>
      <c r="N210" s="20">
        <f>[2]National_Transport!AI373</f>
        <v>0</v>
      </c>
      <c r="O210" s="20">
        <f>[2]National_Transport!AJ373</f>
        <v>0</v>
      </c>
      <c r="P210" s="20">
        <f>[2]National_Transport!AK373</f>
        <v>0</v>
      </c>
      <c r="Q210" s="20">
        <f>[2]National_Transport!AL373</f>
        <v>0</v>
      </c>
      <c r="R210" s="20">
        <f>[2]National_Transport!AM373</f>
        <v>0</v>
      </c>
      <c r="S210" s="20">
        <f>[2]National_Transport!AN373</f>
        <v>0</v>
      </c>
      <c r="T210" s="20">
        <f>[2]National_Transport!AO373</f>
        <v>0</v>
      </c>
      <c r="U210" s="20">
        <f>[2]National_Transport!AP373</f>
        <v>0</v>
      </c>
      <c r="V210" s="20">
        <f>[2]National_Transport!AQ373</f>
        <v>0</v>
      </c>
      <c r="W210" s="20">
        <f>[2]National_Transport!AR373</f>
        <v>0</v>
      </c>
      <c r="X210" s="20">
        <f>[2]National_Transport!AS373</f>
        <v>0</v>
      </c>
    </row>
    <row r="212" spans="1:24" x14ac:dyDescent="0.25">
      <c r="A212" t="s">
        <v>27</v>
      </c>
      <c r="C212" s="2" t="s">
        <v>29</v>
      </c>
      <c r="F212"/>
      <c r="G212" t="s">
        <v>45</v>
      </c>
      <c r="H212" s="3">
        <f>SUMIF($C$111:$C$210,$C212,H$111:H$210)</f>
        <v>537394.81082822639</v>
      </c>
      <c r="I212" s="3">
        <f t="shared" ref="I212:X215" si="13">SUMIF($C$111:$C$210,$C212,I$111:I$210)</f>
        <v>1019879.4357849463</v>
      </c>
      <c r="J212" s="3">
        <f t="shared" si="13"/>
        <v>977079.60122234432</v>
      </c>
      <c r="K212" s="3">
        <f t="shared" si="13"/>
        <v>976571.69847581908</v>
      </c>
      <c r="L212" s="3">
        <f t="shared" si="13"/>
        <v>973188.00897415623</v>
      </c>
      <c r="M212" s="3">
        <f t="shared" si="13"/>
        <v>963191.62560941873</v>
      </c>
      <c r="N212" s="3">
        <f t="shared" si="13"/>
        <v>933319.72445413005</v>
      </c>
      <c r="O212" s="3">
        <f t="shared" si="13"/>
        <v>915832.40263184998</v>
      </c>
      <c r="P212" s="3">
        <f t="shared" si="13"/>
        <v>929234.25507054722</v>
      </c>
      <c r="Q212" s="3">
        <f t="shared" si="13"/>
        <v>847235.84342746693</v>
      </c>
      <c r="R212" s="3">
        <f t="shared" si="13"/>
        <v>807012.2816625837</v>
      </c>
      <c r="S212" s="3">
        <f t="shared" si="13"/>
        <v>907029.92579143331</v>
      </c>
      <c r="T212" s="3">
        <f t="shared" si="13"/>
        <v>722198.06049625506</v>
      </c>
      <c r="U212" s="3">
        <f t="shared" si="13"/>
        <v>654015.43581974751</v>
      </c>
      <c r="V212" s="3">
        <f t="shared" si="13"/>
        <v>869647.15605475474</v>
      </c>
      <c r="W212" s="3">
        <f t="shared" si="13"/>
        <v>604304.92293043155</v>
      </c>
      <c r="X212" s="3">
        <f t="shared" si="13"/>
        <v>506469.16841191164</v>
      </c>
    </row>
    <row r="213" spans="1:24" x14ac:dyDescent="0.25">
      <c r="A213" t="s">
        <v>27</v>
      </c>
      <c r="C213" s="2" t="s">
        <v>33</v>
      </c>
      <c r="F213"/>
      <c r="G213" t="s">
        <v>45</v>
      </c>
      <c r="H213" s="3">
        <f t="shared" ref="H213:W215" si="14">SUMIF($C$111:$C$210,$C213,H$111:H$210)</f>
        <v>6191.2611027037037</v>
      </c>
      <c r="I213" s="3">
        <f t="shared" si="14"/>
        <v>13158.960936797754</v>
      </c>
      <c r="J213" s="3">
        <f t="shared" si="14"/>
        <v>24187.679447400289</v>
      </c>
      <c r="K213" s="3">
        <f t="shared" si="14"/>
        <v>21917.839538418597</v>
      </c>
      <c r="L213" s="3">
        <f t="shared" si="14"/>
        <v>21771.357245782019</v>
      </c>
      <c r="M213" s="3">
        <f t="shared" si="14"/>
        <v>31680.929964557483</v>
      </c>
      <c r="N213" s="3">
        <f t="shared" si="14"/>
        <v>28186.553736536011</v>
      </c>
      <c r="O213" s="3">
        <f t="shared" si="14"/>
        <v>27882.933893137833</v>
      </c>
      <c r="P213" s="3">
        <f t="shared" si="14"/>
        <v>39117.953383523374</v>
      </c>
      <c r="Q213" s="3">
        <f t="shared" si="14"/>
        <v>33780.355416322484</v>
      </c>
      <c r="R213" s="3">
        <f t="shared" si="14"/>
        <v>33279.755016981217</v>
      </c>
      <c r="S213" s="3">
        <f t="shared" si="14"/>
        <v>45398.890749770042</v>
      </c>
      <c r="T213" s="3">
        <f t="shared" si="14"/>
        <v>37875.500575189057</v>
      </c>
      <c r="U213" s="3">
        <f t="shared" si="14"/>
        <v>36276.040375776771</v>
      </c>
      <c r="V213" s="3">
        <f t="shared" si="14"/>
        <v>49636.009684804776</v>
      </c>
      <c r="W213" s="3">
        <f t="shared" si="14"/>
        <v>38522.247930362515</v>
      </c>
      <c r="X213" s="3">
        <f t="shared" si="13"/>
        <v>36930.73427337563</v>
      </c>
    </row>
    <row r="214" spans="1:24" x14ac:dyDescent="0.25">
      <c r="A214" t="s">
        <v>27</v>
      </c>
      <c r="C214" s="2" t="s">
        <v>37</v>
      </c>
      <c r="F214"/>
      <c r="G214" t="s">
        <v>45</v>
      </c>
      <c r="H214" s="3">
        <f t="shared" si="14"/>
        <v>38697.925502214006</v>
      </c>
      <c r="I214" s="3">
        <f t="shared" si="13"/>
        <v>30034.498096993502</v>
      </c>
      <c r="J214" s="3">
        <f t="shared" si="13"/>
        <v>36280.815816375485</v>
      </c>
      <c r="K214" s="3">
        <f t="shared" si="13"/>
        <v>36280.815816375485</v>
      </c>
      <c r="L214" s="3">
        <f t="shared" si="13"/>
        <v>36280.815816375485</v>
      </c>
      <c r="M214" s="3">
        <f t="shared" si="13"/>
        <v>38868.188225237696</v>
      </c>
      <c r="N214" s="3">
        <f t="shared" si="13"/>
        <v>38850.520866953491</v>
      </c>
      <c r="O214" s="3">
        <f t="shared" si="13"/>
        <v>38815.186150385089</v>
      </c>
      <c r="P214" s="3">
        <f t="shared" si="13"/>
        <v>41565.672259678104</v>
      </c>
      <c r="Q214" s="3">
        <f t="shared" si="13"/>
        <v>41471.204822724285</v>
      </c>
      <c r="R214" s="3">
        <f t="shared" si="13"/>
        <v>41282.269948816662</v>
      </c>
      <c r="S214" s="3">
        <f t="shared" si="13"/>
        <v>42930.19859389776</v>
      </c>
      <c r="T214" s="3">
        <f t="shared" si="13"/>
        <v>42637.492694393906</v>
      </c>
      <c r="U214" s="3">
        <f t="shared" si="13"/>
        <v>42052.080895386214</v>
      </c>
      <c r="V214" s="3">
        <f t="shared" si="13"/>
        <v>43877.51329227104</v>
      </c>
      <c r="W214" s="3">
        <f t="shared" si="13"/>
        <v>43079.740323320657</v>
      </c>
      <c r="X214" s="3">
        <f t="shared" si="13"/>
        <v>41484.194385419891</v>
      </c>
    </row>
    <row r="215" spans="1:24" x14ac:dyDescent="0.25">
      <c r="A215" t="s">
        <v>27</v>
      </c>
      <c r="C215" s="2" t="s">
        <v>35</v>
      </c>
      <c r="F215"/>
      <c r="G215" t="s">
        <v>45</v>
      </c>
      <c r="H215" s="3">
        <f t="shared" si="14"/>
        <v>10662.608085579999</v>
      </c>
      <c r="I215" s="3">
        <f t="shared" si="13"/>
        <v>12963.67154563328</v>
      </c>
      <c r="J215" s="3">
        <f t="shared" si="13"/>
        <v>14830.758325096827</v>
      </c>
      <c r="K215" s="3">
        <f t="shared" si="13"/>
        <v>14827.222515165015</v>
      </c>
      <c r="L215" s="3">
        <f t="shared" si="13"/>
        <v>14824.521549244881</v>
      </c>
      <c r="M215" s="3">
        <f t="shared" si="13"/>
        <v>15570.769279105903</v>
      </c>
      <c r="N215" s="3">
        <f t="shared" si="13"/>
        <v>15533.646915261676</v>
      </c>
      <c r="O215" s="3">
        <f t="shared" si="13"/>
        <v>15505.289553991781</v>
      </c>
      <c r="P215" s="3">
        <f t="shared" si="13"/>
        <v>16159.136355530443</v>
      </c>
      <c r="Q215" s="3">
        <f t="shared" si="13"/>
        <v>15966.510889040674</v>
      </c>
      <c r="R215" s="3">
        <f t="shared" si="13"/>
        <v>15819.366435472102</v>
      </c>
      <c r="S215" s="3">
        <f t="shared" si="13"/>
        <v>16521.759017832199</v>
      </c>
      <c r="T215" s="3">
        <f t="shared" si="13"/>
        <v>16127.862776347456</v>
      </c>
      <c r="U215" s="3">
        <f t="shared" si="13"/>
        <v>15826.969814102169</v>
      </c>
      <c r="V215" s="3">
        <f t="shared" si="13"/>
        <v>16716.748739288705</v>
      </c>
      <c r="W215" s="3">
        <f t="shared" si="13"/>
        <v>15919.658733176926</v>
      </c>
      <c r="X215" s="3">
        <f t="shared" si="13"/>
        <v>15310.770534063762</v>
      </c>
    </row>
    <row r="217" spans="1:24" x14ac:dyDescent="0.25">
      <c r="A217" t="s">
        <v>27</v>
      </c>
      <c r="C217" s="2" t="s">
        <v>29</v>
      </c>
      <c r="F217" s="2" t="s">
        <v>9</v>
      </c>
      <c r="G217" s="2" t="s">
        <v>45</v>
      </c>
      <c r="H217" s="3">
        <f>SUMIFS(H$111:H$210,$F$111:$F$210,$F217,$C$111:$C$210,$C217)</f>
        <v>0</v>
      </c>
      <c r="I217" s="3">
        <f t="shared" ref="I217:X220" si="15">SUMIFS(I$111:I$210,$F$111:$F$210,$F217,$C$111:$C$210,$C217)</f>
        <v>0</v>
      </c>
      <c r="J217" s="3">
        <f t="shared" si="15"/>
        <v>2233.3496909927098</v>
      </c>
      <c r="K217" s="3">
        <f t="shared" si="15"/>
        <v>2366.201729764382</v>
      </c>
      <c r="L217" s="3">
        <f t="shared" si="15"/>
        <v>4732.403459528764</v>
      </c>
      <c r="M217" s="3">
        <f t="shared" si="15"/>
        <v>13861.730393155009</v>
      </c>
      <c r="N217" s="3">
        <f t="shared" si="15"/>
        <v>28695.653310251852</v>
      </c>
      <c r="O217" s="3">
        <f t="shared" si="15"/>
        <v>48205.496538969877</v>
      </c>
      <c r="P217" s="3">
        <f t="shared" si="15"/>
        <v>41257.264911468606</v>
      </c>
      <c r="Q217" s="3">
        <f t="shared" si="15"/>
        <v>77738.068537734565</v>
      </c>
      <c r="R217" s="3">
        <f t="shared" si="15"/>
        <v>122496.27961591061</v>
      </c>
      <c r="S217" s="3">
        <f t="shared" si="15"/>
        <v>59869.327984814459</v>
      </c>
      <c r="T217" s="3">
        <f t="shared" si="15"/>
        <v>141914.94550961035</v>
      </c>
      <c r="U217" s="3">
        <f t="shared" si="15"/>
        <v>217423.73278347659</v>
      </c>
      <c r="V217" s="3">
        <f t="shared" si="15"/>
        <v>78547.157397672199</v>
      </c>
      <c r="W217" s="3">
        <f t="shared" si="15"/>
        <v>193096.17392432748</v>
      </c>
      <c r="X217" s="3">
        <f t="shared" si="15"/>
        <v>300317.55659715692</v>
      </c>
    </row>
    <row r="218" spans="1:24" x14ac:dyDescent="0.25">
      <c r="A218" t="s">
        <v>27</v>
      </c>
      <c r="C218" s="2" t="s">
        <v>33</v>
      </c>
      <c r="F218" s="2" t="s">
        <v>9</v>
      </c>
      <c r="G218" s="2" t="s">
        <v>45</v>
      </c>
      <c r="H218" s="3">
        <f>SUMIFS(H$111:H$210,$F$111:$F$210,$F218,$C$111:$C$210,$C218)</f>
        <v>1263.1280410307827</v>
      </c>
      <c r="I218" s="3">
        <f t="shared" si="15"/>
        <v>1988.4191560163981</v>
      </c>
      <c r="J218" s="3">
        <f t="shared" si="15"/>
        <v>3583.3547135200306</v>
      </c>
      <c r="K218" s="3">
        <f t="shared" si="15"/>
        <v>5069.6143654462203</v>
      </c>
      <c r="L218" s="3">
        <f t="shared" si="15"/>
        <v>5196.3547245823756</v>
      </c>
      <c r="M218" s="3">
        <f t="shared" si="15"/>
        <v>4659.2145275339581</v>
      </c>
      <c r="N218" s="3">
        <f t="shared" si="15"/>
        <v>6950.073090634578</v>
      </c>
      <c r="O218" s="3">
        <f t="shared" si="15"/>
        <v>7281.0289520933675</v>
      </c>
      <c r="P218" s="3">
        <f t="shared" si="15"/>
        <v>5724.9260182999114</v>
      </c>
      <c r="Q218" s="3">
        <f t="shared" si="15"/>
        <v>8971.2896829352012</v>
      </c>
      <c r="R218" s="3">
        <f t="shared" si="15"/>
        <v>9786.8614722929469</v>
      </c>
      <c r="S218" s="3">
        <f t="shared" si="15"/>
        <v>6619.8489402877221</v>
      </c>
      <c r="T218" s="3">
        <f t="shared" si="15"/>
        <v>10867.851556450067</v>
      </c>
      <c r="U218" s="3">
        <f t="shared" si="15"/>
        <v>12757.912696702253</v>
      </c>
      <c r="V218" s="3">
        <f t="shared" si="15"/>
        <v>7211.2290421908874</v>
      </c>
      <c r="W218" s="3">
        <f t="shared" si="15"/>
        <v>12895.069337233723</v>
      </c>
      <c r="X218" s="3">
        <f t="shared" si="15"/>
        <v>15474.083204680464</v>
      </c>
    </row>
    <row r="219" spans="1:24" x14ac:dyDescent="0.25">
      <c r="A219" t="s">
        <v>27</v>
      </c>
      <c r="C219" s="2" t="s">
        <v>29</v>
      </c>
      <c r="F219" s="2" t="s">
        <v>11</v>
      </c>
      <c r="G219" s="2" t="s">
        <v>45</v>
      </c>
      <c r="H219" s="3">
        <f>SUMIFS(H$111:H$210,$F$111:$F$210,$F219,$C$111:$C$210,$C219)</f>
        <v>0</v>
      </c>
      <c r="I219" s="3">
        <f t="shared" si="15"/>
        <v>0</v>
      </c>
      <c r="J219" s="3">
        <f t="shared" si="15"/>
        <v>0</v>
      </c>
      <c r="K219" s="3">
        <f t="shared" si="15"/>
        <v>1553.8169016094234</v>
      </c>
      <c r="L219" s="3">
        <f t="shared" si="15"/>
        <v>0</v>
      </c>
      <c r="M219" s="3">
        <f t="shared" si="15"/>
        <v>1002.223075891183</v>
      </c>
      <c r="N219" s="3">
        <f t="shared" si="15"/>
        <v>36310.764744725253</v>
      </c>
      <c r="O219" s="3">
        <f t="shared" si="15"/>
        <v>0</v>
      </c>
      <c r="P219" s="3">
        <f t="shared" si="15"/>
        <v>2062.8836288115281</v>
      </c>
      <c r="Q219" s="3">
        <f t="shared" si="15"/>
        <v>83927.60642238523</v>
      </c>
      <c r="R219" s="3">
        <f t="shared" si="15"/>
        <v>0</v>
      </c>
      <c r="S219" s="3">
        <f t="shared" si="15"/>
        <v>8845.2711011430638</v>
      </c>
      <c r="T219" s="3">
        <f t="shared" si="15"/>
        <v>142262.83568147573</v>
      </c>
      <c r="U219" s="3">
        <f t="shared" si="15"/>
        <v>0</v>
      </c>
      <c r="V219" s="3">
        <f t="shared" si="15"/>
        <v>34005.082595599961</v>
      </c>
      <c r="W219" s="3">
        <f t="shared" si="15"/>
        <v>203257.04133012163</v>
      </c>
      <c r="X219" s="3">
        <f t="shared" si="15"/>
        <v>0</v>
      </c>
    </row>
    <row r="220" spans="1:24" x14ac:dyDescent="0.25">
      <c r="A220" t="s">
        <v>27</v>
      </c>
      <c r="C220" s="2" t="s">
        <v>33</v>
      </c>
      <c r="F220" s="2" t="s">
        <v>11</v>
      </c>
      <c r="G220" s="2" t="s">
        <v>45</v>
      </c>
      <c r="H220" s="3">
        <f>SUMIFS(H$111:H$210,$F$111:$F$210,$F220,$C$111:$C$210,$C220)</f>
        <v>0</v>
      </c>
      <c r="I220" s="3">
        <f t="shared" si="15"/>
        <v>0</v>
      </c>
      <c r="J220" s="3">
        <f t="shared" si="15"/>
        <v>0</v>
      </c>
      <c r="K220" s="3">
        <f t="shared" si="15"/>
        <v>20.383630262909168</v>
      </c>
      <c r="L220" s="3">
        <f t="shared" si="15"/>
        <v>0</v>
      </c>
      <c r="M220" s="3">
        <f t="shared" si="15"/>
        <v>0</v>
      </c>
      <c r="N220" s="3">
        <f t="shared" si="15"/>
        <v>266.68454519545156</v>
      </c>
      <c r="O220" s="3">
        <f t="shared" si="15"/>
        <v>0</v>
      </c>
      <c r="P220" s="3">
        <f t="shared" si="15"/>
        <v>0</v>
      </c>
      <c r="Q220" s="3">
        <f t="shared" si="15"/>
        <v>1645.2152358737635</v>
      </c>
      <c r="R220" s="3">
        <f t="shared" si="15"/>
        <v>329.0430471747527</v>
      </c>
      <c r="S220" s="3">
        <f t="shared" si="15"/>
        <v>0</v>
      </c>
      <c r="T220" s="3">
        <f t="shared" si="15"/>
        <v>3816.6311520536747</v>
      </c>
      <c r="U220" s="3">
        <f t="shared" si="15"/>
        <v>1908.3155760268373</v>
      </c>
      <c r="V220" s="3">
        <f t="shared" si="15"/>
        <v>0</v>
      </c>
      <c r="W220" s="3">
        <f t="shared" si="15"/>
        <v>8341.0550488672561</v>
      </c>
      <c r="X220" s="3">
        <f t="shared" si="15"/>
        <v>4170.5275244336281</v>
      </c>
    </row>
    <row r="221" spans="1:24" x14ac:dyDescent="0.25"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5">
      <c r="A222" t="s">
        <v>19</v>
      </c>
      <c r="C222" t="s">
        <v>46</v>
      </c>
      <c r="F222" s="2" t="str">
        <f>[2]International_Bunkers!AA14</f>
        <v>Coal</v>
      </c>
      <c r="G222" s="2" t="str">
        <f>[2]International_Bunkers!AB14</f>
        <v>GWh</v>
      </c>
      <c r="H222" s="3">
        <f>[2]International_Bunkers!AC14</f>
        <v>0</v>
      </c>
      <c r="I222" s="3">
        <f>[2]International_Bunkers!AD14</f>
        <v>0</v>
      </c>
      <c r="J222" s="3">
        <f>[2]International_Bunkers!AE14</f>
        <v>0</v>
      </c>
      <c r="K222" s="3">
        <f>[2]International_Bunkers!AF14</f>
        <v>0</v>
      </c>
      <c r="L222" s="3">
        <f>[2]International_Bunkers!AG14</f>
        <v>0</v>
      </c>
      <c r="M222" s="3">
        <f>[2]International_Bunkers!AH14</f>
        <v>0</v>
      </c>
      <c r="N222" s="3">
        <f>[2]International_Bunkers!AI14</f>
        <v>0</v>
      </c>
      <c r="O222" s="3">
        <f>[2]International_Bunkers!AJ14</f>
        <v>0</v>
      </c>
      <c r="P222" s="3">
        <f>[2]International_Bunkers!AK14</f>
        <v>0</v>
      </c>
      <c r="Q222" s="3">
        <f>[2]International_Bunkers!AL14</f>
        <v>0</v>
      </c>
      <c r="R222" s="3">
        <f>[2]International_Bunkers!AM14</f>
        <v>0</v>
      </c>
      <c r="S222" s="3">
        <f>[2]International_Bunkers!AN14</f>
        <v>0</v>
      </c>
      <c r="T222" s="3">
        <f>[2]International_Bunkers!AO14</f>
        <v>0</v>
      </c>
      <c r="U222" s="3">
        <f>[2]International_Bunkers!AP14</f>
        <v>0</v>
      </c>
      <c r="V222" s="3">
        <f>[2]International_Bunkers!AQ14</f>
        <v>0</v>
      </c>
      <c r="W222" s="3">
        <f>[2]International_Bunkers!AR14</f>
        <v>0</v>
      </c>
      <c r="X222" s="3">
        <f>[2]International_Bunkers!AS14</f>
        <v>0</v>
      </c>
    </row>
    <row r="223" spans="1:24" x14ac:dyDescent="0.25">
      <c r="A223" t="s">
        <v>19</v>
      </c>
      <c r="C223" t="s">
        <v>46</v>
      </c>
      <c r="F223" s="2" t="str">
        <f>[2]International_Bunkers!AA15</f>
        <v>Oil</v>
      </c>
      <c r="G223" s="2" t="str">
        <f>[2]International_Bunkers!AB15</f>
        <v>GWh</v>
      </c>
      <c r="H223" s="3">
        <f>[2]International_Bunkers!AC15</f>
        <v>7913.5</v>
      </c>
      <c r="I223" s="3">
        <f>[2]International_Bunkers!AD15</f>
        <v>12824.255499999999</v>
      </c>
      <c r="J223" s="3">
        <f>[2]International_Bunkers!AE15</f>
        <v>13300.68672410521</v>
      </c>
      <c r="K223" s="3">
        <f>[2]International_Bunkers!AF15</f>
        <v>13300.68672410521</v>
      </c>
      <c r="L223" s="3">
        <f>[2]International_Bunkers!AG15</f>
        <v>13300.68672410521</v>
      </c>
      <c r="M223" s="3">
        <f>[2]International_Bunkers!AH15</f>
        <v>13230.303302580975</v>
      </c>
      <c r="N223" s="3">
        <f>[2]International_Bunkers!AI15</f>
        <v>13217.072999278394</v>
      </c>
      <c r="O223" s="3">
        <f>[2]International_Bunkers!AJ15</f>
        <v>13217.072999278394</v>
      </c>
      <c r="P223" s="3">
        <f>[2]International_Bunkers!AK15</f>
        <v>11576.18306800995</v>
      </c>
      <c r="Q223" s="3">
        <f>[2]International_Bunkers!AL15</f>
        <v>11518.302152669899</v>
      </c>
      <c r="R223" s="3">
        <f>[2]International_Bunkers!AM15</f>
        <v>11518.302152669899</v>
      </c>
      <c r="S223" s="3">
        <f>[2]International_Bunkers!AN15</f>
        <v>9723.7146348731385</v>
      </c>
      <c r="T223" s="3">
        <f>[2]International_Bunkers!AO15</f>
        <v>9577.8589153500416</v>
      </c>
      <c r="U223" s="3">
        <f>[2]International_Bunkers!AP15</f>
        <v>9577.8589153500416</v>
      </c>
      <c r="V223" s="3">
        <f>[2]International_Bunkers!AQ15</f>
        <v>6806.4048504417915</v>
      </c>
      <c r="W223" s="3">
        <f>[2]International_Bunkers!AR15</f>
        <v>6466.0846079197008</v>
      </c>
      <c r="X223" s="3">
        <f>[2]International_Bunkers!AS15</f>
        <v>6466.0846079197008</v>
      </c>
    </row>
    <row r="224" spans="1:24" x14ac:dyDescent="0.25">
      <c r="A224" t="s">
        <v>19</v>
      </c>
      <c r="C224" t="s">
        <v>46</v>
      </c>
      <c r="F224" s="2" t="str">
        <f>[2]International_Bunkers!AA16</f>
        <v>Natural Gas</v>
      </c>
      <c r="G224" s="2" t="str">
        <f>[2]International_Bunkers!AB16</f>
        <v>GWh</v>
      </c>
      <c r="H224" s="3">
        <f>[2]International_Bunkers!AC16</f>
        <v>0</v>
      </c>
      <c r="I224" s="3">
        <f>[2]International_Bunkers!AD16</f>
        <v>0</v>
      </c>
      <c r="J224" s="3">
        <f>[2]International_Bunkers!AE16</f>
        <v>0</v>
      </c>
      <c r="K224" s="3">
        <f>[2]International_Bunkers!AF16</f>
        <v>0</v>
      </c>
      <c r="L224" s="3">
        <f>[2]International_Bunkers!AG16</f>
        <v>0</v>
      </c>
      <c r="M224" s="3">
        <f>[2]International_Bunkers!AH16</f>
        <v>0</v>
      </c>
      <c r="N224" s="3">
        <f>[2]International_Bunkers!AI16</f>
        <v>0</v>
      </c>
      <c r="O224" s="3">
        <f>[2]International_Bunkers!AJ16</f>
        <v>0</v>
      </c>
      <c r="P224" s="3">
        <f>[2]International_Bunkers!AK16</f>
        <v>0</v>
      </c>
      <c r="Q224" s="3">
        <f>[2]International_Bunkers!AL16</f>
        <v>0</v>
      </c>
      <c r="R224" s="3">
        <f>[2]International_Bunkers!AM16</f>
        <v>0</v>
      </c>
      <c r="S224" s="3">
        <f>[2]International_Bunkers!AN16</f>
        <v>0</v>
      </c>
      <c r="T224" s="3">
        <f>[2]International_Bunkers!AO16</f>
        <v>0</v>
      </c>
      <c r="U224" s="3">
        <f>[2]International_Bunkers!AP16</f>
        <v>0</v>
      </c>
      <c r="V224" s="3">
        <f>[2]International_Bunkers!AQ16</f>
        <v>0</v>
      </c>
      <c r="W224" s="3">
        <f>[2]International_Bunkers!AR16</f>
        <v>0</v>
      </c>
      <c r="X224" s="3">
        <f>[2]International_Bunkers!AS16</f>
        <v>0</v>
      </c>
    </row>
    <row r="225" spans="1:24" x14ac:dyDescent="0.25">
      <c r="A225" t="s">
        <v>19</v>
      </c>
      <c r="C225" t="s">
        <v>46</v>
      </c>
      <c r="F225" s="2" t="str">
        <f>[2]International_Bunkers!AA17</f>
        <v>Biofuels</v>
      </c>
      <c r="G225" s="2" t="str">
        <f>[2]International_Bunkers!AB17</f>
        <v>GWh</v>
      </c>
      <c r="H225" s="3">
        <f>[2]International_Bunkers!AC17</f>
        <v>0</v>
      </c>
      <c r="I225" s="3">
        <f>[2]International_Bunkers!AD17</f>
        <v>0</v>
      </c>
      <c r="J225" s="3">
        <f>[2]International_Bunkers!AE17</f>
        <v>700.03614337395857</v>
      </c>
      <c r="K225" s="3">
        <f>[2]International_Bunkers!AF17</f>
        <v>700.03614337395857</v>
      </c>
      <c r="L225" s="3">
        <f>[2]International_Bunkers!AG17</f>
        <v>700.03614337395857</v>
      </c>
      <c r="M225" s="3">
        <f>[2]International_Bunkers!AH17</f>
        <v>1470.0337002867752</v>
      </c>
      <c r="N225" s="3">
        <f>[2]International_Bunkers!AI17</f>
        <v>1468.5636665864884</v>
      </c>
      <c r="O225" s="3">
        <f>[2]International_Bunkers!AJ17</f>
        <v>1468.5636665864884</v>
      </c>
      <c r="P225" s="3">
        <f>[2]International_Bunkers!AK17</f>
        <v>3858.7276893366497</v>
      </c>
      <c r="Q225" s="3">
        <f>[2]International_Bunkers!AL17</f>
        <v>3839.4340508899663</v>
      </c>
      <c r="R225" s="3">
        <f>[2]International_Bunkers!AM17</f>
        <v>3839.4340508899663</v>
      </c>
      <c r="S225" s="3">
        <f>[2]International_Bunkers!AN17</f>
        <v>6482.4764232487605</v>
      </c>
      <c r="T225" s="3">
        <f>[2]International_Bunkers!AO17</f>
        <v>6385.2392769000289</v>
      </c>
      <c r="U225" s="3">
        <f>[2]International_Bunkers!AP17</f>
        <v>6385.2392769000289</v>
      </c>
      <c r="V225" s="3">
        <f>[2]International_Bunkers!AQ17</f>
        <v>10209.607275662687</v>
      </c>
      <c r="W225" s="3">
        <f>[2]International_Bunkers!AR17</f>
        <v>9699.1269118795517</v>
      </c>
      <c r="X225" s="3">
        <f>[2]International_Bunkers!AS17</f>
        <v>9699.1269118795517</v>
      </c>
    </row>
    <row r="226" spans="1:24" x14ac:dyDescent="0.25">
      <c r="A226" t="s">
        <v>19</v>
      </c>
      <c r="C226" t="s">
        <v>46</v>
      </c>
      <c r="F226" s="2" t="str">
        <f>[2]International_Bunkers!AA18</f>
        <v>Electricity</v>
      </c>
      <c r="G226" s="2" t="str">
        <f>[2]International_Bunkers!AB18</f>
        <v>GWh</v>
      </c>
      <c r="H226" s="3">
        <f>[2]International_Bunkers!AC18</f>
        <v>0</v>
      </c>
      <c r="I226" s="3">
        <f>[2]International_Bunkers!AD18</f>
        <v>0</v>
      </c>
      <c r="J226" s="3">
        <f>[2]International_Bunkers!AE18</f>
        <v>0</v>
      </c>
      <c r="K226" s="3">
        <f>[2]International_Bunkers!AF18</f>
        <v>0</v>
      </c>
      <c r="L226" s="3">
        <f>[2]International_Bunkers!AG18</f>
        <v>0</v>
      </c>
      <c r="M226" s="3">
        <f>[2]International_Bunkers!AH18</f>
        <v>0</v>
      </c>
      <c r="N226" s="3">
        <f>[2]International_Bunkers!AI18</f>
        <v>0</v>
      </c>
      <c r="O226" s="3">
        <f>[2]International_Bunkers!AJ18</f>
        <v>9.2390386191207909</v>
      </c>
      <c r="P226" s="3">
        <f>[2]International_Bunkers!AK18</f>
        <v>0</v>
      </c>
      <c r="Q226" s="3">
        <f>[2]International_Bunkers!AL18</f>
        <v>0</v>
      </c>
      <c r="R226" s="3">
        <f>[2]International_Bunkers!AM18</f>
        <v>48.503560340823803</v>
      </c>
      <c r="S226" s="3">
        <f>[2]International_Bunkers!AN18</f>
        <v>0</v>
      </c>
      <c r="T226" s="3">
        <f>[2]International_Bunkers!AO18</f>
        <v>0</v>
      </c>
      <c r="U226" s="3">
        <f>[2]International_Bunkers!AP18</f>
        <v>152.78182910938941</v>
      </c>
      <c r="V226" s="3">
        <f>[2]International_Bunkers!AQ18</f>
        <v>0</v>
      </c>
      <c r="W226" s="3">
        <f>[2]International_Bunkers!AR18</f>
        <v>0</v>
      </c>
      <c r="X226" s="3">
        <f>[2]International_Bunkers!AS18</f>
        <v>534.7210514488138</v>
      </c>
    </row>
    <row r="227" spans="1:24" x14ac:dyDescent="0.25">
      <c r="A227" t="s">
        <v>19</v>
      </c>
      <c r="C227" t="s">
        <v>46</v>
      </c>
      <c r="F227" s="2" t="str">
        <f>[2]International_Bunkers!AA19</f>
        <v>Hydrogen</v>
      </c>
      <c r="G227" s="2" t="str">
        <f>[2]International_Bunkers!AB19</f>
        <v>GWh</v>
      </c>
      <c r="H227" s="3">
        <f>[2]International_Bunkers!AC19</f>
        <v>0</v>
      </c>
      <c r="I227" s="3">
        <f>[2]International_Bunkers!AD19</f>
        <v>0</v>
      </c>
      <c r="J227" s="3">
        <f>[2]International_Bunkers!AE19</f>
        <v>0</v>
      </c>
      <c r="K227" s="3">
        <f>[2]International_Bunkers!AF19</f>
        <v>0</v>
      </c>
      <c r="L227" s="3">
        <f>[2]International_Bunkers!AG19</f>
        <v>0</v>
      </c>
      <c r="M227" s="3">
        <f>[2]International_Bunkers!AH19</f>
        <v>0</v>
      </c>
      <c r="N227" s="3">
        <f>[2]International_Bunkers!AI19</f>
        <v>11.292158312258747</v>
      </c>
      <c r="O227" s="3">
        <f>[2]International_Bunkers!AJ19</f>
        <v>0</v>
      </c>
      <c r="P227" s="3">
        <f>[2]International_Bunkers!AK19</f>
        <v>0</v>
      </c>
      <c r="Q227" s="3">
        <f>[2]International_Bunkers!AL19</f>
        <v>59.282129305451328</v>
      </c>
      <c r="R227" s="3">
        <f>[2]International_Bunkers!AM19</f>
        <v>0</v>
      </c>
      <c r="S227" s="3">
        <f>[2]International_Bunkers!AN19</f>
        <v>0</v>
      </c>
      <c r="T227" s="3">
        <f>[2]International_Bunkers!AO19</f>
        <v>186.73334668925372</v>
      </c>
      <c r="U227" s="3">
        <f>[2]International_Bunkers!AP19</f>
        <v>0</v>
      </c>
      <c r="V227" s="3">
        <f>[2]International_Bunkers!AQ19</f>
        <v>0</v>
      </c>
      <c r="W227" s="3">
        <f>[2]International_Bunkers!AR19</f>
        <v>653.54795177077244</v>
      </c>
      <c r="X227" s="3">
        <f>[2]International_Bunkers!AS19</f>
        <v>0</v>
      </c>
    </row>
    <row r="228" spans="1:24" x14ac:dyDescent="0.25">
      <c r="A228" t="s">
        <v>19</v>
      </c>
      <c r="C228" t="s">
        <v>46</v>
      </c>
      <c r="F228" s="2" t="str">
        <f>[2]International_Bunkers!AA20</f>
        <v>Heat</v>
      </c>
      <c r="G228" s="2" t="str">
        <f>[2]International_Bunkers!AB20</f>
        <v>GWh</v>
      </c>
      <c r="H228" s="3">
        <f>[2]International_Bunkers!AC20</f>
        <v>0</v>
      </c>
      <c r="I228" s="3">
        <f>[2]International_Bunkers!AD20</f>
        <v>0</v>
      </c>
      <c r="J228" s="3">
        <f>[2]International_Bunkers!AE20</f>
        <v>0</v>
      </c>
      <c r="K228" s="3">
        <f>[2]International_Bunkers!AF20</f>
        <v>0</v>
      </c>
      <c r="L228" s="3">
        <f>[2]International_Bunkers!AG20</f>
        <v>0</v>
      </c>
      <c r="M228" s="3">
        <f>[2]International_Bunkers!AH20</f>
        <v>0</v>
      </c>
      <c r="N228" s="3">
        <f>[2]International_Bunkers!AI20</f>
        <v>0</v>
      </c>
      <c r="O228" s="3">
        <f>[2]International_Bunkers!AJ20</f>
        <v>0</v>
      </c>
      <c r="P228" s="3">
        <f>[2]International_Bunkers!AK20</f>
        <v>0</v>
      </c>
      <c r="Q228" s="3">
        <f>[2]International_Bunkers!AL20</f>
        <v>0</v>
      </c>
      <c r="R228" s="3">
        <f>[2]International_Bunkers!AM20</f>
        <v>0</v>
      </c>
      <c r="S228" s="3">
        <f>[2]International_Bunkers!AN20</f>
        <v>0</v>
      </c>
      <c r="T228" s="3">
        <f>[2]International_Bunkers!AO20</f>
        <v>0</v>
      </c>
      <c r="U228" s="3">
        <f>[2]International_Bunkers!AP20</f>
        <v>0</v>
      </c>
      <c r="V228" s="3">
        <f>[2]International_Bunkers!AQ20</f>
        <v>0</v>
      </c>
      <c r="W228" s="3">
        <f>[2]International_Bunkers!AR20</f>
        <v>0</v>
      </c>
      <c r="X228" s="3">
        <f>[2]International_Bunkers!AS20</f>
        <v>0</v>
      </c>
    </row>
    <row r="229" spans="1:24" x14ac:dyDescent="0.25">
      <c r="A229" t="s">
        <v>19</v>
      </c>
      <c r="C229" t="s">
        <v>46</v>
      </c>
      <c r="F229" s="2" t="str">
        <f>[2]International_Bunkers!AA21</f>
        <v>E-fuels</v>
      </c>
      <c r="G229" s="2" t="str">
        <f>[2]International_Bunkers!AB21</f>
        <v>GWh</v>
      </c>
      <c r="H229" s="3">
        <f>[2]International_Bunkers!AC21</f>
        <v>0</v>
      </c>
      <c r="I229" s="3">
        <f>[2]International_Bunkers!AD21</f>
        <v>0</v>
      </c>
      <c r="J229" s="3">
        <f>[2]International_Bunkers!AE21</f>
        <v>0</v>
      </c>
      <c r="K229" s="3">
        <f>[2]International_Bunkers!AF21</f>
        <v>0</v>
      </c>
      <c r="L229" s="3">
        <f>[2]International_Bunkers!AG21</f>
        <v>0</v>
      </c>
      <c r="M229" s="3">
        <f>[2]International_Bunkers!AH21</f>
        <v>0</v>
      </c>
      <c r="N229" s="3">
        <f>[2]International_Bunkers!AI21</f>
        <v>0</v>
      </c>
      <c r="O229" s="3">
        <f>[2]International_Bunkers!AJ21</f>
        <v>0</v>
      </c>
      <c r="P229" s="3">
        <f>[2]International_Bunkers!AK21</f>
        <v>0</v>
      </c>
      <c r="Q229" s="3">
        <f>[2]International_Bunkers!AL21</f>
        <v>0</v>
      </c>
      <c r="R229" s="3">
        <f>[2]International_Bunkers!AM21</f>
        <v>0</v>
      </c>
      <c r="S229" s="3">
        <f>[2]International_Bunkers!AN21</f>
        <v>0</v>
      </c>
      <c r="T229" s="3">
        <f>[2]International_Bunkers!AO21</f>
        <v>0</v>
      </c>
      <c r="U229" s="3">
        <f>[2]International_Bunkers!AP21</f>
        <v>0</v>
      </c>
      <c r="V229" s="3">
        <f>[2]International_Bunkers!AQ21</f>
        <v>0</v>
      </c>
      <c r="W229" s="3">
        <f>[2]International_Bunkers!AR21</f>
        <v>0</v>
      </c>
      <c r="X229" s="3">
        <f>[2]International_Bunkers!AS21</f>
        <v>0</v>
      </c>
    </row>
    <row r="230" spans="1:24" x14ac:dyDescent="0.25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5">
      <c r="A231" t="s">
        <v>19</v>
      </c>
      <c r="C231" t="s">
        <v>47</v>
      </c>
      <c r="F231" s="2" t="str">
        <f>[2]International_Bunkers!AA26</f>
        <v>Coal</v>
      </c>
      <c r="G231" s="2" t="str">
        <f>[2]International_Bunkers!AB26</f>
        <v>GWh</v>
      </c>
      <c r="H231" s="3">
        <f>[2]International_Bunkers!AC26</f>
        <v>0</v>
      </c>
      <c r="I231" s="3">
        <f>[2]International_Bunkers!AD26</f>
        <v>0</v>
      </c>
      <c r="J231" s="3">
        <f>[2]International_Bunkers!AE26</f>
        <v>0</v>
      </c>
      <c r="K231" s="3">
        <f>[2]International_Bunkers!AF26</f>
        <v>0</v>
      </c>
      <c r="L231" s="3">
        <f>[2]International_Bunkers!AG26</f>
        <v>0</v>
      </c>
      <c r="M231" s="3">
        <f>[2]International_Bunkers!AH26</f>
        <v>0</v>
      </c>
      <c r="N231" s="3">
        <f>[2]International_Bunkers!AI26</f>
        <v>0</v>
      </c>
      <c r="O231" s="3">
        <f>[2]International_Bunkers!AJ26</f>
        <v>0</v>
      </c>
      <c r="P231" s="3">
        <f>[2]International_Bunkers!AK26</f>
        <v>0</v>
      </c>
      <c r="Q231" s="3">
        <f>[2]International_Bunkers!AL26</f>
        <v>0</v>
      </c>
      <c r="R231" s="3">
        <f>[2]International_Bunkers!AM26</f>
        <v>0</v>
      </c>
      <c r="S231" s="3">
        <f>[2]International_Bunkers!AN26</f>
        <v>0</v>
      </c>
      <c r="T231" s="3">
        <f>[2]International_Bunkers!AO26</f>
        <v>0</v>
      </c>
      <c r="U231" s="3">
        <f>[2]International_Bunkers!AP26</f>
        <v>0</v>
      </c>
      <c r="V231" s="3">
        <f>[2]International_Bunkers!AQ26</f>
        <v>0</v>
      </c>
      <c r="W231" s="3">
        <f>[2]International_Bunkers!AR26</f>
        <v>0</v>
      </c>
      <c r="X231" s="3">
        <f>[2]International_Bunkers!AS26</f>
        <v>0</v>
      </c>
    </row>
    <row r="232" spans="1:24" x14ac:dyDescent="0.25">
      <c r="A232" t="s">
        <v>19</v>
      </c>
      <c r="C232" t="s">
        <v>47</v>
      </c>
      <c r="F232" s="2" t="str">
        <f>[2]International_Bunkers!AA27</f>
        <v>Oil</v>
      </c>
      <c r="G232" s="2" t="str">
        <f>[2]International_Bunkers!AB27</f>
        <v>GWh</v>
      </c>
      <c r="H232" s="3">
        <f>[2]International_Bunkers!AC27</f>
        <v>33815.388888888891</v>
      </c>
      <c r="I232" s="3">
        <f>[2]International_Bunkers!AD27</f>
        <v>34176.834324111114</v>
      </c>
      <c r="J232" s="3">
        <f>[2]International_Bunkers!AE27</f>
        <v>35446.530721931413</v>
      </c>
      <c r="K232" s="3">
        <f>[2]International_Bunkers!AF27</f>
        <v>35446.530721931413</v>
      </c>
      <c r="L232" s="3">
        <f>[2]International_Bunkers!AG27</f>
        <v>35446.530721931413</v>
      </c>
      <c r="M232" s="3">
        <f>[2]International_Bunkers!AH27</f>
        <v>34553.778685199242</v>
      </c>
      <c r="N232" s="3">
        <f>[2]International_Bunkers!AI27</f>
        <v>34518.51972735719</v>
      </c>
      <c r="O232" s="3">
        <f>[2]International_Bunkers!AJ27</f>
        <v>34518.51972735719</v>
      </c>
      <c r="P232" s="3">
        <f>[2]International_Bunkers!AK27</f>
        <v>27765.632222382083</v>
      </c>
      <c r="Q232" s="3">
        <f>[2]International_Bunkers!AL27</f>
        <v>27457.125197688958</v>
      </c>
      <c r="R232" s="3">
        <f>[2]International_Bunkers!AM27</f>
        <v>27457.125197688958</v>
      </c>
      <c r="S232" s="3">
        <f>[2]International_Bunkers!AN27</f>
        <v>20731.07692472246</v>
      </c>
      <c r="T232" s="3">
        <f>[2]International_Bunkers!AO27</f>
        <v>19435.384616927302</v>
      </c>
      <c r="U232" s="3">
        <f>[2]International_Bunkers!AP27</f>
        <v>19435.384616927302</v>
      </c>
      <c r="V232" s="3">
        <f>[2]International_Bunkers!AQ27</f>
        <v>10883.50294875404</v>
      </c>
      <c r="W232" s="3">
        <f>[2]International_Bunkers!AR27</f>
        <v>9069.5857906283654</v>
      </c>
      <c r="X232" s="3">
        <f>[2]International_Bunkers!AS27</f>
        <v>9069.5857906283654</v>
      </c>
    </row>
    <row r="233" spans="1:24" x14ac:dyDescent="0.25">
      <c r="A233" t="s">
        <v>19</v>
      </c>
      <c r="C233" t="s">
        <v>47</v>
      </c>
      <c r="F233" s="2" t="str">
        <f>[2]International_Bunkers!AA28</f>
        <v>Natural Gas</v>
      </c>
      <c r="G233" s="2" t="str">
        <f>[2]International_Bunkers!AB28</f>
        <v>GWh</v>
      </c>
      <c r="H233" s="3">
        <f>[2]International_Bunkers!AC28</f>
        <v>0</v>
      </c>
      <c r="I233" s="3">
        <f>[2]International_Bunkers!AD28</f>
        <v>0</v>
      </c>
      <c r="J233" s="3">
        <f>[2]International_Bunkers!AE28</f>
        <v>0</v>
      </c>
      <c r="K233" s="3">
        <f>[2]International_Bunkers!AF28</f>
        <v>0</v>
      </c>
      <c r="L233" s="3">
        <f>[2]International_Bunkers!AG28</f>
        <v>0</v>
      </c>
      <c r="M233" s="3">
        <f>[2]International_Bunkers!AH28</f>
        <v>352.58957842040036</v>
      </c>
      <c r="N233" s="3">
        <f>[2]International_Bunkers!AI28</f>
        <v>352.58957842040036</v>
      </c>
      <c r="O233" s="3">
        <f>[2]International_Bunkers!AJ28</f>
        <v>352.58957842040036</v>
      </c>
      <c r="P233" s="3">
        <f>[2]International_Bunkers!AK28</f>
        <v>1542.5351234656716</v>
      </c>
      <c r="Q233" s="3">
        <f>[2]International_Bunkers!AL28</f>
        <v>1542.5351234656716</v>
      </c>
      <c r="R233" s="3">
        <f>[2]International_Bunkers!AM28</f>
        <v>1542.5351234656716</v>
      </c>
      <c r="S233" s="3">
        <f>[2]International_Bunkers!AN28</f>
        <v>2591.3846155903075</v>
      </c>
      <c r="T233" s="3">
        <f>[2]International_Bunkers!AO28</f>
        <v>2591.3846155903075</v>
      </c>
      <c r="U233" s="3">
        <f>[2]International_Bunkers!AP28</f>
        <v>2591.3846155903075</v>
      </c>
      <c r="V233" s="3">
        <f>[2]International_Bunkers!AQ28</f>
        <v>3627.8343162513461</v>
      </c>
      <c r="W233" s="3">
        <f>[2]International_Bunkers!AR28</f>
        <v>3627.8343162513461</v>
      </c>
      <c r="X233" s="3">
        <f>[2]International_Bunkers!AS28</f>
        <v>3627.8343162513461</v>
      </c>
    </row>
    <row r="234" spans="1:24" x14ac:dyDescent="0.25">
      <c r="A234" t="s">
        <v>19</v>
      </c>
      <c r="C234" t="s">
        <v>47</v>
      </c>
      <c r="F234" s="2" t="str">
        <f>[2]International_Bunkers!AA29</f>
        <v>Biofuels</v>
      </c>
      <c r="G234" s="2" t="str">
        <f>[2]International_Bunkers!AB29</f>
        <v>GWh</v>
      </c>
      <c r="H234" s="3">
        <f>[2]International_Bunkers!AC29</f>
        <v>0</v>
      </c>
      <c r="I234" s="3">
        <f>[2]International_Bunkers!AD29</f>
        <v>0</v>
      </c>
      <c r="J234" s="3">
        <f>[2]International_Bunkers!AE29</f>
        <v>1865.6068801016536</v>
      </c>
      <c r="K234" s="3">
        <f>[2]International_Bunkers!AF29</f>
        <v>1865.6068801016536</v>
      </c>
      <c r="L234" s="3">
        <f>[2]International_Bunkers!AG29</f>
        <v>1865.6068801016536</v>
      </c>
      <c r="M234" s="3">
        <f>[2]International_Bunkers!AH29</f>
        <v>3878.4853626244044</v>
      </c>
      <c r="N234" s="3">
        <f>[2]International_Bunkers!AI29</f>
        <v>3874.5677006419551</v>
      </c>
      <c r="O234" s="3">
        <f>[2]International_Bunkers!AJ29</f>
        <v>3874.5677006419551</v>
      </c>
      <c r="P234" s="3">
        <f>[2]International_Bunkers!AK29</f>
        <v>9769.3891152825854</v>
      </c>
      <c r="Q234" s="3">
        <f>[2]International_Bunkers!AL29</f>
        <v>9666.553440384876</v>
      </c>
      <c r="R234" s="3">
        <f>[2]International_Bunkers!AM29</f>
        <v>9666.553440384876</v>
      </c>
      <c r="S234" s="3">
        <f>[2]International_Bunkers!AN29</f>
        <v>15548.307693541845</v>
      </c>
      <c r="T234" s="3">
        <f>[2]International_Bunkers!AO29</f>
        <v>14684.512821678409</v>
      </c>
      <c r="U234" s="3">
        <f>[2]International_Bunkers!AP29</f>
        <v>14684.512821678409</v>
      </c>
      <c r="V234" s="3">
        <f>[2]International_Bunkers!AQ29</f>
        <v>21767.005897508079</v>
      </c>
      <c r="W234" s="3">
        <f>[2]International_Bunkers!AR29</f>
        <v>19046.130160319568</v>
      </c>
      <c r="X234" s="3">
        <f>[2]International_Bunkers!AS29</f>
        <v>19046.130160319568</v>
      </c>
    </row>
    <row r="235" spans="1:24" x14ac:dyDescent="0.25">
      <c r="A235" t="s">
        <v>19</v>
      </c>
      <c r="C235" t="s">
        <v>47</v>
      </c>
      <c r="F235" s="2" t="str">
        <f>[2]International_Bunkers!AA30</f>
        <v>Electricity</v>
      </c>
      <c r="G235" s="2" t="str">
        <f>[2]International_Bunkers!AB30</f>
        <v>GWh</v>
      </c>
      <c r="H235" s="3">
        <f>[2]International_Bunkers!AC30</f>
        <v>0</v>
      </c>
      <c r="I235" s="3">
        <f>[2]International_Bunkers!AD30</f>
        <v>0</v>
      </c>
      <c r="J235" s="3">
        <f>[2]International_Bunkers!AE30</f>
        <v>0</v>
      </c>
      <c r="K235" s="3">
        <f>[2]International_Bunkers!AF30</f>
        <v>0</v>
      </c>
      <c r="L235" s="3">
        <f>[2]International_Bunkers!AG30</f>
        <v>0</v>
      </c>
      <c r="M235" s="3">
        <f>[2]International_Bunkers!AH30</f>
        <v>0</v>
      </c>
      <c r="N235" s="3">
        <f>[2]International_Bunkers!AI30</f>
        <v>0</v>
      </c>
      <c r="O235" s="3">
        <f>[2]International_Bunkers!AJ30</f>
        <v>22.701683673131004</v>
      </c>
      <c r="P235" s="3">
        <f>[2]International_Bunkers!AK30</f>
        <v>0</v>
      </c>
      <c r="Q235" s="3">
        <f>[2]International_Bunkers!AL30</f>
        <v>0</v>
      </c>
      <c r="R235" s="3">
        <f>[2]International_Bunkers!AM30</f>
        <v>238.36083585562253</v>
      </c>
      <c r="S235" s="3">
        <f>[2]International_Bunkers!AN30</f>
        <v>0</v>
      </c>
      <c r="T235" s="3">
        <f>[2]International_Bunkers!AO30</f>
        <v>0</v>
      </c>
      <c r="U235" s="3">
        <f>[2]International_Bunkers!AP30</f>
        <v>1251.3584650339512</v>
      </c>
      <c r="V235" s="3">
        <f>[2]International_Bunkers!AQ30</f>
        <v>0</v>
      </c>
      <c r="W235" s="3">
        <f>[2]International_Bunkers!AR30</f>
        <v>0</v>
      </c>
      <c r="X235" s="3">
        <f>[2]International_Bunkers!AS30</f>
        <v>2627.777339999941</v>
      </c>
    </row>
    <row r="236" spans="1:24" x14ac:dyDescent="0.25">
      <c r="A236" t="s">
        <v>19</v>
      </c>
      <c r="C236" t="s">
        <v>47</v>
      </c>
      <c r="F236" s="2" t="str">
        <f>[2]International_Bunkers!AA31</f>
        <v>Hydrogen</v>
      </c>
      <c r="G236" s="2" t="str">
        <f>[2]International_Bunkers!AB31</f>
        <v>GWh</v>
      </c>
      <c r="H236" s="3">
        <f>[2]International_Bunkers!AC31</f>
        <v>0</v>
      </c>
      <c r="I236" s="3">
        <f>[2]International_Bunkers!AD31</f>
        <v>0</v>
      </c>
      <c r="J236" s="3">
        <f>[2]International_Bunkers!AE31</f>
        <v>0</v>
      </c>
      <c r="K236" s="3">
        <f>[2]International_Bunkers!AF31</f>
        <v>0</v>
      </c>
      <c r="L236" s="3">
        <f>[2]International_Bunkers!AG31</f>
        <v>0</v>
      </c>
      <c r="M236" s="3">
        <f>[2]International_Bunkers!AH31</f>
        <v>0</v>
      </c>
      <c r="N236" s="3">
        <f>[2]International_Bunkers!AI31</f>
        <v>29.836498541829322</v>
      </c>
      <c r="O236" s="3">
        <f>[2]International_Bunkers!AJ31</f>
        <v>0</v>
      </c>
      <c r="P236" s="3">
        <f>[2]International_Bunkers!AK31</f>
        <v>0</v>
      </c>
      <c r="Q236" s="3">
        <f>[2]International_Bunkers!AL31</f>
        <v>313.27424141024676</v>
      </c>
      <c r="R236" s="3">
        <f>[2]International_Bunkers!AM31</f>
        <v>0</v>
      </c>
      <c r="S236" s="3">
        <f>[2]International_Bunkers!AN31</f>
        <v>0</v>
      </c>
      <c r="T236" s="3">
        <f>[2]International_Bunkers!AO31</f>
        <v>1644.6425540446214</v>
      </c>
      <c r="U236" s="3">
        <f>[2]International_Bunkers!AP31</f>
        <v>0</v>
      </c>
      <c r="V236" s="3">
        <f>[2]International_Bunkers!AQ31</f>
        <v>0</v>
      </c>
      <c r="W236" s="3">
        <f>[2]International_Bunkers!AR31</f>
        <v>3453.6502182856366</v>
      </c>
      <c r="X236" s="3">
        <f>[2]International_Bunkers!AS31</f>
        <v>0</v>
      </c>
    </row>
    <row r="237" spans="1:24" x14ac:dyDescent="0.25">
      <c r="A237" t="s">
        <v>19</v>
      </c>
      <c r="C237" t="s">
        <v>47</v>
      </c>
      <c r="F237" s="2" t="str">
        <f>[2]International_Bunkers!AA32</f>
        <v>Heat</v>
      </c>
      <c r="G237" s="2" t="str">
        <f>[2]International_Bunkers!AB32</f>
        <v>GWh</v>
      </c>
      <c r="H237" s="3">
        <f>[2]International_Bunkers!AC32</f>
        <v>0</v>
      </c>
      <c r="I237" s="3">
        <f>[2]International_Bunkers!AD32</f>
        <v>0</v>
      </c>
      <c r="J237" s="3">
        <f>[2]International_Bunkers!AE32</f>
        <v>0</v>
      </c>
      <c r="K237" s="3">
        <f>[2]International_Bunkers!AF32</f>
        <v>0</v>
      </c>
      <c r="L237" s="3">
        <f>[2]International_Bunkers!AG32</f>
        <v>0</v>
      </c>
      <c r="M237" s="3">
        <f>[2]International_Bunkers!AH32</f>
        <v>0</v>
      </c>
      <c r="N237" s="3">
        <f>[2]International_Bunkers!AI32</f>
        <v>0</v>
      </c>
      <c r="O237" s="3">
        <f>[2]International_Bunkers!AJ32</f>
        <v>0</v>
      </c>
      <c r="P237" s="3">
        <f>[2]International_Bunkers!AK32</f>
        <v>0</v>
      </c>
      <c r="Q237" s="3">
        <f>[2]International_Bunkers!AL32</f>
        <v>0</v>
      </c>
      <c r="R237" s="3">
        <f>[2]International_Bunkers!AM32</f>
        <v>0</v>
      </c>
      <c r="S237" s="3">
        <f>[2]International_Bunkers!AN32</f>
        <v>0</v>
      </c>
      <c r="T237" s="3">
        <f>[2]International_Bunkers!AO32</f>
        <v>0</v>
      </c>
      <c r="U237" s="3">
        <f>[2]International_Bunkers!AP32</f>
        <v>0</v>
      </c>
      <c r="V237" s="3">
        <f>[2]International_Bunkers!AQ32</f>
        <v>0</v>
      </c>
      <c r="W237" s="3">
        <f>[2]International_Bunkers!AR32</f>
        <v>0</v>
      </c>
      <c r="X237" s="3">
        <f>[2]International_Bunkers!AS32</f>
        <v>0</v>
      </c>
    </row>
    <row r="238" spans="1:24" x14ac:dyDescent="0.25">
      <c r="A238" t="s">
        <v>19</v>
      </c>
      <c r="C238" t="s">
        <v>47</v>
      </c>
      <c r="F238" s="2" t="str">
        <f>[2]International_Bunkers!AA33</f>
        <v>E-fuels</v>
      </c>
      <c r="G238" s="2" t="str">
        <f>[2]International_Bunkers!AB33</f>
        <v>GWh</v>
      </c>
      <c r="H238" s="3">
        <f>[2]International_Bunkers!AC33</f>
        <v>0</v>
      </c>
      <c r="I238" s="3">
        <f>[2]International_Bunkers!AD33</f>
        <v>0</v>
      </c>
      <c r="J238" s="3">
        <f>[2]International_Bunkers!AE33</f>
        <v>0</v>
      </c>
      <c r="K238" s="3">
        <f>[2]International_Bunkers!AF33</f>
        <v>0</v>
      </c>
      <c r="L238" s="3">
        <f>[2]International_Bunkers!AG33</f>
        <v>0</v>
      </c>
      <c r="M238" s="3">
        <f>[2]International_Bunkers!AH33</f>
        <v>0</v>
      </c>
      <c r="N238" s="3">
        <f>[2]International_Bunkers!AI33</f>
        <v>0</v>
      </c>
      <c r="O238" s="3">
        <f>[2]International_Bunkers!AJ33</f>
        <v>0</v>
      </c>
      <c r="P238" s="3">
        <f>[2]International_Bunkers!AK33</f>
        <v>0</v>
      </c>
      <c r="Q238" s="3">
        <f>[2]International_Bunkers!AL33</f>
        <v>0</v>
      </c>
      <c r="R238" s="3">
        <f>[2]International_Bunkers!AM33</f>
        <v>0</v>
      </c>
      <c r="S238" s="3">
        <f>[2]International_Bunkers!AN33</f>
        <v>0</v>
      </c>
      <c r="T238" s="3">
        <f>[2]International_Bunkers!AO33</f>
        <v>0</v>
      </c>
      <c r="U238" s="3">
        <f>[2]International_Bunkers!AP33</f>
        <v>0</v>
      </c>
      <c r="V238" s="3">
        <f>[2]International_Bunkers!AQ33</f>
        <v>0</v>
      </c>
      <c r="W238" s="3">
        <f>[2]International_Bunkers!AR33</f>
        <v>0</v>
      </c>
      <c r="X238" s="3">
        <f>[2]International_Bunkers!AS33</f>
        <v>0</v>
      </c>
    </row>
    <row r="239" spans="1:24" x14ac:dyDescent="0.25">
      <c r="A239" t="s">
        <v>19</v>
      </c>
      <c r="C239" t="s">
        <v>47</v>
      </c>
      <c r="F239" s="2" t="str">
        <f>[2]International_Bunkers!AA34</f>
        <v>Ammonia</v>
      </c>
      <c r="G239" s="2" t="str">
        <f>[2]International_Bunkers!AB34</f>
        <v>GWh</v>
      </c>
      <c r="H239" s="3">
        <f>[2]International_Bunkers!AC34</f>
        <v>0</v>
      </c>
      <c r="I239" s="3">
        <f>[2]International_Bunkers!AD34</f>
        <v>0</v>
      </c>
      <c r="J239" s="3">
        <f>[2]International_Bunkers!AE34</f>
        <v>0</v>
      </c>
      <c r="K239" s="3">
        <f>[2]International_Bunkers!AF34</f>
        <v>0</v>
      </c>
      <c r="L239" s="3">
        <f>[2]International_Bunkers!AG34</f>
        <v>0</v>
      </c>
      <c r="M239" s="3">
        <f>[2]International_Bunkers!AH34</f>
        <v>391.76619824488932</v>
      </c>
      <c r="N239" s="3">
        <f>[2]International_Bunkers!AI34</f>
        <v>391.76619824488932</v>
      </c>
      <c r="O239" s="3">
        <f>[2]International_Bunkers!AJ34</f>
        <v>391.76619824488932</v>
      </c>
      <c r="P239" s="3">
        <f>[2]International_Bunkers!AK34</f>
        <v>2056.7134979542288</v>
      </c>
      <c r="Q239" s="3">
        <f>[2]International_Bunkers!AL34</f>
        <v>2056.7134979542288</v>
      </c>
      <c r="R239" s="3">
        <f>[2]International_Bunkers!AM34</f>
        <v>2056.7134979542288</v>
      </c>
      <c r="S239" s="3">
        <f>[2]International_Bunkers!AN34</f>
        <v>4318.9743593171788</v>
      </c>
      <c r="T239" s="3">
        <f>[2]International_Bunkers!AO34</f>
        <v>4318.9743593171788</v>
      </c>
      <c r="U239" s="3">
        <f>[2]International_Bunkers!AP34</f>
        <v>4318.9743593171788</v>
      </c>
      <c r="V239" s="3">
        <f>[2]International_Bunkers!AQ34</f>
        <v>9069.5857906283654</v>
      </c>
      <c r="W239" s="3">
        <f>[2]International_Bunkers!AR34</f>
        <v>9069.5857906283654</v>
      </c>
      <c r="X239" s="3">
        <f>[2]International_Bunkers!AS34</f>
        <v>9069.5857906283654</v>
      </c>
    </row>
    <row r="241" spans="1:24" s="18" customFormat="1" x14ac:dyDescent="0.2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3" spans="1:24" x14ac:dyDescent="0.25">
      <c r="A243" t="s">
        <v>48</v>
      </c>
      <c r="D243" t="s">
        <v>49</v>
      </c>
      <c r="F243" s="2" t="str">
        <f>[2]Households!AB159</f>
        <v>Coal</v>
      </c>
      <c r="G243" s="2" t="str">
        <f>[2]Households!AC159</f>
        <v>GWh</v>
      </c>
      <c r="H243" s="3">
        <f>[2]Households!AD159</f>
        <v>408.61534213862893</v>
      </c>
      <c r="I243" s="3">
        <f>[2]Households!AE159</f>
        <v>0</v>
      </c>
      <c r="J243" s="3">
        <f>[2]Households!AF159</f>
        <v>0</v>
      </c>
      <c r="K243" s="3">
        <f>[2]Households!AG159</f>
        <v>0</v>
      </c>
      <c r="L243" s="3">
        <f>[2]Households!AH159</f>
        <v>0</v>
      </c>
      <c r="M243" s="3">
        <f>[2]Households!AI159</f>
        <v>0</v>
      </c>
      <c r="N243" s="3">
        <f>[2]Households!AJ159</f>
        <v>0</v>
      </c>
      <c r="O243" s="3">
        <f>[2]Households!AK159</f>
        <v>0</v>
      </c>
      <c r="P243" s="3">
        <f>[2]Households!AL159</f>
        <v>0</v>
      </c>
      <c r="Q243" s="3">
        <f>[2]Households!AM159</f>
        <v>0</v>
      </c>
      <c r="R243" s="3">
        <f>[2]Households!AN159</f>
        <v>0</v>
      </c>
      <c r="S243" s="3">
        <f>[2]Households!AO159</f>
        <v>0</v>
      </c>
      <c r="T243" s="3">
        <f>[2]Households!AP159</f>
        <v>0</v>
      </c>
      <c r="U243" s="3">
        <f>[2]Households!AQ159</f>
        <v>0</v>
      </c>
      <c r="V243" s="3">
        <f>[2]Households!AR159</f>
        <v>0</v>
      </c>
      <c r="W243" s="3">
        <f>[2]Households!AS159</f>
        <v>0</v>
      </c>
      <c r="X243" s="3">
        <f>[2]Households!AT159</f>
        <v>0</v>
      </c>
    </row>
    <row r="244" spans="1:24" x14ac:dyDescent="0.25">
      <c r="A244" t="s">
        <v>48</v>
      </c>
      <c r="D244" t="s">
        <v>49</v>
      </c>
      <c r="F244" s="2" t="str">
        <f>[2]Households!AB160</f>
        <v>Oil</v>
      </c>
      <c r="G244" s="2" t="str">
        <f>[2]Households!AC160</f>
        <v>GWh</v>
      </c>
      <c r="H244" s="3">
        <f>[2]Households!AD160</f>
        <v>12629.928757012283</v>
      </c>
      <c r="I244" s="3">
        <f>[2]Households!AE160</f>
        <v>19418.610860492201</v>
      </c>
      <c r="J244" s="3">
        <f>[2]Households!AF160</f>
        <v>13861.254857823074</v>
      </c>
      <c r="K244" s="3">
        <f>[2]Households!AG160</f>
        <v>13861.254857823074</v>
      </c>
      <c r="L244" s="3">
        <f>[2]Households!AH160</f>
        <v>12871.165225121424</v>
      </c>
      <c r="M244" s="3">
        <f>[2]Households!AI160</f>
        <v>10704.391310637317</v>
      </c>
      <c r="N244" s="3">
        <f>[2]Households!AJ160</f>
        <v>10704.391310637317</v>
      </c>
      <c r="O244" s="3">
        <f>[2]Households!AK160</f>
        <v>9143.3342445027065</v>
      </c>
      <c r="P244" s="3">
        <f>[2]Households!AL160</f>
        <v>7861.2214144891141</v>
      </c>
      <c r="Q244" s="3">
        <f>[2]Households!AM160</f>
        <v>7861.2214144891141</v>
      </c>
      <c r="R244" s="3">
        <f>[2]Households!AN160</f>
        <v>5895.9160608668335</v>
      </c>
      <c r="S244" s="3">
        <f>[2]Households!AO160</f>
        <v>5005.8425965868764</v>
      </c>
      <c r="T244" s="3">
        <f>[2]Households!AP160</f>
        <v>5005.8425965868764</v>
      </c>
      <c r="U244" s="3">
        <f>[2]Households!AQ160</f>
        <v>1668.6141988622921</v>
      </c>
      <c r="V244" s="3">
        <f>[2]Households!AR160</f>
        <v>3228.5713493233943</v>
      </c>
      <c r="W244" s="3">
        <f>[2]Households!AS160</f>
        <v>3228.5713493233943</v>
      </c>
      <c r="X244" s="3">
        <f>[2]Households!AT160</f>
        <v>1937.1428095940369</v>
      </c>
    </row>
    <row r="245" spans="1:24" x14ac:dyDescent="0.25">
      <c r="A245" t="s">
        <v>48</v>
      </c>
      <c r="D245" t="s">
        <v>49</v>
      </c>
      <c r="F245" s="2" t="str">
        <f>[2]Households!AB161</f>
        <v>Natural Gas</v>
      </c>
      <c r="G245" s="2" t="str">
        <f>[2]Households!AC161</f>
        <v>GWh</v>
      </c>
      <c r="H245" s="3">
        <f>[2]Households!AD161</f>
        <v>0</v>
      </c>
      <c r="I245" s="3">
        <f>[2]Households!AE161</f>
        <v>0</v>
      </c>
      <c r="J245" s="3">
        <f>[2]Households!AF161</f>
        <v>0</v>
      </c>
      <c r="K245" s="3">
        <f>[2]Households!AG161</f>
        <v>0</v>
      </c>
      <c r="L245" s="3">
        <f>[2]Households!AH161</f>
        <v>0</v>
      </c>
      <c r="M245" s="3">
        <f>[2]Households!AI161</f>
        <v>0</v>
      </c>
      <c r="N245" s="3">
        <f>[2]Households!AJ161</f>
        <v>0</v>
      </c>
      <c r="O245" s="3">
        <f>[2]Households!AK161</f>
        <v>0</v>
      </c>
      <c r="P245" s="3">
        <f>[2]Households!AL161</f>
        <v>0</v>
      </c>
      <c r="Q245" s="3">
        <f>[2]Households!AM161</f>
        <v>0</v>
      </c>
      <c r="R245" s="3">
        <f>[2]Households!AN161</f>
        <v>0</v>
      </c>
      <c r="S245" s="3">
        <f>[2]Households!AO161</f>
        <v>0</v>
      </c>
      <c r="T245" s="3">
        <f>[2]Households!AP161</f>
        <v>0</v>
      </c>
      <c r="U245" s="3">
        <f>[2]Households!AQ161</f>
        <v>0</v>
      </c>
      <c r="V245" s="3">
        <f>[2]Households!AR161</f>
        <v>0</v>
      </c>
      <c r="W245" s="3">
        <f>[2]Households!AS161</f>
        <v>0</v>
      </c>
      <c r="X245" s="3">
        <f>[2]Households!AT161</f>
        <v>0</v>
      </c>
    </row>
    <row r="246" spans="1:24" x14ac:dyDescent="0.25">
      <c r="A246" t="s">
        <v>48</v>
      </c>
      <c r="D246" t="s">
        <v>49</v>
      </c>
      <c r="F246" s="2" t="str">
        <f>[2]Households!AB162</f>
        <v>Biofuels</v>
      </c>
      <c r="G246" s="2" t="str">
        <f>[2]Households!AC162</f>
        <v>GWh</v>
      </c>
      <c r="H246" s="3">
        <f>[2]Households!AD162</f>
        <v>24108.305186179328</v>
      </c>
      <c r="I246" s="3">
        <f>[2]Households!AE162</f>
        <v>29127.916290738303</v>
      </c>
      <c r="J246" s="3">
        <f>[2]Households!AF162</f>
        <v>25742.330450242855</v>
      </c>
      <c r="K246" s="3">
        <f>[2]Households!AG162</f>
        <v>25742.330450242855</v>
      </c>
      <c r="L246" s="3">
        <f>[2]Households!AH162</f>
        <v>23903.592560939789</v>
      </c>
      <c r="M246" s="3">
        <f>[2]Households!AI162</f>
        <v>24976.913058153736</v>
      </c>
      <c r="N246" s="3">
        <f>[2]Households!AJ162</f>
        <v>24976.913058153736</v>
      </c>
      <c r="O246" s="3">
        <f>[2]Households!AK162</f>
        <v>21334.446570506316</v>
      </c>
      <c r="P246" s="3">
        <f>[2]Households!AL162</f>
        <v>23583.664243467341</v>
      </c>
      <c r="Q246" s="3">
        <f>[2]Households!AM162</f>
        <v>23583.664243467341</v>
      </c>
      <c r="R246" s="3">
        <f>[2]Households!AN162</f>
        <v>17687.748182600502</v>
      </c>
      <c r="S246" s="3">
        <f>[2]Households!AO162</f>
        <v>20023.370386347506</v>
      </c>
      <c r="T246" s="3">
        <f>[2]Households!AP162</f>
        <v>20023.370386347506</v>
      </c>
      <c r="U246" s="3">
        <f>[2]Households!AQ162</f>
        <v>6674.4567954491686</v>
      </c>
      <c r="V246" s="3">
        <f>[2]Households!AR162</f>
        <v>18295.237646165901</v>
      </c>
      <c r="W246" s="3">
        <f>[2]Households!AS162</f>
        <v>18295.237646165901</v>
      </c>
      <c r="X246" s="3">
        <f>[2]Households!AT162</f>
        <v>10977.142587699542</v>
      </c>
    </row>
    <row r="247" spans="1:24" x14ac:dyDescent="0.25">
      <c r="A247" t="s">
        <v>48</v>
      </c>
      <c r="D247" t="s">
        <v>49</v>
      </c>
      <c r="F247" s="2" t="str">
        <f>[2]Households!AB163</f>
        <v>Electricity</v>
      </c>
      <c r="G247" s="2" t="str">
        <f>[2]Households!AC163</f>
        <v>GWh</v>
      </c>
      <c r="H247" s="3">
        <f>[2]Households!AD163</f>
        <v>6368.0313060566141</v>
      </c>
      <c r="I247" s="3">
        <f>[2]Households!AE163</f>
        <v>20544.768543624192</v>
      </c>
      <c r="J247" s="3">
        <f>[2]Households!AF163</f>
        <v>22913.50292823814</v>
      </c>
      <c r="K247" s="3">
        <f>[2]Households!AG163</f>
        <v>22913.50292823814</v>
      </c>
      <c r="L247" s="3">
        <f>[2]Households!AH163</f>
        <v>25459.447698042379</v>
      </c>
      <c r="M247" s="3">
        <f>[2]Households!AI163</f>
        <v>28099.027190422956</v>
      </c>
      <c r="N247" s="3">
        <f>[2]Households!AJ163</f>
        <v>28099.027190422956</v>
      </c>
      <c r="O247" s="3">
        <f>[2]Households!AK163</f>
        <v>32358.482899447386</v>
      </c>
      <c r="P247" s="3">
        <f>[2]Households!AL163</f>
        <v>34927.406744575128</v>
      </c>
      <c r="Q247" s="3">
        <f>[2]Households!AM163</f>
        <v>34927.406744575128</v>
      </c>
      <c r="R247" s="3">
        <f>[2]Households!AN163</f>
        <v>40210.147535111821</v>
      </c>
      <c r="S247" s="3">
        <f>[2]Households!AO163</f>
        <v>42674.808135903128</v>
      </c>
      <c r="T247" s="3">
        <f>[2]Households!AP163</f>
        <v>42674.808135903128</v>
      </c>
      <c r="U247" s="3">
        <f>[2]Households!AQ163</f>
        <v>52936.785458906226</v>
      </c>
      <c r="V247" s="3">
        <f>[2]Households!AR163</f>
        <v>43004.570372987611</v>
      </c>
      <c r="W247" s="3">
        <f>[2]Households!AS163</f>
        <v>43004.570372987611</v>
      </c>
      <c r="X247" s="3">
        <f>[2]Households!AT163</f>
        <v>45845.713160392203</v>
      </c>
    </row>
    <row r="248" spans="1:24" x14ac:dyDescent="0.25">
      <c r="A248" t="s">
        <v>48</v>
      </c>
      <c r="D248" t="s">
        <v>49</v>
      </c>
      <c r="F248" s="2" t="str">
        <f>[2]Households!AB164</f>
        <v>Heat</v>
      </c>
      <c r="G248" s="2" t="str">
        <f>[2]Households!AC164</f>
        <v>GWh</v>
      </c>
      <c r="H248" s="3">
        <f>[2]Households!AD164</f>
        <v>0</v>
      </c>
      <c r="I248" s="3">
        <f>[2]Households!AE164</f>
        <v>4245.9188323489998</v>
      </c>
      <c r="J248" s="3">
        <f>[2]Households!AF164</f>
        <v>5091.8895396084763</v>
      </c>
      <c r="K248" s="3">
        <f>[2]Households!AG164</f>
        <v>5091.8895396084763</v>
      </c>
      <c r="L248" s="3">
        <f>[2]Households!AH164</f>
        <v>5091.8895396084763</v>
      </c>
      <c r="M248" s="3">
        <f>[2]Households!AI164</f>
        <v>6690.2445691483235</v>
      </c>
      <c r="N248" s="3">
        <f>[2]Households!AJ164</f>
        <v>6690.2445691483235</v>
      </c>
      <c r="O248" s="3">
        <f>[2]Households!AK164</f>
        <v>6690.2445691483235</v>
      </c>
      <c r="P248" s="3">
        <f>[2]Households!AL164</f>
        <v>7075.0992730402022</v>
      </c>
      <c r="Q248" s="3">
        <f>[2]Households!AM164</f>
        <v>7075.0992730402022</v>
      </c>
      <c r="R248" s="3">
        <f>[2]Households!AN164</f>
        <v>7075.0992730402022</v>
      </c>
      <c r="S248" s="3">
        <f>[2]Households!AO164</f>
        <v>7508.7638948803151</v>
      </c>
      <c r="T248" s="3">
        <f>[2]Households!AP164</f>
        <v>7508.7638948803151</v>
      </c>
      <c r="U248" s="3">
        <f>[2]Households!AQ164</f>
        <v>7508.7638948803151</v>
      </c>
      <c r="V248" s="3">
        <f>[2]Households!AR164</f>
        <v>7748.5712383761465</v>
      </c>
      <c r="W248" s="3">
        <f>[2]Households!AS164</f>
        <v>7748.5712383761465</v>
      </c>
      <c r="X248" s="3">
        <f>[2]Households!AT164</f>
        <v>7748.5712383761465</v>
      </c>
    </row>
    <row r="249" spans="1:24" x14ac:dyDescent="0.25">
      <c r="A249" t="s">
        <v>48</v>
      </c>
      <c r="D249" t="s">
        <v>49</v>
      </c>
      <c r="F249" s="2" t="str">
        <f>[2]Households!AB165</f>
        <v>Hydrogen</v>
      </c>
      <c r="G249" s="2" t="str">
        <f>[2]Households!AC165</f>
        <v>GWh</v>
      </c>
      <c r="H249" s="3">
        <f>[2]Households!AD165</f>
        <v>0</v>
      </c>
      <c r="I249" s="3">
        <f>[2]Households!AE165</f>
        <v>0</v>
      </c>
      <c r="J249" s="3">
        <f>[2]Households!AF165</f>
        <v>0</v>
      </c>
      <c r="K249" s="3">
        <f>[2]Households!AG165</f>
        <v>0</v>
      </c>
      <c r="L249" s="3">
        <f>[2]Households!AH165</f>
        <v>0</v>
      </c>
      <c r="M249" s="3">
        <f>[2]Households!AI165</f>
        <v>0</v>
      </c>
      <c r="N249" s="3">
        <f>[2]Households!AJ165</f>
        <v>0</v>
      </c>
      <c r="O249" s="3">
        <f>[2]Households!AK165</f>
        <v>0</v>
      </c>
      <c r="P249" s="3">
        <f>[2]Households!AL165</f>
        <v>0</v>
      </c>
      <c r="Q249" s="3">
        <f>[2]Households!AM165</f>
        <v>0</v>
      </c>
      <c r="R249" s="3">
        <f>[2]Households!AN165</f>
        <v>0</v>
      </c>
      <c r="S249" s="3">
        <f>[2]Households!AO165</f>
        <v>0</v>
      </c>
      <c r="T249" s="3">
        <f>[2]Households!AP165</f>
        <v>0</v>
      </c>
      <c r="U249" s="3">
        <f>[2]Households!AQ165</f>
        <v>0</v>
      </c>
      <c r="V249" s="3">
        <f>[2]Households!AR165</f>
        <v>0</v>
      </c>
      <c r="W249" s="3">
        <f>[2]Households!AS165</f>
        <v>0</v>
      </c>
      <c r="X249" s="3">
        <f>[2]Households!AT165</f>
        <v>0</v>
      </c>
    </row>
    <row r="250" spans="1:24" x14ac:dyDescent="0.25">
      <c r="A250" t="s">
        <v>48</v>
      </c>
      <c r="D250" t="s">
        <v>49</v>
      </c>
      <c r="F250" s="2" t="str">
        <f>[2]Households!AB166</f>
        <v>E-fuels</v>
      </c>
      <c r="G250" s="2" t="str">
        <f>[2]Households!AC166</f>
        <v>GWh</v>
      </c>
      <c r="H250" s="3">
        <f>[2]Households!AD166</f>
        <v>0</v>
      </c>
      <c r="I250" s="3">
        <f>[2]Households!AE166</f>
        <v>0</v>
      </c>
      <c r="J250" s="3">
        <f>[2]Households!AF166</f>
        <v>0</v>
      </c>
      <c r="K250" s="3">
        <f>[2]Households!AG166</f>
        <v>0</v>
      </c>
      <c r="L250" s="3">
        <f>[2]Households!AH166</f>
        <v>0</v>
      </c>
      <c r="M250" s="3">
        <f>[2]Households!AI166</f>
        <v>0</v>
      </c>
      <c r="N250" s="3">
        <f>[2]Households!AJ166</f>
        <v>0</v>
      </c>
      <c r="O250" s="3">
        <f>[2]Households!AK166</f>
        <v>0</v>
      </c>
      <c r="P250" s="3">
        <f>[2]Households!AL166</f>
        <v>0</v>
      </c>
      <c r="Q250" s="3">
        <f>[2]Households!AM166</f>
        <v>0</v>
      </c>
      <c r="R250" s="3">
        <f>[2]Households!AN166</f>
        <v>0</v>
      </c>
      <c r="S250" s="3">
        <f>[2]Households!AO166</f>
        <v>0</v>
      </c>
      <c r="T250" s="3">
        <f>[2]Households!AP166</f>
        <v>0</v>
      </c>
      <c r="U250" s="3">
        <f>[2]Households!AQ166</f>
        <v>0</v>
      </c>
      <c r="V250" s="3">
        <f>[2]Households!AR166</f>
        <v>0</v>
      </c>
      <c r="W250" s="3">
        <f>[2]Households!AS166</f>
        <v>0</v>
      </c>
      <c r="X250" s="3">
        <f>[2]Households!AT166</f>
        <v>0</v>
      </c>
    </row>
    <row r="251" spans="1:24" x14ac:dyDescent="0.25">
      <c r="D25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5">
      <c r="A252" t="s">
        <v>48</v>
      </c>
      <c r="D252" t="s">
        <v>50</v>
      </c>
      <c r="F252" s="2" t="str">
        <f>[2]Households!AB168</f>
        <v>Coal</v>
      </c>
      <c r="G252" s="2" t="str">
        <f>[2]Households!AC168</f>
        <v>GWh</v>
      </c>
      <c r="H252" s="3">
        <f>[2]Households!AD168</f>
        <v>0</v>
      </c>
      <c r="I252" s="3">
        <f>[2]Households!AE168</f>
        <v>0</v>
      </c>
      <c r="J252" s="3">
        <f>[2]Households!AF168</f>
        <v>0</v>
      </c>
      <c r="K252" s="3">
        <f>[2]Households!AG168</f>
        <v>0</v>
      </c>
      <c r="L252" s="3">
        <f>[2]Households!AH168</f>
        <v>0</v>
      </c>
      <c r="M252" s="3">
        <f>[2]Households!AI168</f>
        <v>0</v>
      </c>
      <c r="N252" s="3">
        <f>[2]Households!AJ168</f>
        <v>0</v>
      </c>
      <c r="O252" s="3">
        <f>[2]Households!AK168</f>
        <v>0</v>
      </c>
      <c r="P252" s="3">
        <f>[2]Households!AL168</f>
        <v>0</v>
      </c>
      <c r="Q252" s="3">
        <f>[2]Households!AM168</f>
        <v>0</v>
      </c>
      <c r="R252" s="3">
        <f>[2]Households!AN168</f>
        <v>0</v>
      </c>
      <c r="S252" s="3">
        <f>[2]Households!AO168</f>
        <v>0</v>
      </c>
      <c r="T252" s="3">
        <f>[2]Households!AP168</f>
        <v>0</v>
      </c>
      <c r="U252" s="3">
        <f>[2]Households!AQ168</f>
        <v>0</v>
      </c>
      <c r="V252" s="3">
        <f>[2]Households!AR168</f>
        <v>0</v>
      </c>
      <c r="W252" s="3">
        <f>[2]Households!AS168</f>
        <v>0</v>
      </c>
      <c r="X252" s="3">
        <f>[2]Households!AT168</f>
        <v>0</v>
      </c>
    </row>
    <row r="253" spans="1:24" x14ac:dyDescent="0.25">
      <c r="A253" t="s">
        <v>48</v>
      </c>
      <c r="D253" t="s">
        <v>50</v>
      </c>
      <c r="F253" s="2" t="str">
        <f>[2]Households!AB169</f>
        <v>Oil</v>
      </c>
      <c r="G253" s="2" t="str">
        <f>[2]Households!AC169</f>
        <v>GWh</v>
      </c>
      <c r="H253" s="3">
        <f>[2]Households!AD169</f>
        <v>0</v>
      </c>
      <c r="I253" s="3">
        <f>[2]Households!AE169</f>
        <v>0</v>
      </c>
      <c r="J253" s="3">
        <f>[2]Households!AF169</f>
        <v>0</v>
      </c>
      <c r="K253" s="3">
        <f>[2]Households!AG169</f>
        <v>0</v>
      </c>
      <c r="L253" s="3">
        <f>[2]Households!AH169</f>
        <v>0</v>
      </c>
      <c r="M253" s="3">
        <f>[2]Households!AI169</f>
        <v>0</v>
      </c>
      <c r="N253" s="3">
        <f>[2]Households!AJ169</f>
        <v>0</v>
      </c>
      <c r="O253" s="3">
        <f>[2]Households!AK169</f>
        <v>0</v>
      </c>
      <c r="P253" s="3">
        <f>[2]Households!AL169</f>
        <v>0</v>
      </c>
      <c r="Q253" s="3">
        <f>[2]Households!AM169</f>
        <v>0</v>
      </c>
      <c r="R253" s="3">
        <f>[2]Households!AN169</f>
        <v>0</v>
      </c>
      <c r="S253" s="3">
        <f>[2]Households!AO169</f>
        <v>0</v>
      </c>
      <c r="T253" s="3">
        <f>[2]Households!AP169</f>
        <v>0</v>
      </c>
      <c r="U253" s="3">
        <f>[2]Households!AQ169</f>
        <v>0</v>
      </c>
      <c r="V253" s="3">
        <f>[2]Households!AR169</f>
        <v>0</v>
      </c>
      <c r="W253" s="3">
        <f>[2]Households!AS169</f>
        <v>0</v>
      </c>
      <c r="X253" s="3">
        <f>[2]Households!AT169</f>
        <v>0</v>
      </c>
    </row>
    <row r="254" spans="1:24" x14ac:dyDescent="0.25">
      <c r="A254" t="s">
        <v>48</v>
      </c>
      <c r="D254" t="s">
        <v>50</v>
      </c>
      <c r="F254" s="2" t="str">
        <f>[2]Households!AB170</f>
        <v>Natural Gas</v>
      </c>
      <c r="G254" s="2" t="str">
        <f>[2]Households!AC170</f>
        <v>GWh</v>
      </c>
      <c r="H254" s="3">
        <f>[2]Households!AD170</f>
        <v>0</v>
      </c>
      <c r="I254" s="3">
        <f>[2]Households!AE170</f>
        <v>0</v>
      </c>
      <c r="J254" s="3">
        <f>[2]Households!AF170</f>
        <v>0</v>
      </c>
      <c r="K254" s="3">
        <f>[2]Households!AG170</f>
        <v>0</v>
      </c>
      <c r="L254" s="3">
        <f>[2]Households!AH170</f>
        <v>0</v>
      </c>
      <c r="M254" s="3">
        <f>[2]Households!AI170</f>
        <v>0</v>
      </c>
      <c r="N254" s="3">
        <f>[2]Households!AJ170</f>
        <v>0</v>
      </c>
      <c r="O254" s="3">
        <f>[2]Households!AK170</f>
        <v>0</v>
      </c>
      <c r="P254" s="3">
        <f>[2]Households!AL170</f>
        <v>0</v>
      </c>
      <c r="Q254" s="3">
        <f>[2]Households!AM170</f>
        <v>0</v>
      </c>
      <c r="R254" s="3">
        <f>[2]Households!AN170</f>
        <v>0</v>
      </c>
      <c r="S254" s="3">
        <f>[2]Households!AO170</f>
        <v>0</v>
      </c>
      <c r="T254" s="3">
        <f>[2]Households!AP170</f>
        <v>0</v>
      </c>
      <c r="U254" s="3">
        <f>[2]Households!AQ170</f>
        <v>0</v>
      </c>
      <c r="V254" s="3">
        <f>[2]Households!AR170</f>
        <v>0</v>
      </c>
      <c r="W254" s="3">
        <f>[2]Households!AS170</f>
        <v>0</v>
      </c>
      <c r="X254" s="3">
        <f>[2]Households!AT170</f>
        <v>0</v>
      </c>
    </row>
    <row r="255" spans="1:24" x14ac:dyDescent="0.25">
      <c r="A255" t="s">
        <v>48</v>
      </c>
      <c r="D255" t="s">
        <v>50</v>
      </c>
      <c r="F255" s="2" t="str">
        <f>[2]Households!AB171</f>
        <v>Biofuels</v>
      </c>
      <c r="G255" s="2" t="str">
        <f>[2]Households!AC171</f>
        <v>GWh</v>
      </c>
      <c r="H255" s="3">
        <f>[2]Households!AD171</f>
        <v>0</v>
      </c>
      <c r="I255" s="3">
        <f>[2]Households!AE171</f>
        <v>0</v>
      </c>
      <c r="J255" s="3">
        <f>[2]Households!AF171</f>
        <v>0</v>
      </c>
      <c r="K255" s="3">
        <f>[2]Households!AG171</f>
        <v>0</v>
      </c>
      <c r="L255" s="3">
        <f>[2]Households!AH171</f>
        <v>0</v>
      </c>
      <c r="M255" s="3">
        <f>[2]Households!AI171</f>
        <v>0</v>
      </c>
      <c r="N255" s="3">
        <f>[2]Households!AJ171</f>
        <v>0</v>
      </c>
      <c r="O255" s="3">
        <f>[2]Households!AK171</f>
        <v>0</v>
      </c>
      <c r="P255" s="3">
        <f>[2]Households!AL171</f>
        <v>0</v>
      </c>
      <c r="Q255" s="3">
        <f>[2]Households!AM171</f>
        <v>0</v>
      </c>
      <c r="R255" s="3">
        <f>[2]Households!AN171</f>
        <v>0</v>
      </c>
      <c r="S255" s="3">
        <f>[2]Households!AO171</f>
        <v>0</v>
      </c>
      <c r="T255" s="3">
        <f>[2]Households!AP171</f>
        <v>0</v>
      </c>
      <c r="U255" s="3">
        <f>[2]Households!AQ171</f>
        <v>0</v>
      </c>
      <c r="V255" s="3">
        <f>[2]Households!AR171</f>
        <v>0</v>
      </c>
      <c r="W255" s="3">
        <f>[2]Households!AS171</f>
        <v>0</v>
      </c>
      <c r="X255" s="3">
        <f>[2]Households!AT171</f>
        <v>0</v>
      </c>
    </row>
    <row r="256" spans="1:24" x14ac:dyDescent="0.25">
      <c r="A256" t="s">
        <v>48</v>
      </c>
      <c r="D256" t="s">
        <v>50</v>
      </c>
      <c r="F256" s="2" t="str">
        <f>[2]Households!AB172</f>
        <v>Electricity</v>
      </c>
      <c r="G256" s="2" t="str">
        <f>[2]Households!AC172</f>
        <v>GWh</v>
      </c>
      <c r="H256" s="3">
        <f>[2]Households!AD172</f>
        <v>6803.4522500604853</v>
      </c>
      <c r="I256" s="3">
        <f>[2]Households!AE172</f>
        <v>19022.933836689066</v>
      </c>
      <c r="J256" s="3">
        <f>[2]Households!AF172</f>
        <v>29604.631378398899</v>
      </c>
      <c r="K256" s="3">
        <f>[2]Households!AG172</f>
        <v>29604.631378398899</v>
      </c>
      <c r="L256" s="3">
        <f>[2]Households!AH172</f>
        <v>29604.631378398899</v>
      </c>
      <c r="M256" s="3">
        <f>[2]Households!AI172</f>
        <v>42628.915512582375</v>
      </c>
      <c r="N256" s="3">
        <f>[2]Households!AJ172</f>
        <v>42628.915512582375</v>
      </c>
      <c r="O256" s="3">
        <f>[2]Households!AK172</f>
        <v>42628.915512582375</v>
      </c>
      <c r="P256" s="3">
        <f>[2]Households!AL172</f>
        <v>58302.097327488242</v>
      </c>
      <c r="Q256" s="3">
        <f>[2]Households!AM172</f>
        <v>58302.097327488242</v>
      </c>
      <c r="R256" s="3">
        <f>[2]Households!AN172</f>
        <v>58302.097327488242</v>
      </c>
      <c r="S256" s="3">
        <f>[2]Households!AO172</f>
        <v>77278.395199707826</v>
      </c>
      <c r="T256" s="3">
        <f>[2]Households!AP172</f>
        <v>77278.395199707826</v>
      </c>
      <c r="U256" s="3">
        <f>[2]Households!AQ172</f>
        <v>77278.395199707826</v>
      </c>
      <c r="V256" s="3">
        <f>[2]Households!AR172</f>
        <v>97327.66087001047</v>
      </c>
      <c r="W256" s="3">
        <f>[2]Households!AS172</f>
        <v>97327.66087001047</v>
      </c>
      <c r="X256" s="3">
        <f>[2]Households!AT172</f>
        <v>97327.66087001047</v>
      </c>
    </row>
    <row r="257" spans="1:24" x14ac:dyDescent="0.25">
      <c r="A257" t="s">
        <v>48</v>
      </c>
      <c r="D257" t="s">
        <v>50</v>
      </c>
      <c r="F257" s="2" t="str">
        <f>[2]Households!AB173</f>
        <v>Heat</v>
      </c>
      <c r="G257" s="2" t="str">
        <f>[2]Households!AC173</f>
        <v>GWh</v>
      </c>
      <c r="H257" s="3">
        <f>[2]Households!AD173</f>
        <v>0</v>
      </c>
      <c r="I257" s="3">
        <f>[2]Households!AE173</f>
        <v>0</v>
      </c>
      <c r="J257" s="3">
        <f>[2]Households!AF173</f>
        <v>0</v>
      </c>
      <c r="K257" s="3">
        <f>[2]Households!AG173</f>
        <v>0</v>
      </c>
      <c r="L257" s="3">
        <f>[2]Households!AH173</f>
        <v>0</v>
      </c>
      <c r="M257" s="3">
        <f>[2]Households!AI173</f>
        <v>0</v>
      </c>
      <c r="N257" s="3">
        <f>[2]Households!AJ173</f>
        <v>0</v>
      </c>
      <c r="O257" s="3">
        <f>[2]Households!AK173</f>
        <v>0</v>
      </c>
      <c r="P257" s="3">
        <f>[2]Households!AL173</f>
        <v>0</v>
      </c>
      <c r="Q257" s="3">
        <f>[2]Households!AM173</f>
        <v>0</v>
      </c>
      <c r="R257" s="3">
        <f>[2]Households!AN173</f>
        <v>0</v>
      </c>
      <c r="S257" s="3">
        <f>[2]Households!AO173</f>
        <v>0</v>
      </c>
      <c r="T257" s="3">
        <f>[2]Households!AP173</f>
        <v>0</v>
      </c>
      <c r="U257" s="3">
        <f>[2]Households!AQ173</f>
        <v>0</v>
      </c>
      <c r="V257" s="3">
        <f>[2]Households!AR173</f>
        <v>0</v>
      </c>
      <c r="W257" s="3">
        <f>[2]Households!AS173</f>
        <v>0</v>
      </c>
      <c r="X257" s="3">
        <f>[2]Households!AT173</f>
        <v>0</v>
      </c>
    </row>
    <row r="258" spans="1:24" x14ac:dyDescent="0.25">
      <c r="A258" t="s">
        <v>48</v>
      </c>
      <c r="D258" t="s">
        <v>50</v>
      </c>
      <c r="F258" s="2" t="str">
        <f>[2]Households!AB174</f>
        <v>Hydrogen</v>
      </c>
      <c r="G258" s="2" t="str">
        <f>[2]Households!AC174</f>
        <v>GWh</v>
      </c>
      <c r="H258" s="3">
        <f>[2]Households!AD174</f>
        <v>0</v>
      </c>
      <c r="I258" s="3">
        <f>[2]Households!AE174</f>
        <v>0</v>
      </c>
      <c r="J258" s="3">
        <f>[2]Households!AF174</f>
        <v>0</v>
      </c>
      <c r="K258" s="3">
        <f>[2]Households!AG174</f>
        <v>0</v>
      </c>
      <c r="L258" s="3">
        <f>[2]Households!AH174</f>
        <v>0</v>
      </c>
      <c r="M258" s="3">
        <f>[2]Households!AI174</f>
        <v>0</v>
      </c>
      <c r="N258" s="3">
        <f>[2]Households!AJ174</f>
        <v>0</v>
      </c>
      <c r="O258" s="3">
        <f>[2]Households!AK174</f>
        <v>0</v>
      </c>
      <c r="P258" s="3">
        <f>[2]Households!AL174</f>
        <v>0</v>
      </c>
      <c r="Q258" s="3">
        <f>[2]Households!AM174</f>
        <v>0</v>
      </c>
      <c r="R258" s="3">
        <f>[2]Households!AN174</f>
        <v>0</v>
      </c>
      <c r="S258" s="3">
        <f>[2]Households!AO174</f>
        <v>0</v>
      </c>
      <c r="T258" s="3">
        <f>[2]Households!AP174</f>
        <v>0</v>
      </c>
      <c r="U258" s="3">
        <f>[2]Households!AQ174</f>
        <v>0</v>
      </c>
      <c r="V258" s="3">
        <f>[2]Households!AR174</f>
        <v>0</v>
      </c>
      <c r="W258" s="3">
        <f>[2]Households!AS174</f>
        <v>0</v>
      </c>
      <c r="X258" s="3">
        <f>[2]Households!AT174</f>
        <v>0</v>
      </c>
    </row>
    <row r="259" spans="1:24" x14ac:dyDescent="0.25">
      <c r="A259" t="s">
        <v>48</v>
      </c>
      <c r="D259" t="s">
        <v>50</v>
      </c>
      <c r="F259" s="2" t="str">
        <f>[2]Households!AB175</f>
        <v>E-fuels</v>
      </c>
      <c r="G259" s="2" t="str">
        <f>[2]Households!AC175</f>
        <v>GWh</v>
      </c>
      <c r="H259" s="3">
        <f>[2]Households!AD175</f>
        <v>0</v>
      </c>
      <c r="I259" s="3">
        <f>[2]Households!AE175</f>
        <v>0</v>
      </c>
      <c r="J259" s="3">
        <f>[2]Households!AF175</f>
        <v>0</v>
      </c>
      <c r="K259" s="3">
        <f>[2]Households!AG175</f>
        <v>0</v>
      </c>
      <c r="L259" s="3">
        <f>[2]Households!AH175</f>
        <v>0</v>
      </c>
      <c r="M259" s="3">
        <f>[2]Households!AI175</f>
        <v>0</v>
      </c>
      <c r="N259" s="3">
        <f>[2]Households!AJ175</f>
        <v>0</v>
      </c>
      <c r="O259" s="3">
        <f>[2]Households!AK175</f>
        <v>0</v>
      </c>
      <c r="P259" s="3">
        <f>[2]Households!AL175</f>
        <v>0</v>
      </c>
      <c r="Q259" s="3">
        <f>[2]Households!AM175</f>
        <v>0</v>
      </c>
      <c r="R259" s="3">
        <f>[2]Households!AN175</f>
        <v>0</v>
      </c>
      <c r="S259" s="3">
        <f>[2]Households!AO175</f>
        <v>0</v>
      </c>
      <c r="T259" s="3">
        <f>[2]Households!AP175</f>
        <v>0</v>
      </c>
      <c r="U259" s="3">
        <f>[2]Households!AQ175</f>
        <v>0</v>
      </c>
      <c r="V259" s="3">
        <f>[2]Households!AR175</f>
        <v>0</v>
      </c>
      <c r="W259" s="3">
        <f>[2]Households!AS175</f>
        <v>0</v>
      </c>
      <c r="X259" s="3">
        <f>[2]Households!AT175</f>
        <v>0</v>
      </c>
    </row>
    <row r="260" spans="1:24" x14ac:dyDescent="0.25">
      <c r="D26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5">
      <c r="A261" t="s">
        <v>48</v>
      </c>
      <c r="D261" t="s">
        <v>51</v>
      </c>
      <c r="F261" s="2" t="str">
        <f>[2]Households!AB177</f>
        <v>Coal</v>
      </c>
      <c r="G261" s="2" t="str">
        <f>[2]Households!AC177</f>
        <v>GWh</v>
      </c>
      <c r="H261" s="3">
        <f>[2]Households!AD177</f>
        <v>331.30470040388775</v>
      </c>
      <c r="I261" s="3">
        <f>[2]Households!AE177</f>
        <v>0</v>
      </c>
      <c r="J261" s="3">
        <f>[2]Households!AF177</f>
        <v>0</v>
      </c>
      <c r="K261" s="3">
        <f>[2]Households!AG177</f>
        <v>0</v>
      </c>
      <c r="L261" s="3">
        <f>[2]Households!AH177</f>
        <v>0</v>
      </c>
      <c r="M261" s="3">
        <f>[2]Households!AI177</f>
        <v>0</v>
      </c>
      <c r="N261" s="3">
        <f>[2]Households!AJ177</f>
        <v>0</v>
      </c>
      <c r="O261" s="3">
        <f>[2]Households!AK177</f>
        <v>0</v>
      </c>
      <c r="P261" s="3">
        <f>[2]Households!AL177</f>
        <v>0</v>
      </c>
      <c r="Q261" s="3">
        <f>[2]Households!AM177</f>
        <v>0</v>
      </c>
      <c r="R261" s="3">
        <f>[2]Households!AN177</f>
        <v>0</v>
      </c>
      <c r="S261" s="3">
        <f>[2]Households!AO177</f>
        <v>0</v>
      </c>
      <c r="T261" s="3">
        <f>[2]Households!AP177</f>
        <v>0</v>
      </c>
      <c r="U261" s="3">
        <f>[2]Households!AQ177</f>
        <v>0</v>
      </c>
      <c r="V261" s="3">
        <f>[2]Households!AR177</f>
        <v>0</v>
      </c>
      <c r="W261" s="3">
        <f>[2]Households!AS177</f>
        <v>0</v>
      </c>
      <c r="X261" s="3">
        <f>[2]Households!AT177</f>
        <v>0</v>
      </c>
    </row>
    <row r="262" spans="1:24" x14ac:dyDescent="0.25">
      <c r="A262" t="s">
        <v>48</v>
      </c>
      <c r="D262" t="s">
        <v>51</v>
      </c>
      <c r="F262" s="2" t="str">
        <f>[2]Households!AB178</f>
        <v>Oil</v>
      </c>
      <c r="G262" s="2" t="str">
        <f>[2]Households!AC178</f>
        <v>GWh</v>
      </c>
      <c r="H262" s="3">
        <f>[2]Households!AD178</f>
        <v>19050.020273223527</v>
      </c>
      <c r="I262" s="3">
        <f>[2]Households!AE178</f>
        <v>18980.966696367246</v>
      </c>
      <c r="J262" s="3">
        <f>[2]Households!AF178</f>
        <v>14139.764482163095</v>
      </c>
      <c r="K262" s="3">
        <f>[2]Households!AG178</f>
        <v>14139.764482163095</v>
      </c>
      <c r="L262" s="3">
        <f>[2]Households!AH178</f>
        <v>13129.781304865726</v>
      </c>
      <c r="M262" s="3">
        <f>[2]Households!AI178</f>
        <v>10233.025609152255</v>
      </c>
      <c r="N262" s="3">
        <f>[2]Households!AJ178</f>
        <v>10233.025609152255</v>
      </c>
      <c r="O262" s="3">
        <f>[2]Households!AK178</f>
        <v>8708.9579652359607</v>
      </c>
      <c r="P262" s="3">
        <f>[2]Households!AL178</f>
        <v>6610.7475733787087</v>
      </c>
      <c r="Q262" s="3">
        <f>[2]Households!AM178</f>
        <v>6610.7475733787087</v>
      </c>
      <c r="R262" s="3">
        <f>[2]Households!AN178</f>
        <v>4721.9625524133617</v>
      </c>
      <c r="S262" s="3">
        <f>[2]Households!AO178</f>
        <v>3266.3567901332717</v>
      </c>
      <c r="T262" s="3">
        <f>[2]Households!AP178</f>
        <v>3266.3567901332717</v>
      </c>
      <c r="U262" s="3">
        <f>[2]Households!AQ178</f>
        <v>0</v>
      </c>
      <c r="V262" s="3">
        <f>[2]Households!AR178</f>
        <v>1313.6594071017832</v>
      </c>
      <c r="W262" s="3">
        <f>[2]Households!AS178</f>
        <v>1313.6594071017832</v>
      </c>
      <c r="X262" s="3">
        <f>[2]Households!AT178</f>
        <v>0</v>
      </c>
    </row>
    <row r="263" spans="1:24" x14ac:dyDescent="0.25">
      <c r="A263" t="s">
        <v>48</v>
      </c>
      <c r="D263" t="s">
        <v>51</v>
      </c>
      <c r="F263" s="2" t="str">
        <f>[2]Households!AB179</f>
        <v>Natural Gas</v>
      </c>
      <c r="G263" s="2" t="str">
        <f>[2]Households!AC179</f>
        <v>GWh</v>
      </c>
      <c r="H263" s="3">
        <f>[2]Households!AD179</f>
        <v>0</v>
      </c>
      <c r="I263" s="3">
        <f>[2]Households!AE179</f>
        <v>0</v>
      </c>
      <c r="J263" s="3">
        <f>[2]Households!AF179</f>
        <v>0</v>
      </c>
      <c r="K263" s="3">
        <f>[2]Households!AG179</f>
        <v>0</v>
      </c>
      <c r="L263" s="3">
        <f>[2]Households!AH179</f>
        <v>0</v>
      </c>
      <c r="M263" s="3">
        <f>[2]Households!AI179</f>
        <v>0</v>
      </c>
      <c r="N263" s="3">
        <f>[2]Households!AJ179</f>
        <v>0</v>
      </c>
      <c r="O263" s="3">
        <f>[2]Households!AK179</f>
        <v>0</v>
      </c>
      <c r="P263" s="3">
        <f>[2]Households!AL179</f>
        <v>0</v>
      </c>
      <c r="Q263" s="3">
        <f>[2]Households!AM179</f>
        <v>0</v>
      </c>
      <c r="R263" s="3">
        <f>[2]Households!AN179</f>
        <v>0</v>
      </c>
      <c r="S263" s="3">
        <f>[2]Households!AO179</f>
        <v>0</v>
      </c>
      <c r="T263" s="3">
        <f>[2]Households!AP179</f>
        <v>0</v>
      </c>
      <c r="U263" s="3">
        <f>[2]Households!AQ179</f>
        <v>0</v>
      </c>
      <c r="V263" s="3">
        <f>[2]Households!AR179</f>
        <v>0</v>
      </c>
      <c r="W263" s="3">
        <f>[2]Households!AS179</f>
        <v>0</v>
      </c>
      <c r="X263" s="3">
        <f>[2]Households!AT179</f>
        <v>0</v>
      </c>
    </row>
    <row r="264" spans="1:24" x14ac:dyDescent="0.25">
      <c r="A264" t="s">
        <v>48</v>
      </c>
      <c r="D264" t="s">
        <v>51</v>
      </c>
      <c r="F264" s="2" t="str">
        <f>[2]Households!AB180</f>
        <v>Biofuels</v>
      </c>
      <c r="G264" s="2" t="str">
        <f>[2]Households!AC180</f>
        <v>GWh</v>
      </c>
      <c r="H264" s="3">
        <f>[2]Households!AD180</f>
        <v>35836.125093687158</v>
      </c>
      <c r="I264" s="3">
        <f>[2]Households!AE180</f>
        <v>28471.450044550871</v>
      </c>
      <c r="J264" s="3">
        <f>[2]Households!AF180</f>
        <v>26259.562609731463</v>
      </c>
      <c r="K264" s="3">
        <f>[2]Households!AG180</f>
        <v>26259.562609731463</v>
      </c>
      <c r="L264" s="3">
        <f>[2]Households!AH180</f>
        <v>24383.87956617921</v>
      </c>
      <c r="M264" s="3">
        <f>[2]Households!AI180</f>
        <v>23877.059754688595</v>
      </c>
      <c r="N264" s="3">
        <f>[2]Households!AJ180</f>
        <v>23877.059754688595</v>
      </c>
      <c r="O264" s="3">
        <f>[2]Households!AK180</f>
        <v>20320.901918883908</v>
      </c>
      <c r="P264" s="3">
        <f>[2]Households!AL180</f>
        <v>19832.242720136128</v>
      </c>
      <c r="Q264" s="3">
        <f>[2]Households!AM180</f>
        <v>19832.242720136128</v>
      </c>
      <c r="R264" s="3">
        <f>[2]Households!AN180</f>
        <v>14165.887657240084</v>
      </c>
      <c r="S264" s="3">
        <f>[2]Households!AO180</f>
        <v>13065.427160533087</v>
      </c>
      <c r="T264" s="3">
        <f>[2]Households!AP180</f>
        <v>13065.427160533087</v>
      </c>
      <c r="U264" s="3">
        <f>[2]Households!AQ180</f>
        <v>0</v>
      </c>
      <c r="V264" s="3">
        <f>[2]Households!AR180</f>
        <v>7444.0699735767712</v>
      </c>
      <c r="W264" s="3">
        <f>[2]Households!AS180</f>
        <v>7444.0699735767712</v>
      </c>
      <c r="X264" s="3">
        <f>[2]Households!AT180</f>
        <v>0</v>
      </c>
    </row>
    <row r="265" spans="1:24" x14ac:dyDescent="0.25">
      <c r="A265" t="s">
        <v>48</v>
      </c>
      <c r="D265" t="s">
        <v>51</v>
      </c>
      <c r="F265" s="2" t="str">
        <f>[2]Households!AB181</f>
        <v>Electricity</v>
      </c>
      <c r="G265" s="2" t="str">
        <f>[2]Households!AC181</f>
        <v>GWh</v>
      </c>
      <c r="H265" s="3">
        <f>[2]Households!AD181</f>
        <v>12423.926265145779</v>
      </c>
      <c r="I265" s="3">
        <f>[2]Households!AE181</f>
        <v>20081.743761830552</v>
      </c>
      <c r="J265" s="3">
        <f>[2]Households!AF181</f>
        <v>23373.896388881851</v>
      </c>
      <c r="K265" s="3">
        <f>[2]Households!AG181</f>
        <v>23373.896388881851</v>
      </c>
      <c r="L265" s="3">
        <f>[2]Households!AH181</f>
        <v>25970.9959876465</v>
      </c>
      <c r="M265" s="3">
        <f>[2]Households!AI181</f>
        <v>27433.217590493277</v>
      </c>
      <c r="N265" s="3">
        <f>[2]Households!AJ181</f>
        <v>27433.217590493277</v>
      </c>
      <c r="O265" s="3">
        <f>[2]Households!AK181</f>
        <v>31591.745018893449</v>
      </c>
      <c r="P265" s="3">
        <f>[2]Households!AL181</f>
        <v>33567.487392596122</v>
      </c>
      <c r="Q265" s="3">
        <f>[2]Households!AM181</f>
        <v>33567.487392596122</v>
      </c>
      <c r="R265" s="3">
        <f>[2]Households!AN181</f>
        <v>38644.541528950969</v>
      </c>
      <c r="S265" s="3">
        <f>[2]Households!AO181</f>
        <v>41768.537453829224</v>
      </c>
      <c r="T265" s="3">
        <f>[2]Households!AP181</f>
        <v>41768.537453829224</v>
      </c>
      <c r="U265" s="3">
        <f>[2]Households!AQ181</f>
        <v>51812.584583489035</v>
      </c>
      <c r="V265" s="3">
        <f>[2]Households!AR181</f>
        <v>43744.858256489395</v>
      </c>
      <c r="W265" s="3">
        <f>[2]Households!AS181</f>
        <v>43744.858256489395</v>
      </c>
      <c r="X265" s="3">
        <f>[2]Households!AT181</f>
        <v>46634.908952113314</v>
      </c>
    </row>
    <row r="266" spans="1:24" x14ac:dyDescent="0.25">
      <c r="A266" t="s">
        <v>48</v>
      </c>
      <c r="D266" t="s">
        <v>51</v>
      </c>
      <c r="F266" s="2" t="str">
        <f>[2]Households!AB182</f>
        <v>Heat</v>
      </c>
      <c r="G266" s="2" t="str">
        <f>[2]Households!AC182</f>
        <v>GWh</v>
      </c>
      <c r="H266" s="3">
        <f>[2]Households!AD182</f>
        <v>0</v>
      </c>
      <c r="I266" s="3">
        <f>[2]Households!AE182</f>
        <v>4150.227044111648</v>
      </c>
      <c r="J266" s="3">
        <f>[2]Households!AF182</f>
        <v>5194.1991975292995</v>
      </c>
      <c r="K266" s="3">
        <f>[2]Households!AG182</f>
        <v>5194.1991975292995</v>
      </c>
      <c r="L266" s="3">
        <f>[2]Households!AH182</f>
        <v>5194.1991975292995</v>
      </c>
      <c r="M266" s="3">
        <f>[2]Households!AI182</f>
        <v>7184.8903213196681</v>
      </c>
      <c r="N266" s="3">
        <f>[2]Households!AJ182</f>
        <v>7184.8903213196681</v>
      </c>
      <c r="O266" s="3">
        <f>[2]Households!AK182</f>
        <v>7184.8903213196681</v>
      </c>
      <c r="P266" s="3">
        <f>[2]Households!AL182</f>
        <v>10199.439113212866</v>
      </c>
      <c r="Q266" s="3">
        <f>[2]Households!AM182</f>
        <v>10199.439113212866</v>
      </c>
      <c r="R266" s="3">
        <f>[2]Households!AN182</f>
        <v>10199.439113212866</v>
      </c>
      <c r="S266" s="3">
        <f>[2]Households!AO182</f>
        <v>14698.605555599728</v>
      </c>
      <c r="T266" s="3">
        <f>[2]Households!AP182</f>
        <v>14698.605555599728</v>
      </c>
      <c r="U266" s="3">
        <f>[2]Households!AQ182</f>
        <v>14698.605555599728</v>
      </c>
      <c r="V266" s="3">
        <f>[2]Households!AR182</f>
        <v>19704.891106526753</v>
      </c>
      <c r="W266" s="3">
        <f>[2]Households!AS182</f>
        <v>19704.891106526753</v>
      </c>
      <c r="X266" s="3">
        <f>[2]Households!AT182</f>
        <v>19704.891106526753</v>
      </c>
    </row>
    <row r="267" spans="1:24" x14ac:dyDescent="0.25">
      <c r="A267" t="s">
        <v>48</v>
      </c>
      <c r="D267" t="s">
        <v>51</v>
      </c>
      <c r="F267" s="2" t="str">
        <f>[2]Households!AB183</f>
        <v>Hydrogen</v>
      </c>
      <c r="G267" s="2" t="str">
        <f>[2]Households!AC183</f>
        <v>GWh</v>
      </c>
      <c r="H267" s="3">
        <f>[2]Households!AD183</f>
        <v>0</v>
      </c>
      <c r="I267" s="3">
        <f>[2]Households!AE183</f>
        <v>0</v>
      </c>
      <c r="J267" s="3">
        <f>[2]Households!AF183</f>
        <v>0</v>
      </c>
      <c r="K267" s="3">
        <f>[2]Households!AG183</f>
        <v>0</v>
      </c>
      <c r="L267" s="3">
        <f>[2]Households!AH183</f>
        <v>0</v>
      </c>
      <c r="M267" s="3">
        <f>[2]Households!AI183</f>
        <v>0</v>
      </c>
      <c r="N267" s="3">
        <f>[2]Households!AJ183</f>
        <v>0</v>
      </c>
      <c r="O267" s="3">
        <f>[2]Households!AK183</f>
        <v>0</v>
      </c>
      <c r="P267" s="3">
        <f>[2]Households!AL183</f>
        <v>0</v>
      </c>
      <c r="Q267" s="3">
        <f>[2]Households!AM183</f>
        <v>0</v>
      </c>
      <c r="R267" s="3">
        <f>[2]Households!AN183</f>
        <v>0</v>
      </c>
      <c r="S267" s="3">
        <f>[2]Households!AO183</f>
        <v>0</v>
      </c>
      <c r="T267" s="3">
        <f>[2]Households!AP183</f>
        <v>0</v>
      </c>
      <c r="U267" s="3">
        <f>[2]Households!AQ183</f>
        <v>0</v>
      </c>
      <c r="V267" s="3">
        <f>[2]Households!AR183</f>
        <v>0</v>
      </c>
      <c r="W267" s="3">
        <f>[2]Households!AS183</f>
        <v>0</v>
      </c>
      <c r="X267" s="3">
        <f>[2]Households!AT183</f>
        <v>0</v>
      </c>
    </row>
    <row r="268" spans="1:24" x14ac:dyDescent="0.25">
      <c r="A268" t="s">
        <v>48</v>
      </c>
      <c r="D268" t="s">
        <v>51</v>
      </c>
      <c r="F268" s="2" t="str">
        <f>[2]Households!AB184</f>
        <v>E-fuels</v>
      </c>
      <c r="G268" s="2" t="str">
        <f>[2]Households!AC184</f>
        <v>GWh</v>
      </c>
      <c r="H268" s="3">
        <f>[2]Households!AD184</f>
        <v>0</v>
      </c>
      <c r="I268" s="3">
        <f>[2]Households!AE184</f>
        <v>0</v>
      </c>
      <c r="J268" s="3">
        <f>[2]Households!AF184</f>
        <v>0</v>
      </c>
      <c r="K268" s="3">
        <f>[2]Households!AG184</f>
        <v>0</v>
      </c>
      <c r="L268" s="3">
        <f>[2]Households!AH184</f>
        <v>0</v>
      </c>
      <c r="M268" s="3">
        <f>[2]Households!AI184</f>
        <v>0</v>
      </c>
      <c r="N268" s="3">
        <f>[2]Households!AJ184</f>
        <v>0</v>
      </c>
      <c r="O268" s="3">
        <f>[2]Households!AK184</f>
        <v>0</v>
      </c>
      <c r="P268" s="3">
        <f>[2]Households!AL184</f>
        <v>0</v>
      </c>
      <c r="Q268" s="3">
        <f>[2]Households!AM184</f>
        <v>0</v>
      </c>
      <c r="R268" s="3">
        <f>[2]Households!AN184</f>
        <v>0</v>
      </c>
      <c r="S268" s="3">
        <f>[2]Households!AO184</f>
        <v>0</v>
      </c>
      <c r="T268" s="3">
        <f>[2]Households!AP184</f>
        <v>0</v>
      </c>
      <c r="U268" s="3">
        <f>[2]Households!AQ184</f>
        <v>0</v>
      </c>
      <c r="V268" s="3">
        <f>[2]Households!AR184</f>
        <v>0</v>
      </c>
      <c r="W268" s="3">
        <f>[2]Households!AS184</f>
        <v>0</v>
      </c>
      <c r="X268" s="3">
        <f>[2]Households!AT184</f>
        <v>0</v>
      </c>
    </row>
    <row r="269" spans="1:24" x14ac:dyDescent="0.25">
      <c r="D26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5">
      <c r="A270" t="s">
        <v>48</v>
      </c>
      <c r="D270" t="s">
        <v>52</v>
      </c>
      <c r="F270" s="2" t="str">
        <f>[2]Households!AB186</f>
        <v>Coal</v>
      </c>
      <c r="G270" s="2" t="str">
        <f>[2]Households!AC186</f>
        <v>GWh</v>
      </c>
      <c r="H270" s="3">
        <f>[2]Households!AD186</f>
        <v>0</v>
      </c>
      <c r="I270" s="3">
        <f>[2]Households!AE186</f>
        <v>0</v>
      </c>
      <c r="J270" s="3">
        <f>[2]Households!AF186</f>
        <v>0</v>
      </c>
      <c r="K270" s="3">
        <f>[2]Households!AG186</f>
        <v>0</v>
      </c>
      <c r="L270" s="3">
        <f>[2]Households!AH186</f>
        <v>0</v>
      </c>
      <c r="M270" s="3">
        <f>[2]Households!AI186</f>
        <v>0</v>
      </c>
      <c r="N270" s="3">
        <f>[2]Households!AJ186</f>
        <v>0</v>
      </c>
      <c r="O270" s="3">
        <f>[2]Households!AK186</f>
        <v>0</v>
      </c>
      <c r="P270" s="3">
        <f>[2]Households!AL186</f>
        <v>0</v>
      </c>
      <c r="Q270" s="3">
        <f>[2]Households!AM186</f>
        <v>0</v>
      </c>
      <c r="R270" s="3">
        <f>[2]Households!AN186</f>
        <v>0</v>
      </c>
      <c r="S270" s="3">
        <f>[2]Households!AO186</f>
        <v>0</v>
      </c>
      <c r="T270" s="3">
        <f>[2]Households!AP186</f>
        <v>0</v>
      </c>
      <c r="U270" s="3">
        <f>[2]Households!AQ186</f>
        <v>0</v>
      </c>
      <c r="V270" s="3">
        <f>[2]Households!AR186</f>
        <v>0</v>
      </c>
      <c r="W270" s="3">
        <f>[2]Households!AS186</f>
        <v>0</v>
      </c>
      <c r="X270" s="3">
        <f>[2]Households!AT186</f>
        <v>0</v>
      </c>
    </row>
    <row r="271" spans="1:24" x14ac:dyDescent="0.25">
      <c r="A271" t="s">
        <v>48</v>
      </c>
      <c r="D271" t="s">
        <v>52</v>
      </c>
      <c r="F271" s="2" t="str">
        <f>[2]Households!AB187</f>
        <v>Oil</v>
      </c>
      <c r="G271" s="2" t="str">
        <f>[2]Households!AC187</f>
        <v>GWh</v>
      </c>
      <c r="H271" s="3">
        <f>[2]Households!AD187</f>
        <v>45315.301137759379</v>
      </c>
      <c r="I271" s="3">
        <f>[2]Households!AE187</f>
        <v>38898.226528875704</v>
      </c>
      <c r="J271" s="3">
        <f>[2]Households!AF187</f>
        <v>28391.581070952878</v>
      </c>
      <c r="K271" s="3">
        <f>[2]Households!AG187</f>
        <v>28391.581070952878</v>
      </c>
      <c r="L271" s="3">
        <f>[2]Households!AH187</f>
        <v>28391.581070952878</v>
      </c>
      <c r="M271" s="3">
        <f>[2]Households!AI187</f>
        <v>20965.714103764127</v>
      </c>
      <c r="N271" s="3">
        <f>[2]Households!AJ187</f>
        <v>20965.714103764127</v>
      </c>
      <c r="O271" s="3">
        <f>[2]Households!AK187</f>
        <v>20965.714103764127</v>
      </c>
      <c r="P271" s="3">
        <f>[2]Households!AL187</f>
        <v>14247.300804695491</v>
      </c>
      <c r="Q271" s="3">
        <f>[2]Households!AM187</f>
        <v>14247.300804695491</v>
      </c>
      <c r="R271" s="3">
        <f>[2]Households!AN187</f>
        <v>14247.300804695491</v>
      </c>
      <c r="S271" s="3">
        <f>[2]Households!AO187</f>
        <v>10056.517211001454</v>
      </c>
      <c r="T271" s="3">
        <f>[2]Households!AP187</f>
        <v>10056.517211001454</v>
      </c>
      <c r="U271" s="3">
        <f>[2]Households!AQ187</f>
        <v>10056.517211001454</v>
      </c>
      <c r="V271" s="3">
        <f>[2]Households!AR187</f>
        <v>5284.8366952370607</v>
      </c>
      <c r="W271" s="3">
        <f>[2]Households!AS187</f>
        <v>5284.8366952370607</v>
      </c>
      <c r="X271" s="3">
        <f>[2]Households!AT187</f>
        <v>5284.8366952370607</v>
      </c>
    </row>
    <row r="272" spans="1:24" x14ac:dyDescent="0.25">
      <c r="A272" t="s">
        <v>48</v>
      </c>
      <c r="D272" t="s">
        <v>52</v>
      </c>
      <c r="F272" s="2" t="str">
        <f>[2]Households!AB188</f>
        <v>Natural Gas</v>
      </c>
      <c r="G272" s="2" t="str">
        <f>[2]Households!AC188</f>
        <v>GWh</v>
      </c>
      <c r="H272" s="3">
        <f>[2]Households!AD188</f>
        <v>1109.7624768430869</v>
      </c>
      <c r="I272" s="3">
        <f>[2]Households!AE188</f>
        <v>5286.169246231826</v>
      </c>
      <c r="J272" s="3">
        <f>[2]Households!AF188</f>
        <v>9463.8603569842944</v>
      </c>
      <c r="K272" s="3">
        <f>[2]Households!AG188</f>
        <v>9463.8603569842944</v>
      </c>
      <c r="L272" s="3">
        <f>[2]Households!AH188</f>
        <v>9463.8603569842944</v>
      </c>
      <c r="M272" s="3">
        <f>[2]Households!AI188</f>
        <v>13977.14273584275</v>
      </c>
      <c r="N272" s="3">
        <f>[2]Households!AJ188</f>
        <v>13977.14273584275</v>
      </c>
      <c r="O272" s="3">
        <f>[2]Households!AK188</f>
        <v>13977.14273584275</v>
      </c>
      <c r="P272" s="3">
        <f>[2]Households!AL188</f>
        <v>14247.300804695491</v>
      </c>
      <c r="Q272" s="3">
        <f>[2]Households!AM188</f>
        <v>14247.300804695491</v>
      </c>
      <c r="R272" s="3">
        <f>[2]Households!AN188</f>
        <v>14247.300804695491</v>
      </c>
      <c r="S272" s="3">
        <f>[2]Households!AO188</f>
        <v>15084.775816502177</v>
      </c>
      <c r="T272" s="3">
        <f>[2]Households!AP188</f>
        <v>15084.775816502177</v>
      </c>
      <c r="U272" s="3">
        <f>[2]Households!AQ188</f>
        <v>15084.775816502177</v>
      </c>
      <c r="V272" s="3">
        <f>[2]Households!AR188</f>
        <v>15854.510085711181</v>
      </c>
      <c r="W272" s="3">
        <f>[2]Households!AS188</f>
        <v>15854.510085711181</v>
      </c>
      <c r="X272" s="3">
        <f>[2]Households!AT188</f>
        <v>15854.510085711181</v>
      </c>
    </row>
    <row r="273" spans="1:24" x14ac:dyDescent="0.25">
      <c r="A273" t="s">
        <v>48</v>
      </c>
      <c r="D273" t="s">
        <v>52</v>
      </c>
      <c r="F273" s="2" t="str">
        <f>[2]Households!AB189</f>
        <v>Biofuels</v>
      </c>
      <c r="G273" s="2" t="str">
        <f>[2]Households!AC189</f>
        <v>GWh</v>
      </c>
      <c r="H273" s="3">
        <f>[2]Households!AD189</f>
        <v>36992.082561436233</v>
      </c>
      <c r="I273" s="3">
        <f>[2]Households!AE189</f>
        <v>32614.666858826549</v>
      </c>
      <c r="J273" s="3">
        <f>[2]Households!AF189</f>
        <v>28391.581070952878</v>
      </c>
      <c r="K273" s="3">
        <f>[2]Households!AG189</f>
        <v>28391.581070952878</v>
      </c>
      <c r="L273" s="3">
        <f>[2]Households!AH189</f>
        <v>28391.581070952878</v>
      </c>
      <c r="M273" s="3">
        <f>[2]Households!AI189</f>
        <v>25624.761682378379</v>
      </c>
      <c r="N273" s="3">
        <f>[2]Households!AJ189</f>
        <v>25624.761682378379</v>
      </c>
      <c r="O273" s="3">
        <f>[2]Households!AK189</f>
        <v>25624.761682378379</v>
      </c>
      <c r="P273" s="3">
        <f>[2]Households!AL189</f>
        <v>23745.501341159154</v>
      </c>
      <c r="Q273" s="3">
        <f>[2]Households!AM189</f>
        <v>23745.501341159154</v>
      </c>
      <c r="R273" s="3">
        <f>[2]Households!AN189</f>
        <v>23745.501341159154</v>
      </c>
      <c r="S273" s="3">
        <f>[2]Households!AO189</f>
        <v>20113.034422002907</v>
      </c>
      <c r="T273" s="3">
        <f>[2]Households!AP189</f>
        <v>20113.034422002907</v>
      </c>
      <c r="U273" s="3">
        <f>[2]Households!AQ189</f>
        <v>20113.034422002907</v>
      </c>
      <c r="V273" s="3">
        <f>[2]Households!AR189</f>
        <v>15854.510085711181</v>
      </c>
      <c r="W273" s="3">
        <f>[2]Households!AS189</f>
        <v>15854.510085711181</v>
      </c>
      <c r="X273" s="3">
        <f>[2]Households!AT189</f>
        <v>15854.510085711181</v>
      </c>
    </row>
    <row r="274" spans="1:24" x14ac:dyDescent="0.25">
      <c r="A274" t="s">
        <v>48</v>
      </c>
      <c r="D274" t="s">
        <v>52</v>
      </c>
      <c r="F274" s="2" t="str">
        <f>[2]Households!AB190</f>
        <v>Electricity</v>
      </c>
      <c r="G274" s="2" t="str">
        <f>[2]Households!AC190</f>
        <v>GWh</v>
      </c>
      <c r="H274" s="3">
        <f>[2]Households!AD190</f>
        <v>9063.0602275518777</v>
      </c>
      <c r="I274" s="3">
        <f>[2]Households!AE190</f>
        <v>22939.97974779849</v>
      </c>
      <c r="J274" s="3">
        <f>[2]Households!AF190</f>
        <v>28391.581070952878</v>
      </c>
      <c r="K274" s="3">
        <f>[2]Households!AG190</f>
        <v>28391.581070952878</v>
      </c>
      <c r="L274" s="3">
        <f>[2]Households!AH190</f>
        <v>28391.581070952878</v>
      </c>
      <c r="M274" s="3">
        <f>[2]Households!AI190</f>
        <v>32613.333050299749</v>
      </c>
      <c r="N274" s="3">
        <f>[2]Households!AJ190</f>
        <v>32613.333050299749</v>
      </c>
      <c r="O274" s="3">
        <f>[2]Households!AK190</f>
        <v>32613.333050299749</v>
      </c>
      <c r="P274" s="3">
        <f>[2]Households!AL190</f>
        <v>42741.902414086479</v>
      </c>
      <c r="Q274" s="3">
        <f>[2]Households!AM190</f>
        <v>42741.902414086479</v>
      </c>
      <c r="R274" s="3">
        <f>[2]Households!AN190</f>
        <v>42741.902414086479</v>
      </c>
      <c r="S274" s="3">
        <f>[2]Households!AO190</f>
        <v>55310.844660507995</v>
      </c>
      <c r="T274" s="3">
        <f>[2]Households!AP190</f>
        <v>55310.844660507995</v>
      </c>
      <c r="U274" s="3">
        <f>[2]Households!AQ190</f>
        <v>55310.844660507995</v>
      </c>
      <c r="V274" s="3">
        <f>[2]Households!AR190</f>
        <v>68702.877038081788</v>
      </c>
      <c r="W274" s="3">
        <f>[2]Households!AS190</f>
        <v>68702.877038081788</v>
      </c>
      <c r="X274" s="3">
        <f>[2]Households!AT190</f>
        <v>68702.877038081788</v>
      </c>
    </row>
    <row r="275" spans="1:24" x14ac:dyDescent="0.25">
      <c r="A275" t="s">
        <v>48</v>
      </c>
      <c r="D275" t="s">
        <v>52</v>
      </c>
      <c r="F275" s="2" t="str">
        <f>[2]Households!AB191</f>
        <v>Heat</v>
      </c>
      <c r="G275" s="2" t="str">
        <f>[2]Households!AC191</f>
        <v>GWh</v>
      </c>
      <c r="H275" s="3">
        <f>[2]Households!AD191</f>
        <v>0</v>
      </c>
      <c r="I275" s="3">
        <f>[2]Households!AE191</f>
        <v>0</v>
      </c>
      <c r="J275" s="3">
        <f>[2]Households!AF191</f>
        <v>0</v>
      </c>
      <c r="K275" s="3">
        <f>[2]Households!AG191</f>
        <v>0</v>
      </c>
      <c r="L275" s="3">
        <f>[2]Households!AH191</f>
        <v>0</v>
      </c>
      <c r="M275" s="3">
        <f>[2]Households!AI191</f>
        <v>0</v>
      </c>
      <c r="N275" s="3">
        <f>[2]Households!AJ191</f>
        <v>0</v>
      </c>
      <c r="O275" s="3">
        <f>[2]Households!AK191</f>
        <v>0</v>
      </c>
      <c r="P275" s="3">
        <f>[2]Households!AL191</f>
        <v>0</v>
      </c>
      <c r="Q275" s="3">
        <f>[2]Households!AM191</f>
        <v>0</v>
      </c>
      <c r="R275" s="3">
        <f>[2]Households!AN191</f>
        <v>0</v>
      </c>
      <c r="S275" s="3">
        <f>[2]Households!AO191</f>
        <v>0</v>
      </c>
      <c r="T275" s="3">
        <f>[2]Households!AP191</f>
        <v>0</v>
      </c>
      <c r="U275" s="3">
        <f>[2]Households!AQ191</f>
        <v>0</v>
      </c>
      <c r="V275" s="3">
        <f>[2]Households!AR191</f>
        <v>0</v>
      </c>
      <c r="W275" s="3">
        <f>[2]Households!AS191</f>
        <v>0</v>
      </c>
      <c r="X275" s="3">
        <f>[2]Households!AT191</f>
        <v>0</v>
      </c>
    </row>
    <row r="276" spans="1:24" x14ac:dyDescent="0.25">
      <c r="A276" t="s">
        <v>48</v>
      </c>
      <c r="D276" t="s">
        <v>52</v>
      </c>
      <c r="F276" s="2" t="str">
        <f>[2]Households!AB192</f>
        <v>Hydrogen</v>
      </c>
      <c r="G276" s="2" t="str">
        <f>[2]Households!AC192</f>
        <v>GWh</v>
      </c>
      <c r="H276" s="3">
        <f>[2]Households!AD192</f>
        <v>0</v>
      </c>
      <c r="I276" s="3">
        <f>[2]Households!AE192</f>
        <v>0</v>
      </c>
      <c r="J276" s="3">
        <f>[2]Households!AF192</f>
        <v>0</v>
      </c>
      <c r="K276" s="3">
        <f>[2]Households!AG192</f>
        <v>0</v>
      </c>
      <c r="L276" s="3">
        <f>[2]Households!AH192</f>
        <v>0</v>
      </c>
      <c r="M276" s="3">
        <f>[2]Households!AI192</f>
        <v>0</v>
      </c>
      <c r="N276" s="3">
        <f>[2]Households!AJ192</f>
        <v>0</v>
      </c>
      <c r="O276" s="3">
        <f>[2]Households!AK192</f>
        <v>0</v>
      </c>
      <c r="P276" s="3">
        <f>[2]Households!AL192</f>
        <v>0</v>
      </c>
      <c r="Q276" s="3">
        <f>[2]Households!AM192</f>
        <v>0</v>
      </c>
      <c r="R276" s="3">
        <f>[2]Households!AN192</f>
        <v>0</v>
      </c>
      <c r="S276" s="3">
        <f>[2]Households!AO192</f>
        <v>0</v>
      </c>
      <c r="T276" s="3">
        <f>[2]Households!AP192</f>
        <v>0</v>
      </c>
      <c r="U276" s="3">
        <f>[2]Households!AQ192</f>
        <v>0</v>
      </c>
      <c r="V276" s="3">
        <f>[2]Households!AR192</f>
        <v>0</v>
      </c>
      <c r="W276" s="3">
        <f>[2]Households!AS192</f>
        <v>0</v>
      </c>
      <c r="X276" s="3">
        <f>[2]Households!AT192</f>
        <v>0</v>
      </c>
    </row>
    <row r="277" spans="1:24" x14ac:dyDescent="0.25">
      <c r="A277" t="s">
        <v>48</v>
      </c>
      <c r="D277" t="s">
        <v>52</v>
      </c>
      <c r="F277" s="2" t="str">
        <f>[2]Households!AB193</f>
        <v>E-fuels</v>
      </c>
      <c r="G277" s="2" t="str">
        <f>[2]Households!AC193</f>
        <v>GWh</v>
      </c>
      <c r="H277" s="3">
        <f>[2]Households!AD193</f>
        <v>0</v>
      </c>
      <c r="I277" s="3">
        <f>[2]Households!AE193</f>
        <v>0</v>
      </c>
      <c r="J277" s="3">
        <f>[2]Households!AF193</f>
        <v>0</v>
      </c>
      <c r="K277" s="3">
        <f>[2]Households!AG193</f>
        <v>0</v>
      </c>
      <c r="L277" s="3">
        <f>[2]Households!AH193</f>
        <v>0</v>
      </c>
      <c r="M277" s="3">
        <f>[2]Households!AI193</f>
        <v>0</v>
      </c>
      <c r="N277" s="3">
        <f>[2]Households!AJ193</f>
        <v>0</v>
      </c>
      <c r="O277" s="3">
        <f>[2]Households!AK193</f>
        <v>0</v>
      </c>
      <c r="P277" s="3">
        <f>[2]Households!AL193</f>
        <v>0</v>
      </c>
      <c r="Q277" s="3">
        <f>[2]Households!AM193</f>
        <v>0</v>
      </c>
      <c r="R277" s="3">
        <f>[2]Households!AN193</f>
        <v>0</v>
      </c>
      <c r="S277" s="3">
        <f>[2]Households!AO193</f>
        <v>0</v>
      </c>
      <c r="T277" s="3">
        <f>[2]Households!AP193</f>
        <v>0</v>
      </c>
      <c r="U277" s="3">
        <f>[2]Households!AQ193</f>
        <v>0</v>
      </c>
      <c r="V277" s="3">
        <f>[2]Households!AR193</f>
        <v>0</v>
      </c>
      <c r="W277" s="3">
        <f>[2]Households!AS193</f>
        <v>0</v>
      </c>
      <c r="X277" s="3">
        <f>[2]Households!AT193</f>
        <v>0</v>
      </c>
    </row>
    <row r="278" spans="1:24" x14ac:dyDescent="0.25">
      <c r="A278" s="16"/>
      <c r="B278" s="16"/>
      <c r="D27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5">
      <c r="A279" t="s">
        <v>48</v>
      </c>
      <c r="D279" t="s">
        <v>53</v>
      </c>
      <c r="F279" s="2" t="str">
        <f>[2]Households!AB195</f>
        <v>Coal</v>
      </c>
      <c r="G279" s="2" t="str">
        <f>[2]Households!AC195</f>
        <v>GWh</v>
      </c>
      <c r="H279" s="3">
        <f>[2]Households!AD195</f>
        <v>0</v>
      </c>
      <c r="I279" s="3">
        <f>[2]Households!AE195</f>
        <v>0</v>
      </c>
      <c r="J279" s="3">
        <f>[2]Households!AF195</f>
        <v>0</v>
      </c>
      <c r="K279" s="3">
        <f>[2]Households!AG195</f>
        <v>0</v>
      </c>
      <c r="L279" s="3">
        <f>[2]Households!AH195</f>
        <v>0</v>
      </c>
      <c r="M279" s="3">
        <f>[2]Households!AI195</f>
        <v>0</v>
      </c>
      <c r="N279" s="3">
        <f>[2]Households!AJ195</f>
        <v>0</v>
      </c>
      <c r="O279" s="3">
        <f>[2]Households!AK195</f>
        <v>0</v>
      </c>
      <c r="P279" s="3">
        <f>[2]Households!AL195</f>
        <v>0</v>
      </c>
      <c r="Q279" s="3">
        <f>[2]Households!AM195</f>
        <v>0</v>
      </c>
      <c r="R279" s="3">
        <f>[2]Households!AN195</f>
        <v>0</v>
      </c>
      <c r="S279" s="3">
        <f>[2]Households!AO195</f>
        <v>0</v>
      </c>
      <c r="T279" s="3">
        <f>[2]Households!AP195</f>
        <v>0</v>
      </c>
      <c r="U279" s="3">
        <f>[2]Households!AQ195</f>
        <v>0</v>
      </c>
      <c r="V279" s="3">
        <f>[2]Households!AR195</f>
        <v>0</v>
      </c>
      <c r="W279" s="3">
        <f>[2]Households!AS195</f>
        <v>0</v>
      </c>
      <c r="X279" s="3">
        <f>[2]Households!AT195</f>
        <v>0</v>
      </c>
    </row>
    <row r="280" spans="1:24" x14ac:dyDescent="0.25">
      <c r="A280" t="s">
        <v>48</v>
      </c>
      <c r="D280" t="s">
        <v>53</v>
      </c>
      <c r="F280" s="2" t="str">
        <f>[2]Households!AB196</f>
        <v>Oil</v>
      </c>
      <c r="G280" s="2" t="str">
        <f>[2]Households!AC196</f>
        <v>GWh</v>
      </c>
      <c r="H280" s="3">
        <f>[2]Households!AD196</f>
        <v>0</v>
      </c>
      <c r="I280" s="3">
        <f>[2]Households!AE196</f>
        <v>0</v>
      </c>
      <c r="J280" s="3">
        <f>[2]Households!AF196</f>
        <v>0</v>
      </c>
      <c r="K280" s="3">
        <f>[2]Households!AG196</f>
        <v>0</v>
      </c>
      <c r="L280" s="3">
        <f>[2]Households!AH196</f>
        <v>0</v>
      </c>
      <c r="M280" s="3">
        <f>[2]Households!AI196</f>
        <v>0</v>
      </c>
      <c r="N280" s="3">
        <f>[2]Households!AJ196</f>
        <v>0</v>
      </c>
      <c r="O280" s="3">
        <f>[2]Households!AK196</f>
        <v>0</v>
      </c>
      <c r="P280" s="3">
        <f>[2]Households!AL196</f>
        <v>0</v>
      </c>
      <c r="Q280" s="3">
        <f>[2]Households!AM196</f>
        <v>0</v>
      </c>
      <c r="R280" s="3">
        <f>[2]Households!AN196</f>
        <v>0</v>
      </c>
      <c r="S280" s="3">
        <f>[2]Households!AO196</f>
        <v>0</v>
      </c>
      <c r="T280" s="3">
        <f>[2]Households!AP196</f>
        <v>0</v>
      </c>
      <c r="U280" s="3">
        <f>[2]Households!AQ196</f>
        <v>0</v>
      </c>
      <c r="V280" s="3">
        <f>[2]Households!AR196</f>
        <v>0</v>
      </c>
      <c r="W280" s="3">
        <f>[2]Households!AS196</f>
        <v>0</v>
      </c>
      <c r="X280" s="3">
        <f>[2]Households!AT196</f>
        <v>0</v>
      </c>
    </row>
    <row r="281" spans="1:24" x14ac:dyDescent="0.25">
      <c r="A281" t="s">
        <v>48</v>
      </c>
      <c r="D281" t="s">
        <v>53</v>
      </c>
      <c r="F281" s="2" t="str">
        <f>[2]Households!AB197</f>
        <v>Natural Gas</v>
      </c>
      <c r="G281" s="2" t="str">
        <f>[2]Households!AC197</f>
        <v>GWh</v>
      </c>
      <c r="H281" s="3">
        <f>[2]Households!AD197</f>
        <v>0</v>
      </c>
      <c r="I281" s="3">
        <f>[2]Households!AE197</f>
        <v>0</v>
      </c>
      <c r="J281" s="3">
        <f>[2]Households!AF197</f>
        <v>0</v>
      </c>
      <c r="K281" s="3">
        <f>[2]Households!AG197</f>
        <v>0</v>
      </c>
      <c r="L281" s="3">
        <f>[2]Households!AH197</f>
        <v>0</v>
      </c>
      <c r="M281" s="3">
        <f>[2]Households!AI197</f>
        <v>0</v>
      </c>
      <c r="N281" s="3">
        <f>[2]Households!AJ197</f>
        <v>0</v>
      </c>
      <c r="O281" s="3">
        <f>[2]Households!AK197</f>
        <v>0</v>
      </c>
      <c r="P281" s="3">
        <f>[2]Households!AL197</f>
        <v>0</v>
      </c>
      <c r="Q281" s="3">
        <f>[2]Households!AM197</f>
        <v>0</v>
      </c>
      <c r="R281" s="3">
        <f>[2]Households!AN197</f>
        <v>0</v>
      </c>
      <c r="S281" s="3">
        <f>[2]Households!AO197</f>
        <v>0</v>
      </c>
      <c r="T281" s="3">
        <f>[2]Households!AP197</f>
        <v>0</v>
      </c>
      <c r="U281" s="3">
        <f>[2]Households!AQ197</f>
        <v>0</v>
      </c>
      <c r="V281" s="3">
        <f>[2]Households!AR197</f>
        <v>0</v>
      </c>
      <c r="W281" s="3">
        <f>[2]Households!AS197</f>
        <v>0</v>
      </c>
      <c r="X281" s="3">
        <f>[2]Households!AT197</f>
        <v>0</v>
      </c>
    </row>
    <row r="282" spans="1:24" x14ac:dyDescent="0.25">
      <c r="A282" t="s">
        <v>48</v>
      </c>
      <c r="D282" t="s">
        <v>53</v>
      </c>
      <c r="F282" s="2" t="str">
        <f>[2]Households!AB198</f>
        <v>Biofuels</v>
      </c>
      <c r="G282" s="2" t="str">
        <f>[2]Households!AC198</f>
        <v>GWh</v>
      </c>
      <c r="H282" s="3">
        <f>[2]Households!AD198</f>
        <v>0</v>
      </c>
      <c r="I282" s="3">
        <f>[2]Households!AE198</f>
        <v>0</v>
      </c>
      <c r="J282" s="3">
        <f>[2]Households!AF198</f>
        <v>0</v>
      </c>
      <c r="K282" s="3">
        <f>[2]Households!AG198</f>
        <v>0</v>
      </c>
      <c r="L282" s="3">
        <f>[2]Households!AH198</f>
        <v>0</v>
      </c>
      <c r="M282" s="3">
        <f>[2]Households!AI198</f>
        <v>0</v>
      </c>
      <c r="N282" s="3">
        <f>[2]Households!AJ198</f>
        <v>0</v>
      </c>
      <c r="O282" s="3">
        <f>[2]Households!AK198</f>
        <v>0</v>
      </c>
      <c r="P282" s="3">
        <f>[2]Households!AL198</f>
        <v>0</v>
      </c>
      <c r="Q282" s="3">
        <f>[2]Households!AM198</f>
        <v>0</v>
      </c>
      <c r="R282" s="3">
        <f>[2]Households!AN198</f>
        <v>0</v>
      </c>
      <c r="S282" s="3">
        <f>[2]Households!AO198</f>
        <v>0</v>
      </c>
      <c r="T282" s="3">
        <f>[2]Households!AP198</f>
        <v>0</v>
      </c>
      <c r="U282" s="3">
        <f>[2]Households!AQ198</f>
        <v>0</v>
      </c>
      <c r="V282" s="3">
        <f>[2]Households!AR198</f>
        <v>0</v>
      </c>
      <c r="W282" s="3">
        <f>[2]Households!AS198</f>
        <v>0</v>
      </c>
      <c r="X282" s="3">
        <f>[2]Households!AT198</f>
        <v>0</v>
      </c>
    </row>
    <row r="283" spans="1:24" x14ac:dyDescent="0.25">
      <c r="A283" t="s">
        <v>48</v>
      </c>
      <c r="D283" t="s">
        <v>53</v>
      </c>
      <c r="F283" s="2" t="str">
        <f>[2]Households!AB199</f>
        <v>Electricity</v>
      </c>
      <c r="G283" s="2" t="str">
        <f>[2]Households!AC199</f>
        <v>GWh</v>
      </c>
      <c r="H283" s="3">
        <f>[2]Households!AD199</f>
        <v>50525.771303425099</v>
      </c>
      <c r="I283" s="3">
        <f>[2]Households!AE199</f>
        <v>69418.373497685869</v>
      </c>
      <c r="J283" s="3">
        <f>[2]Households!AF199</f>
        <v>81552.049482585993</v>
      </c>
      <c r="K283" s="3">
        <f>[2]Households!AG199</f>
        <v>81552.049482585993</v>
      </c>
      <c r="L283" s="3">
        <f>[2]Households!AH199</f>
        <v>81552.049482585993</v>
      </c>
      <c r="M283" s="3">
        <f>[2]Households!AI199</f>
        <v>89553.595028508469</v>
      </c>
      <c r="N283" s="3">
        <f>[2]Households!AJ199</f>
        <v>89553.595028508469</v>
      </c>
      <c r="O283" s="3">
        <f>[2]Households!AK199</f>
        <v>89553.595028508469</v>
      </c>
      <c r="P283" s="3">
        <f>[2]Households!AL199</f>
        <v>101762.99933574598</v>
      </c>
      <c r="Q283" s="3">
        <f>[2]Households!AM199</f>
        <v>101762.99933574598</v>
      </c>
      <c r="R283" s="3">
        <f>[2]Households!AN199</f>
        <v>101762.99933574598</v>
      </c>
      <c r="S283" s="3">
        <f>[2]Households!AO199</f>
        <v>120060.54461641276</v>
      </c>
      <c r="T283" s="3">
        <f>[2]Households!AP199</f>
        <v>120060.54461641276</v>
      </c>
      <c r="U283" s="3">
        <f>[2]Households!AQ199</f>
        <v>120060.54461641276</v>
      </c>
      <c r="V283" s="3">
        <f>[2]Households!AR199</f>
        <v>140552.15241809742</v>
      </c>
      <c r="W283" s="3">
        <f>[2]Households!AS199</f>
        <v>140552.15241809742</v>
      </c>
      <c r="X283" s="3">
        <f>[2]Households!AT199</f>
        <v>140552.15241809742</v>
      </c>
    </row>
    <row r="284" spans="1:24" x14ac:dyDescent="0.25">
      <c r="A284" t="s">
        <v>48</v>
      </c>
      <c r="D284" t="s">
        <v>53</v>
      </c>
      <c r="F284" s="2" t="str">
        <f>[2]Households!AB200</f>
        <v>Heat</v>
      </c>
      <c r="G284" s="2" t="str">
        <f>[2]Households!AC200</f>
        <v>GWh</v>
      </c>
      <c r="H284" s="3">
        <f>[2]Households!AD200</f>
        <v>0</v>
      </c>
      <c r="I284" s="3">
        <f>[2]Households!AE200</f>
        <v>0</v>
      </c>
      <c r="J284" s="3">
        <f>[2]Households!AF200</f>
        <v>0</v>
      </c>
      <c r="K284" s="3">
        <f>[2]Households!AG200</f>
        <v>0</v>
      </c>
      <c r="L284" s="3">
        <f>[2]Households!AH200</f>
        <v>0</v>
      </c>
      <c r="M284" s="3">
        <f>[2]Households!AI200</f>
        <v>0</v>
      </c>
      <c r="N284" s="3">
        <f>[2]Households!AJ200</f>
        <v>0</v>
      </c>
      <c r="O284" s="3">
        <f>[2]Households!AK200</f>
        <v>0</v>
      </c>
      <c r="P284" s="3">
        <f>[2]Households!AL200</f>
        <v>0</v>
      </c>
      <c r="Q284" s="3">
        <f>[2]Households!AM200</f>
        <v>0</v>
      </c>
      <c r="R284" s="3">
        <f>[2]Households!AN200</f>
        <v>0</v>
      </c>
      <c r="S284" s="3">
        <f>[2]Households!AO200</f>
        <v>0</v>
      </c>
      <c r="T284" s="3">
        <f>[2]Households!AP200</f>
        <v>0</v>
      </c>
      <c r="U284" s="3">
        <f>[2]Households!AQ200</f>
        <v>0</v>
      </c>
      <c r="V284" s="3">
        <f>[2]Households!AR200</f>
        <v>0</v>
      </c>
      <c r="W284" s="3">
        <f>[2]Households!AS200</f>
        <v>0</v>
      </c>
      <c r="X284" s="3">
        <f>[2]Households!AT200</f>
        <v>0</v>
      </c>
    </row>
    <row r="285" spans="1:24" x14ac:dyDescent="0.25">
      <c r="A285" t="s">
        <v>48</v>
      </c>
      <c r="D285" t="s">
        <v>53</v>
      </c>
      <c r="F285" s="2" t="str">
        <f>[2]Households!AB201</f>
        <v>Hydrogen</v>
      </c>
      <c r="G285" s="2" t="str">
        <f>[2]Households!AC201</f>
        <v>GWh</v>
      </c>
      <c r="H285" s="3">
        <f>[2]Households!AD201</f>
        <v>0</v>
      </c>
      <c r="I285" s="3">
        <f>[2]Households!AE201</f>
        <v>0</v>
      </c>
      <c r="J285" s="3">
        <f>[2]Households!AF201</f>
        <v>0</v>
      </c>
      <c r="K285" s="3">
        <f>[2]Households!AG201</f>
        <v>0</v>
      </c>
      <c r="L285" s="3">
        <f>[2]Households!AH201</f>
        <v>0</v>
      </c>
      <c r="M285" s="3">
        <f>[2]Households!AI201</f>
        <v>0</v>
      </c>
      <c r="N285" s="3">
        <f>[2]Households!AJ201</f>
        <v>0</v>
      </c>
      <c r="O285" s="3">
        <f>[2]Households!AK201</f>
        <v>0</v>
      </c>
      <c r="P285" s="3">
        <f>[2]Households!AL201</f>
        <v>0</v>
      </c>
      <c r="Q285" s="3">
        <f>[2]Households!AM201</f>
        <v>0</v>
      </c>
      <c r="R285" s="3">
        <f>[2]Households!AN201</f>
        <v>0</v>
      </c>
      <c r="S285" s="3">
        <f>[2]Households!AO201</f>
        <v>0</v>
      </c>
      <c r="T285" s="3">
        <f>[2]Households!AP201</f>
        <v>0</v>
      </c>
      <c r="U285" s="3">
        <f>[2]Households!AQ201</f>
        <v>0</v>
      </c>
      <c r="V285" s="3">
        <f>[2]Households!AR201</f>
        <v>0</v>
      </c>
      <c r="W285" s="3">
        <f>[2]Households!AS201</f>
        <v>0</v>
      </c>
      <c r="X285" s="3">
        <f>[2]Households!AT201</f>
        <v>0</v>
      </c>
    </row>
    <row r="286" spans="1:24" x14ac:dyDescent="0.25">
      <c r="A286" t="s">
        <v>48</v>
      </c>
      <c r="D286" t="s">
        <v>53</v>
      </c>
      <c r="F286" s="2" t="str">
        <f>[2]Households!AB202</f>
        <v>E-fuels</v>
      </c>
      <c r="G286" s="2" t="str">
        <f>[2]Households!AC202</f>
        <v>GWh</v>
      </c>
      <c r="H286" s="3">
        <f>[2]Households!AD202</f>
        <v>0</v>
      </c>
      <c r="I286" s="3">
        <f>[2]Households!AE202</f>
        <v>0</v>
      </c>
      <c r="J286" s="3">
        <f>[2]Households!AF202</f>
        <v>0</v>
      </c>
      <c r="K286" s="3">
        <f>[2]Households!AG202</f>
        <v>0</v>
      </c>
      <c r="L286" s="3">
        <f>[2]Households!AH202</f>
        <v>0</v>
      </c>
      <c r="M286" s="3">
        <f>[2]Households!AI202</f>
        <v>0</v>
      </c>
      <c r="N286" s="3">
        <f>[2]Households!AJ202</f>
        <v>0</v>
      </c>
      <c r="O286" s="3">
        <f>[2]Households!AK202</f>
        <v>0</v>
      </c>
      <c r="P286" s="3">
        <f>[2]Households!AL202</f>
        <v>0</v>
      </c>
      <c r="Q286" s="3">
        <f>[2]Households!AM202</f>
        <v>0</v>
      </c>
      <c r="R286" s="3">
        <f>[2]Households!AN202</f>
        <v>0</v>
      </c>
      <c r="S286" s="3">
        <f>[2]Households!AO202</f>
        <v>0</v>
      </c>
      <c r="T286" s="3">
        <f>[2]Households!AP202</f>
        <v>0</v>
      </c>
      <c r="U286" s="3">
        <f>[2]Households!AQ202</f>
        <v>0</v>
      </c>
      <c r="V286" s="3">
        <f>[2]Households!AR202</f>
        <v>0</v>
      </c>
      <c r="W286" s="3">
        <f>[2]Households!AS202</f>
        <v>0</v>
      </c>
      <c r="X286" s="3">
        <f>[2]Households!AT202</f>
        <v>0</v>
      </c>
    </row>
    <row r="287" spans="1:24" x14ac:dyDescent="0.25">
      <c r="D28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5">
      <c r="A288" t="s">
        <v>48</v>
      </c>
      <c r="D288" t="s">
        <v>49</v>
      </c>
      <c r="G288" s="2" t="s">
        <v>45</v>
      </c>
      <c r="H288" s="3">
        <f>SUMIF($D$243:$D$286,$D288,H$243:H$286)</f>
        <v>43514.880591386856</v>
      </c>
      <c r="I288" s="3">
        <f t="shared" ref="I288:X292" si="16">SUMIF($D$243:$D$286,$D288,I$243:I$286)</f>
        <v>73337.214527203687</v>
      </c>
      <c r="J288" s="3">
        <f t="shared" si="16"/>
        <v>67608.977775912543</v>
      </c>
      <c r="K288" s="3">
        <f t="shared" si="16"/>
        <v>67608.977775912543</v>
      </c>
      <c r="L288" s="3">
        <f t="shared" si="16"/>
        <v>67326.095023712071</v>
      </c>
      <c r="M288" s="3">
        <f t="shared" si="16"/>
        <v>70470.576128362343</v>
      </c>
      <c r="N288" s="3">
        <f t="shared" si="16"/>
        <v>70470.576128362343</v>
      </c>
      <c r="O288" s="3">
        <f t="shared" si="16"/>
        <v>69526.508283604737</v>
      </c>
      <c r="P288" s="3">
        <f t="shared" si="16"/>
        <v>73447.391675571795</v>
      </c>
      <c r="Q288" s="3">
        <f t="shared" si="16"/>
        <v>73447.391675571795</v>
      </c>
      <c r="R288" s="3">
        <f t="shared" si="16"/>
        <v>70868.911051619361</v>
      </c>
      <c r="S288" s="3">
        <f t="shared" si="16"/>
        <v>75212.785013717832</v>
      </c>
      <c r="T288" s="3">
        <f t="shared" si="16"/>
        <v>75212.785013717832</v>
      </c>
      <c r="U288" s="3">
        <f t="shared" si="16"/>
        <v>68788.620348098004</v>
      </c>
      <c r="V288" s="3">
        <f t="shared" si="16"/>
        <v>72276.950606853046</v>
      </c>
      <c r="W288" s="3">
        <f t="shared" si="16"/>
        <v>72276.950606853046</v>
      </c>
      <c r="X288" s="3">
        <f t="shared" si="16"/>
        <v>66508.569796061929</v>
      </c>
    </row>
    <row r="289" spans="1:24" x14ac:dyDescent="0.25">
      <c r="A289" t="s">
        <v>48</v>
      </c>
      <c r="D289" t="s">
        <v>50</v>
      </c>
      <c r="G289" s="2" t="s">
        <v>45</v>
      </c>
      <c r="H289" s="3">
        <f t="shared" ref="H289:W292" si="17">SUMIF($D$243:$D$286,$D289,H$243:H$286)</f>
        <v>6803.4522500604853</v>
      </c>
      <c r="I289" s="3">
        <f t="shared" si="17"/>
        <v>19022.933836689066</v>
      </c>
      <c r="J289" s="3">
        <f t="shared" si="17"/>
        <v>29604.631378398899</v>
      </c>
      <c r="K289" s="3">
        <f t="shared" si="17"/>
        <v>29604.631378398899</v>
      </c>
      <c r="L289" s="3">
        <f t="shared" si="17"/>
        <v>29604.631378398899</v>
      </c>
      <c r="M289" s="3">
        <f t="shared" si="17"/>
        <v>42628.915512582375</v>
      </c>
      <c r="N289" s="3">
        <f t="shared" si="17"/>
        <v>42628.915512582375</v>
      </c>
      <c r="O289" s="3">
        <f t="shared" si="17"/>
        <v>42628.915512582375</v>
      </c>
      <c r="P289" s="3">
        <f t="shared" si="17"/>
        <v>58302.097327488242</v>
      </c>
      <c r="Q289" s="3">
        <f t="shared" si="17"/>
        <v>58302.097327488242</v>
      </c>
      <c r="R289" s="3">
        <f t="shared" si="17"/>
        <v>58302.097327488242</v>
      </c>
      <c r="S289" s="3">
        <f t="shared" si="17"/>
        <v>77278.395199707826</v>
      </c>
      <c r="T289" s="3">
        <f t="shared" si="17"/>
        <v>77278.395199707826</v>
      </c>
      <c r="U289" s="3">
        <f t="shared" si="17"/>
        <v>77278.395199707826</v>
      </c>
      <c r="V289" s="3">
        <f t="shared" si="17"/>
        <v>97327.66087001047</v>
      </c>
      <c r="W289" s="3">
        <f t="shared" si="17"/>
        <v>97327.66087001047</v>
      </c>
      <c r="X289" s="3">
        <f t="shared" si="16"/>
        <v>97327.66087001047</v>
      </c>
    </row>
    <row r="290" spans="1:24" x14ac:dyDescent="0.25">
      <c r="A290" t="s">
        <v>48</v>
      </c>
      <c r="D290" t="s">
        <v>51</v>
      </c>
      <c r="G290" s="2" t="s">
        <v>45</v>
      </c>
      <c r="H290" s="3">
        <f t="shared" si="17"/>
        <v>67641.37633246035</v>
      </c>
      <c r="I290" s="3">
        <f t="shared" si="16"/>
        <v>71684.387546860307</v>
      </c>
      <c r="J290" s="3">
        <f t="shared" si="16"/>
        <v>68967.422678305709</v>
      </c>
      <c r="K290" s="3">
        <f t="shared" si="16"/>
        <v>68967.422678305709</v>
      </c>
      <c r="L290" s="3">
        <f t="shared" si="16"/>
        <v>68678.856056220742</v>
      </c>
      <c r="M290" s="3">
        <f t="shared" si="16"/>
        <v>68728.193275653786</v>
      </c>
      <c r="N290" s="3">
        <f t="shared" si="16"/>
        <v>68728.193275653786</v>
      </c>
      <c r="O290" s="3">
        <f t="shared" si="16"/>
        <v>67806.49522433299</v>
      </c>
      <c r="P290" s="3">
        <f t="shared" si="16"/>
        <v>70209.916799323822</v>
      </c>
      <c r="Q290" s="3">
        <f t="shared" si="16"/>
        <v>70209.916799323822</v>
      </c>
      <c r="R290" s="3">
        <f t="shared" si="16"/>
        <v>67731.830851817285</v>
      </c>
      <c r="S290" s="3">
        <f t="shared" si="16"/>
        <v>72798.926960095312</v>
      </c>
      <c r="T290" s="3">
        <f t="shared" si="16"/>
        <v>72798.926960095312</v>
      </c>
      <c r="U290" s="3">
        <f t="shared" si="16"/>
        <v>66511.190139088765</v>
      </c>
      <c r="V290" s="3">
        <f t="shared" si="16"/>
        <v>72207.478743694694</v>
      </c>
      <c r="W290" s="3">
        <f t="shared" si="16"/>
        <v>72207.478743694694</v>
      </c>
      <c r="X290" s="3">
        <f t="shared" si="16"/>
        <v>66339.800058640074</v>
      </c>
    </row>
    <row r="291" spans="1:24" x14ac:dyDescent="0.25">
      <c r="A291" t="s">
        <v>48</v>
      </c>
      <c r="D291" t="s">
        <v>52</v>
      </c>
      <c r="G291" s="2" t="s">
        <v>45</v>
      </c>
      <c r="H291" s="3">
        <f t="shared" si="17"/>
        <v>92480.206403590564</v>
      </c>
      <c r="I291" s="3">
        <f t="shared" si="16"/>
        <v>99739.042381732579</v>
      </c>
      <c r="J291" s="3">
        <f t="shared" si="16"/>
        <v>94638.603569842919</v>
      </c>
      <c r="K291" s="3">
        <f t="shared" si="16"/>
        <v>94638.603569842919</v>
      </c>
      <c r="L291" s="3">
        <f t="shared" si="16"/>
        <v>94638.603569842919</v>
      </c>
      <c r="M291" s="3">
        <f t="shared" si="16"/>
        <v>93180.951572285005</v>
      </c>
      <c r="N291" s="3">
        <f t="shared" si="16"/>
        <v>93180.951572285005</v>
      </c>
      <c r="O291" s="3">
        <f t="shared" si="16"/>
        <v>93180.951572285005</v>
      </c>
      <c r="P291" s="3">
        <f t="shared" si="16"/>
        <v>94982.005364636614</v>
      </c>
      <c r="Q291" s="3">
        <f t="shared" si="16"/>
        <v>94982.005364636614</v>
      </c>
      <c r="R291" s="3">
        <f t="shared" si="16"/>
        <v>94982.005364636614</v>
      </c>
      <c r="S291" s="3">
        <f t="shared" si="16"/>
        <v>100565.17211001454</v>
      </c>
      <c r="T291" s="3">
        <f t="shared" si="16"/>
        <v>100565.17211001454</v>
      </c>
      <c r="U291" s="3">
        <f t="shared" si="16"/>
        <v>100565.17211001454</v>
      </c>
      <c r="V291" s="3">
        <f t="shared" si="16"/>
        <v>105696.73390474121</v>
      </c>
      <c r="W291" s="3">
        <f t="shared" si="16"/>
        <v>105696.73390474121</v>
      </c>
      <c r="X291" s="3">
        <f t="shared" si="16"/>
        <v>105696.73390474121</v>
      </c>
    </row>
    <row r="292" spans="1:24" x14ac:dyDescent="0.25">
      <c r="A292" t="s">
        <v>48</v>
      </c>
      <c r="D292" t="s">
        <v>53</v>
      </c>
      <c r="G292" s="2" t="s">
        <v>45</v>
      </c>
      <c r="H292" s="3">
        <f t="shared" si="17"/>
        <v>50525.771303425099</v>
      </c>
      <c r="I292" s="3">
        <f t="shared" si="16"/>
        <v>69418.373497685869</v>
      </c>
      <c r="J292" s="3">
        <f t="shared" si="16"/>
        <v>81552.049482585993</v>
      </c>
      <c r="K292" s="3">
        <f t="shared" si="16"/>
        <v>81552.049482585993</v>
      </c>
      <c r="L292" s="3">
        <f t="shared" si="16"/>
        <v>81552.049482585993</v>
      </c>
      <c r="M292" s="3">
        <f t="shared" si="16"/>
        <v>89553.595028508469</v>
      </c>
      <c r="N292" s="3">
        <f t="shared" si="16"/>
        <v>89553.595028508469</v>
      </c>
      <c r="O292" s="3">
        <f t="shared" si="16"/>
        <v>89553.595028508469</v>
      </c>
      <c r="P292" s="3">
        <f t="shared" si="16"/>
        <v>101762.99933574598</v>
      </c>
      <c r="Q292" s="3">
        <f t="shared" si="16"/>
        <v>101762.99933574598</v>
      </c>
      <c r="R292" s="3">
        <f t="shared" si="16"/>
        <v>101762.99933574598</v>
      </c>
      <c r="S292" s="3">
        <f t="shared" si="16"/>
        <v>120060.54461641276</v>
      </c>
      <c r="T292" s="3">
        <f t="shared" si="16"/>
        <v>120060.54461641276</v>
      </c>
      <c r="U292" s="3">
        <f t="shared" si="16"/>
        <v>120060.54461641276</v>
      </c>
      <c r="V292" s="3">
        <f t="shared" si="16"/>
        <v>140552.15241809742</v>
      </c>
      <c r="W292" s="3">
        <f t="shared" si="16"/>
        <v>140552.15241809742</v>
      </c>
      <c r="X292" s="3">
        <f t="shared" si="16"/>
        <v>140552.15241809742</v>
      </c>
    </row>
    <row r="293" spans="1:24" x14ac:dyDescent="0.25">
      <c r="D29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s="18" customFormat="1" x14ac:dyDescent="0.25">
      <c r="C294" s="19"/>
      <c r="E294" s="19"/>
      <c r="F294" s="19"/>
      <c r="G294" s="19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</row>
    <row r="295" spans="1:24" x14ac:dyDescent="0.25">
      <c r="D29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5">
      <c r="A296" t="s">
        <v>4</v>
      </c>
      <c r="B296" t="s">
        <v>54</v>
      </c>
      <c r="D296" s="22" t="s">
        <v>55</v>
      </c>
      <c r="E296" t="s">
        <v>56</v>
      </c>
      <c r="F296" s="2" t="str">
        <f>'[2]Industry&amp;Non-Energy-use'!AC674</f>
        <v>Coal</v>
      </c>
      <c r="G296" s="2" t="str">
        <f>'[2]Industry&amp;Non-Energy-use'!AD674</f>
        <v>GWh</v>
      </c>
      <c r="H296" s="3">
        <f>'[2]Industry&amp;Non-Energy-use'!AE674</f>
        <v>0</v>
      </c>
      <c r="I296" s="3">
        <f>'[2]Industry&amp;Non-Energy-use'!AF674</f>
        <v>127485.7353</v>
      </c>
      <c r="J296" s="3">
        <f>'[2]Industry&amp;Non-Energy-use'!AG674</f>
        <v>110655.15914900189</v>
      </c>
      <c r="K296" s="3">
        <f>'[2]Industry&amp;Non-Energy-use'!AH674</f>
        <v>105769.05096226658</v>
      </c>
      <c r="L296" s="3">
        <f>'[2]Industry&amp;Non-Energy-use'!AI674</f>
        <v>104667.29001474298</v>
      </c>
      <c r="M296" s="3">
        <f>'[2]Industry&amp;Non-Energy-use'!AJ674</f>
        <v>73184.175483792656</v>
      </c>
      <c r="N296" s="3">
        <f>'[2]Industry&amp;Non-Energy-use'!AK674</f>
        <v>65475.144760522307</v>
      </c>
      <c r="O296" s="3">
        <f>'[2]Industry&amp;Non-Energy-use'!AL674</f>
        <v>64311.142187001911</v>
      </c>
      <c r="P296" s="3">
        <f>'[2]Industry&amp;Non-Energy-use'!AM674</f>
        <v>43243.079216136706</v>
      </c>
      <c r="Q296" s="3">
        <f>'[2]Industry&amp;Non-Energy-use'!AN674</f>
        <v>29375.901720451242</v>
      </c>
      <c r="R296" s="3">
        <f>'[2]Industry&amp;Non-Energy-use'!AO674</f>
        <v>31474.180414769195</v>
      </c>
      <c r="S296" s="3">
        <f>'[2]Industry&amp;Non-Energy-use'!AP674</f>
        <v>15287.254949497534</v>
      </c>
      <c r="T296" s="3">
        <f>'[2]Industry&amp;Non-Energy-use'!AQ674</f>
        <v>8429.4445777385463</v>
      </c>
      <c r="U296" s="3">
        <f>'[2]Industry&amp;Non-Energy-use'!AR674</f>
        <v>9633.6509459869121</v>
      </c>
      <c r="V296" s="3">
        <f>'[2]Industry&amp;Non-Energy-use'!AS674</f>
        <v>0</v>
      </c>
      <c r="W296" s="3">
        <f>'[2]Industry&amp;Non-Energy-use'!AT674</f>
        <v>0</v>
      </c>
      <c r="X296" s="3">
        <f>'[2]Industry&amp;Non-Energy-use'!AU674</f>
        <v>0</v>
      </c>
    </row>
    <row r="297" spans="1:24" x14ac:dyDescent="0.25">
      <c r="A297" t="s">
        <v>4</v>
      </c>
      <c r="B297" t="s">
        <v>54</v>
      </c>
      <c r="D297" s="22" t="s">
        <v>55</v>
      </c>
      <c r="E297" t="s">
        <v>56</v>
      </c>
      <c r="F297" s="2" t="str">
        <f>'[2]Industry&amp;Non-Energy-use'!AC675</f>
        <v>Oil</v>
      </c>
      <c r="G297" s="2" t="str">
        <f>'[2]Industry&amp;Non-Energy-use'!AD675</f>
        <v>GWh</v>
      </c>
      <c r="H297" s="3">
        <f>'[2]Industry&amp;Non-Energy-use'!AE675</f>
        <v>0</v>
      </c>
      <c r="I297" s="3">
        <f>'[2]Industry&amp;Non-Energy-use'!AF675</f>
        <v>0</v>
      </c>
      <c r="J297" s="3">
        <f>'[2]Industry&amp;Non-Energy-use'!AG675</f>
        <v>0</v>
      </c>
      <c r="K297" s="3">
        <f>'[2]Industry&amp;Non-Energy-use'!AH675</f>
        <v>0</v>
      </c>
      <c r="L297" s="3">
        <f>'[2]Industry&amp;Non-Energy-use'!AI675</f>
        <v>0</v>
      </c>
      <c r="M297" s="3">
        <f>'[2]Industry&amp;Non-Energy-use'!AJ675</f>
        <v>0</v>
      </c>
      <c r="N297" s="3">
        <f>'[2]Industry&amp;Non-Energy-use'!AK675</f>
        <v>0</v>
      </c>
      <c r="O297" s="3">
        <f>'[2]Industry&amp;Non-Energy-use'!AL675</f>
        <v>0</v>
      </c>
      <c r="P297" s="3">
        <f>'[2]Industry&amp;Non-Energy-use'!AM675</f>
        <v>0</v>
      </c>
      <c r="Q297" s="3">
        <f>'[2]Industry&amp;Non-Energy-use'!AN675</f>
        <v>0</v>
      </c>
      <c r="R297" s="3">
        <f>'[2]Industry&amp;Non-Energy-use'!AO675</f>
        <v>0</v>
      </c>
      <c r="S297" s="3">
        <f>'[2]Industry&amp;Non-Energy-use'!AP675</f>
        <v>0</v>
      </c>
      <c r="T297" s="3">
        <f>'[2]Industry&amp;Non-Energy-use'!AQ675</f>
        <v>0</v>
      </c>
      <c r="U297" s="3">
        <f>'[2]Industry&amp;Non-Energy-use'!AR675</f>
        <v>0</v>
      </c>
      <c r="V297" s="3">
        <f>'[2]Industry&amp;Non-Energy-use'!AS675</f>
        <v>0</v>
      </c>
      <c r="W297" s="3">
        <f>'[2]Industry&amp;Non-Energy-use'!AT675</f>
        <v>0</v>
      </c>
      <c r="X297" s="3">
        <f>'[2]Industry&amp;Non-Energy-use'!AU675</f>
        <v>0</v>
      </c>
    </row>
    <row r="298" spans="1:24" x14ac:dyDescent="0.25">
      <c r="A298" t="s">
        <v>4</v>
      </c>
      <c r="B298" t="s">
        <v>54</v>
      </c>
      <c r="D298" s="22" t="s">
        <v>55</v>
      </c>
      <c r="E298" t="s">
        <v>56</v>
      </c>
      <c r="F298" s="2" t="str">
        <f>'[2]Industry&amp;Non-Energy-use'!AC676</f>
        <v>Natural Gas</v>
      </c>
      <c r="G298" s="2" t="str">
        <f>'[2]Industry&amp;Non-Energy-use'!AD676</f>
        <v>GWh</v>
      </c>
      <c r="H298" s="3">
        <f>'[2]Industry&amp;Non-Energy-use'!AE676</f>
        <v>0</v>
      </c>
      <c r="I298" s="3">
        <f>'[2]Industry&amp;Non-Energy-use'!AF676</f>
        <v>9106.1239500000011</v>
      </c>
      <c r="J298" s="3">
        <f>'[2]Industry&amp;Non-Energy-use'!AG676</f>
        <v>8511.9353191539922</v>
      </c>
      <c r="K298" s="3">
        <f>'[2]Industry&amp;Non-Energy-use'!AH676</f>
        <v>8136.0808432512758</v>
      </c>
      <c r="L298" s="3">
        <f>'[2]Industry&amp;Non-Energy-use'!AI676</f>
        <v>8051.3300011340752</v>
      </c>
      <c r="M298" s="3">
        <f>'[2]Industry&amp;Non-Energy-use'!AJ676</f>
        <v>14636.83509675853</v>
      </c>
      <c r="N298" s="3">
        <f>'[2]Industry&amp;Non-Energy-use'!AK676</f>
        <v>13095.028952104463</v>
      </c>
      <c r="O298" s="3">
        <f>'[2]Industry&amp;Non-Energy-use'!AL676</f>
        <v>12862.228437400383</v>
      </c>
      <c r="P298" s="3">
        <f>'[2]Industry&amp;Non-Energy-use'!AM676</f>
        <v>18532.748235487164</v>
      </c>
      <c r="Q298" s="3">
        <f>'[2]Industry&amp;Non-Energy-use'!AN676</f>
        <v>12589.672165907674</v>
      </c>
      <c r="R298" s="3">
        <f>'[2]Industry&amp;Non-Energy-use'!AO676</f>
        <v>13488.934463472511</v>
      </c>
      <c r="S298" s="3">
        <f>'[2]Industry&amp;Non-Energy-use'!AP676</f>
        <v>10191.503299665022</v>
      </c>
      <c r="T298" s="3">
        <f>'[2]Industry&amp;Non-Energy-use'!AQ676</f>
        <v>5619.6297184923642</v>
      </c>
      <c r="U298" s="3">
        <f>'[2]Industry&amp;Non-Energy-use'!AR676</f>
        <v>6422.4339639912732</v>
      </c>
      <c r="V298" s="3">
        <f>'[2]Industry&amp;Non-Energy-use'!AS676</f>
        <v>0</v>
      </c>
      <c r="W298" s="3">
        <f>'[2]Industry&amp;Non-Energy-use'!AT676</f>
        <v>0</v>
      </c>
      <c r="X298" s="3">
        <f>'[2]Industry&amp;Non-Energy-use'!AU676</f>
        <v>0</v>
      </c>
    </row>
    <row r="299" spans="1:24" x14ac:dyDescent="0.25">
      <c r="A299" t="s">
        <v>4</v>
      </c>
      <c r="B299" t="s">
        <v>54</v>
      </c>
      <c r="D299" s="22" t="s">
        <v>55</v>
      </c>
      <c r="E299" t="s">
        <v>56</v>
      </c>
      <c r="F299" s="2" t="str">
        <f>'[2]Industry&amp;Non-Energy-use'!AC677</f>
        <v>Biofuels</v>
      </c>
      <c r="G299" s="2" t="str">
        <f>'[2]Industry&amp;Non-Energy-use'!AD677</f>
        <v>GWh</v>
      </c>
      <c r="H299" s="3">
        <f>'[2]Industry&amp;Non-Energy-use'!AE677</f>
        <v>0</v>
      </c>
      <c r="I299" s="3">
        <f>'[2]Industry&amp;Non-Energy-use'!AF677</f>
        <v>27318.37185</v>
      </c>
      <c r="J299" s="3">
        <f>'[2]Industry&amp;Non-Energy-use'!AG677</f>
        <v>34047.741276615969</v>
      </c>
      <c r="K299" s="3">
        <f>'[2]Industry&amp;Non-Energy-use'!AH677</f>
        <v>32544.323373005103</v>
      </c>
      <c r="L299" s="3">
        <f>'[2]Industry&amp;Non-Energy-use'!AI677</f>
        <v>32205.320004536301</v>
      </c>
      <c r="M299" s="3">
        <f>'[2]Industry&amp;Non-Energy-use'!AJ677</f>
        <v>43910.505290275592</v>
      </c>
      <c r="N299" s="3">
        <f>'[2]Industry&amp;Non-Energy-use'!AK677</f>
        <v>39285.086856313384</v>
      </c>
      <c r="O299" s="3">
        <f>'[2]Industry&amp;Non-Energy-use'!AL677</f>
        <v>38586.685312201145</v>
      </c>
      <c r="P299" s="3">
        <f>'[2]Industry&amp;Non-Energy-use'!AM677</f>
        <v>49420.661961299098</v>
      </c>
      <c r="Q299" s="3">
        <f>'[2]Industry&amp;Non-Energy-use'!AN677</f>
        <v>33572.45910908714</v>
      </c>
      <c r="R299" s="3">
        <f>'[2]Industry&amp;Non-Energy-use'!AO677</f>
        <v>35970.491902593363</v>
      </c>
      <c r="S299" s="3">
        <f>'[2]Industry&amp;Non-Energy-use'!AP677</f>
        <v>66244.771447822641</v>
      </c>
      <c r="T299" s="3">
        <f>'[2]Industry&amp;Non-Energy-use'!AQ677</f>
        <v>36527.593170200365</v>
      </c>
      <c r="U299" s="3">
        <f>'[2]Industry&amp;Non-Energy-use'!AR677</f>
        <v>41745.820765943281</v>
      </c>
      <c r="V299" s="3">
        <f>'[2]Industry&amp;Non-Energy-use'!AS677</f>
        <v>66757.117022147941</v>
      </c>
      <c r="W299" s="3">
        <f>'[2]Industry&amp;Non-Energy-use'!AT677</f>
        <v>27480.285265666746</v>
      </c>
      <c r="X299" s="3">
        <f>'[2]Industry&amp;Non-Energy-use'!AU677</f>
        <v>40075.41601243068</v>
      </c>
    </row>
    <row r="300" spans="1:24" x14ac:dyDescent="0.25">
      <c r="A300" t="s">
        <v>4</v>
      </c>
      <c r="B300" t="s">
        <v>54</v>
      </c>
      <c r="D300" s="22" t="s">
        <v>55</v>
      </c>
      <c r="E300" t="s">
        <v>56</v>
      </c>
      <c r="F300" s="2" t="str">
        <f>'[2]Industry&amp;Non-Energy-use'!AC678</f>
        <v>Electricity</v>
      </c>
      <c r="G300" s="2" t="str">
        <f>'[2]Industry&amp;Non-Energy-use'!AD678</f>
        <v>GWh</v>
      </c>
      <c r="H300" s="3">
        <f>'[2]Industry&amp;Non-Energy-use'!AE678</f>
        <v>0</v>
      </c>
      <c r="I300" s="3">
        <f>'[2]Industry&amp;Non-Energy-use'!AF678</f>
        <v>18212.247900000002</v>
      </c>
      <c r="J300" s="3">
        <f>'[2]Industry&amp;Non-Energy-use'!AG678</f>
        <v>17023.870638307984</v>
      </c>
      <c r="K300" s="3">
        <f>'[2]Industry&amp;Non-Energy-use'!AH678</f>
        <v>16272.161686502552</v>
      </c>
      <c r="L300" s="3">
        <f>'[2]Industry&amp;Non-Energy-use'!AI678</f>
        <v>16102.66000226815</v>
      </c>
      <c r="M300" s="3">
        <f>'[2]Industry&amp;Non-Energy-use'!AJ678</f>
        <v>14636.83509675853</v>
      </c>
      <c r="N300" s="3">
        <f>'[2]Industry&amp;Non-Energy-use'!AK678</f>
        <v>13095.028952104463</v>
      </c>
      <c r="O300" s="3">
        <f>'[2]Industry&amp;Non-Energy-use'!AL678</f>
        <v>12862.228437400383</v>
      </c>
      <c r="P300" s="3">
        <f>'[2]Industry&amp;Non-Energy-use'!AM678</f>
        <v>12355.165490324775</v>
      </c>
      <c r="Q300" s="3">
        <f>'[2]Industry&amp;Non-Energy-use'!AN678</f>
        <v>8393.114777271785</v>
      </c>
      <c r="R300" s="3">
        <f>'[2]Industry&amp;Non-Energy-use'!AO678</f>
        <v>8992.6229756483408</v>
      </c>
      <c r="S300" s="3">
        <f>'[2]Industry&amp;Non-Energy-use'!AP678</f>
        <v>10191.503299665022</v>
      </c>
      <c r="T300" s="3">
        <f>'[2]Industry&amp;Non-Energy-use'!AQ678</f>
        <v>5619.6297184923642</v>
      </c>
      <c r="U300" s="3">
        <f>'[2]Industry&amp;Non-Energy-use'!AR678</f>
        <v>6422.4339639912732</v>
      </c>
      <c r="V300" s="3">
        <f>'[2]Industry&amp;Non-Energy-use'!AS678</f>
        <v>7417.4574469053268</v>
      </c>
      <c r="W300" s="3">
        <f>'[2]Industry&amp;Non-Energy-use'!AT678</f>
        <v>3053.3650295185275</v>
      </c>
      <c r="X300" s="3">
        <f>'[2]Industry&amp;Non-Energy-use'!AU678</f>
        <v>4452.8240013811865</v>
      </c>
    </row>
    <row r="301" spans="1:24" x14ac:dyDescent="0.25">
      <c r="A301" t="s">
        <v>4</v>
      </c>
      <c r="B301" t="s">
        <v>54</v>
      </c>
      <c r="D301" s="22" t="s">
        <v>55</v>
      </c>
      <c r="E301" t="s">
        <v>56</v>
      </c>
      <c r="F301" s="2" t="str">
        <f>'[2]Industry&amp;Non-Energy-use'!AC679</f>
        <v>Heat</v>
      </c>
      <c r="G301" s="2" t="str">
        <f>'[2]Industry&amp;Non-Energy-use'!AD679</f>
        <v>GWh</v>
      </c>
      <c r="H301" s="3">
        <f>'[2]Industry&amp;Non-Energy-use'!AE679</f>
        <v>0</v>
      </c>
      <c r="I301" s="3">
        <f>'[2]Industry&amp;Non-Energy-use'!AF679</f>
        <v>0</v>
      </c>
      <c r="J301" s="3">
        <f>'[2]Industry&amp;Non-Energy-use'!AG679</f>
        <v>0</v>
      </c>
      <c r="K301" s="3">
        <f>'[2]Industry&amp;Non-Energy-use'!AH679</f>
        <v>0</v>
      </c>
      <c r="L301" s="3">
        <f>'[2]Industry&amp;Non-Energy-use'!AI679</f>
        <v>0</v>
      </c>
      <c r="M301" s="3">
        <f>'[2]Industry&amp;Non-Energy-use'!AJ679</f>
        <v>0</v>
      </c>
      <c r="N301" s="3">
        <f>'[2]Industry&amp;Non-Energy-use'!AK679</f>
        <v>0</v>
      </c>
      <c r="O301" s="3">
        <f>'[2]Industry&amp;Non-Energy-use'!AL679</f>
        <v>0</v>
      </c>
      <c r="P301" s="3">
        <f>'[2]Industry&amp;Non-Energy-use'!AM679</f>
        <v>0</v>
      </c>
      <c r="Q301" s="3">
        <f>'[2]Industry&amp;Non-Energy-use'!AN679</f>
        <v>0</v>
      </c>
      <c r="R301" s="3">
        <f>'[2]Industry&amp;Non-Energy-use'!AO679</f>
        <v>0</v>
      </c>
      <c r="S301" s="3">
        <f>'[2]Industry&amp;Non-Energy-use'!AP679</f>
        <v>0</v>
      </c>
      <c r="T301" s="3">
        <f>'[2]Industry&amp;Non-Energy-use'!AQ679</f>
        <v>0</v>
      </c>
      <c r="U301" s="3">
        <f>'[2]Industry&amp;Non-Energy-use'!AR679</f>
        <v>0</v>
      </c>
      <c r="V301" s="3">
        <f>'[2]Industry&amp;Non-Energy-use'!AS679</f>
        <v>0</v>
      </c>
      <c r="W301" s="3">
        <f>'[2]Industry&amp;Non-Energy-use'!AT679</f>
        <v>0</v>
      </c>
      <c r="X301" s="3">
        <f>'[2]Industry&amp;Non-Energy-use'!AU679</f>
        <v>0</v>
      </c>
    </row>
    <row r="302" spans="1:24" x14ac:dyDescent="0.25">
      <c r="A302" t="s">
        <v>4</v>
      </c>
      <c r="B302" t="s">
        <v>54</v>
      </c>
      <c r="D302" s="22" t="s">
        <v>55</v>
      </c>
      <c r="E302" t="s">
        <v>56</v>
      </c>
      <c r="F302" s="2" t="str">
        <f>'[2]Industry&amp;Non-Energy-use'!AC680</f>
        <v>Hydrogen</v>
      </c>
      <c r="G302" s="2" t="str">
        <f>'[2]Industry&amp;Non-Energy-use'!AD680</f>
        <v>GWh</v>
      </c>
      <c r="H302" s="3">
        <f>'[2]Industry&amp;Non-Energy-use'!AE680</f>
        <v>0</v>
      </c>
      <c r="I302" s="3">
        <f>'[2]Industry&amp;Non-Energy-use'!AF680</f>
        <v>0</v>
      </c>
      <c r="J302" s="3">
        <f>'[2]Industry&amp;Non-Energy-use'!AG680</f>
        <v>0</v>
      </c>
      <c r="K302" s="3">
        <f>'[2]Industry&amp;Non-Energy-use'!AH680</f>
        <v>0</v>
      </c>
      <c r="L302" s="3">
        <f>'[2]Industry&amp;Non-Energy-use'!AI680</f>
        <v>0</v>
      </c>
      <c r="M302" s="3">
        <f>'[2]Industry&amp;Non-Energy-use'!AJ680</f>
        <v>0</v>
      </c>
      <c r="N302" s="3">
        <f>'[2]Industry&amp;Non-Energy-use'!AK680</f>
        <v>0</v>
      </c>
      <c r="O302" s="3">
        <f>'[2]Industry&amp;Non-Energy-use'!AL680</f>
        <v>0</v>
      </c>
      <c r="P302" s="3">
        <f>'[2]Industry&amp;Non-Energy-use'!AM680</f>
        <v>0</v>
      </c>
      <c r="Q302" s="3">
        <f>'[2]Industry&amp;Non-Energy-use'!AN680</f>
        <v>0</v>
      </c>
      <c r="R302" s="3">
        <f>'[2]Industry&amp;Non-Energy-use'!AO680</f>
        <v>0</v>
      </c>
      <c r="S302" s="3">
        <f>'[2]Industry&amp;Non-Energy-use'!AP680</f>
        <v>0</v>
      </c>
      <c r="T302" s="3">
        <f>'[2]Industry&amp;Non-Energy-use'!AQ680</f>
        <v>0</v>
      </c>
      <c r="U302" s="3">
        <f>'[2]Industry&amp;Non-Energy-use'!AR680</f>
        <v>0</v>
      </c>
      <c r="V302" s="3">
        <f>'[2]Industry&amp;Non-Energy-use'!AS680</f>
        <v>0</v>
      </c>
      <c r="W302" s="3">
        <f>'[2]Industry&amp;Non-Energy-use'!AT680</f>
        <v>0</v>
      </c>
      <c r="X302" s="3">
        <f>'[2]Industry&amp;Non-Energy-use'!AU680</f>
        <v>0</v>
      </c>
    </row>
    <row r="303" spans="1:24" x14ac:dyDescent="0.25">
      <c r="A303" t="s">
        <v>4</v>
      </c>
      <c r="B303" t="s">
        <v>54</v>
      </c>
      <c r="D303" s="22" t="s">
        <v>55</v>
      </c>
      <c r="E303" t="s">
        <v>56</v>
      </c>
      <c r="F303" s="2" t="str">
        <f>'[2]Industry&amp;Non-Energy-use'!AC681</f>
        <v>E-fuels</v>
      </c>
      <c r="G303" s="2" t="str">
        <f>'[2]Industry&amp;Non-Energy-use'!AD681</f>
        <v>GWh</v>
      </c>
      <c r="H303" s="3">
        <f>'[2]Industry&amp;Non-Energy-use'!AE681</f>
        <v>0</v>
      </c>
      <c r="I303" s="3">
        <f>'[2]Industry&amp;Non-Energy-use'!AF681</f>
        <v>0</v>
      </c>
      <c r="J303" s="3">
        <f>'[2]Industry&amp;Non-Energy-use'!AG681</f>
        <v>0</v>
      </c>
      <c r="K303" s="3">
        <f>'[2]Industry&amp;Non-Energy-use'!AH681</f>
        <v>0</v>
      </c>
      <c r="L303" s="3">
        <f>'[2]Industry&amp;Non-Energy-use'!AI681</f>
        <v>0</v>
      </c>
      <c r="M303" s="3">
        <f>'[2]Industry&amp;Non-Energy-use'!AJ681</f>
        <v>0</v>
      </c>
      <c r="N303" s="3">
        <f>'[2]Industry&amp;Non-Energy-use'!AK681</f>
        <v>0</v>
      </c>
      <c r="O303" s="3">
        <f>'[2]Industry&amp;Non-Energy-use'!AL681</f>
        <v>0</v>
      </c>
      <c r="P303" s="3">
        <f>'[2]Industry&amp;Non-Energy-use'!AM681</f>
        <v>0</v>
      </c>
      <c r="Q303" s="3">
        <f>'[2]Industry&amp;Non-Energy-use'!AN681</f>
        <v>0</v>
      </c>
      <c r="R303" s="3">
        <f>'[2]Industry&amp;Non-Energy-use'!AO681</f>
        <v>0</v>
      </c>
      <c r="S303" s="3">
        <f>'[2]Industry&amp;Non-Energy-use'!AP681</f>
        <v>0</v>
      </c>
      <c r="T303" s="3">
        <f>'[2]Industry&amp;Non-Energy-use'!AQ681</f>
        <v>0</v>
      </c>
      <c r="U303" s="3">
        <f>'[2]Industry&amp;Non-Energy-use'!AR681</f>
        <v>0</v>
      </c>
      <c r="V303" s="3">
        <f>'[2]Industry&amp;Non-Energy-use'!AS681</f>
        <v>0</v>
      </c>
      <c r="W303" s="3">
        <f>'[2]Industry&amp;Non-Energy-use'!AT681</f>
        <v>0</v>
      </c>
      <c r="X303" s="3">
        <f>'[2]Industry&amp;Non-Energy-use'!AU681</f>
        <v>0</v>
      </c>
    </row>
    <row r="304" spans="1:24" x14ac:dyDescent="0.25">
      <c r="E304"/>
    </row>
    <row r="305" spans="1:24" x14ac:dyDescent="0.25">
      <c r="A305" t="s">
        <v>4</v>
      </c>
      <c r="B305" t="s">
        <v>54</v>
      </c>
      <c r="D305" s="22" t="s">
        <v>55</v>
      </c>
      <c r="E305" t="s">
        <v>57</v>
      </c>
      <c r="F305" s="2" t="str">
        <f>'[2]Industry&amp;Non-Energy-use'!AC683</f>
        <v>Coal</v>
      </c>
      <c r="G305" s="2" t="str">
        <f>'[2]Industry&amp;Non-Energy-use'!AD683</f>
        <v>GWh</v>
      </c>
      <c r="H305" s="3">
        <f>'[2]Industry&amp;Non-Energy-use'!AE683</f>
        <v>0</v>
      </c>
      <c r="I305" s="3">
        <f>'[2]Industry&amp;Non-Energy-use'!AF683</f>
        <v>0</v>
      </c>
      <c r="J305" s="3">
        <f>'[2]Industry&amp;Non-Energy-use'!AG683</f>
        <v>0</v>
      </c>
      <c r="K305" s="3">
        <f>'[2]Industry&amp;Non-Energy-use'!AH683</f>
        <v>0</v>
      </c>
      <c r="L305" s="3">
        <f>'[2]Industry&amp;Non-Energy-use'!AI683</f>
        <v>0</v>
      </c>
      <c r="M305" s="3">
        <f>'[2]Industry&amp;Non-Energy-use'!AJ683</f>
        <v>0</v>
      </c>
      <c r="N305" s="3">
        <f>'[2]Industry&amp;Non-Energy-use'!AK683</f>
        <v>0</v>
      </c>
      <c r="O305" s="3">
        <f>'[2]Industry&amp;Non-Energy-use'!AL683</f>
        <v>0</v>
      </c>
      <c r="P305" s="3">
        <f>'[2]Industry&amp;Non-Energy-use'!AM683</f>
        <v>0</v>
      </c>
      <c r="Q305" s="3">
        <f>'[2]Industry&amp;Non-Energy-use'!AN683</f>
        <v>0</v>
      </c>
      <c r="R305" s="3">
        <f>'[2]Industry&amp;Non-Energy-use'!AO683</f>
        <v>0</v>
      </c>
      <c r="S305" s="3">
        <f>'[2]Industry&amp;Non-Energy-use'!AP683</f>
        <v>0</v>
      </c>
      <c r="T305" s="3">
        <f>'[2]Industry&amp;Non-Energy-use'!AQ683</f>
        <v>0</v>
      </c>
      <c r="U305" s="3">
        <f>'[2]Industry&amp;Non-Energy-use'!AR683</f>
        <v>0</v>
      </c>
      <c r="V305" s="3">
        <f>'[2]Industry&amp;Non-Energy-use'!AS683</f>
        <v>0</v>
      </c>
      <c r="W305" s="3">
        <f>'[2]Industry&amp;Non-Energy-use'!AT683</f>
        <v>0</v>
      </c>
      <c r="X305" s="3">
        <f>'[2]Industry&amp;Non-Energy-use'!AU683</f>
        <v>0</v>
      </c>
    </row>
    <row r="306" spans="1:24" x14ac:dyDescent="0.25">
      <c r="A306" t="s">
        <v>4</v>
      </c>
      <c r="B306" t="s">
        <v>54</v>
      </c>
      <c r="D306" s="22" t="s">
        <v>55</v>
      </c>
      <c r="E306" t="s">
        <v>57</v>
      </c>
      <c r="F306" s="2" t="str">
        <f>'[2]Industry&amp;Non-Energy-use'!AC684</f>
        <v>Oil</v>
      </c>
      <c r="G306" s="2" t="str">
        <f>'[2]Industry&amp;Non-Energy-use'!AD684</f>
        <v>GWh</v>
      </c>
      <c r="H306" s="3">
        <f>'[2]Industry&amp;Non-Energy-use'!AE684</f>
        <v>0</v>
      </c>
      <c r="I306" s="3">
        <f>'[2]Industry&amp;Non-Energy-use'!AF684</f>
        <v>0</v>
      </c>
      <c r="J306" s="3">
        <f>'[2]Industry&amp;Non-Energy-use'!AG684</f>
        <v>0</v>
      </c>
      <c r="K306" s="3">
        <f>'[2]Industry&amp;Non-Energy-use'!AH684</f>
        <v>0</v>
      </c>
      <c r="L306" s="3">
        <f>'[2]Industry&amp;Non-Energy-use'!AI684</f>
        <v>0</v>
      </c>
      <c r="M306" s="3">
        <f>'[2]Industry&amp;Non-Energy-use'!AJ684</f>
        <v>0</v>
      </c>
      <c r="N306" s="3">
        <f>'[2]Industry&amp;Non-Energy-use'!AK684</f>
        <v>0</v>
      </c>
      <c r="O306" s="3">
        <f>'[2]Industry&amp;Non-Energy-use'!AL684</f>
        <v>0</v>
      </c>
      <c r="P306" s="3">
        <f>'[2]Industry&amp;Non-Energy-use'!AM684</f>
        <v>0</v>
      </c>
      <c r="Q306" s="3">
        <f>'[2]Industry&amp;Non-Energy-use'!AN684</f>
        <v>0</v>
      </c>
      <c r="R306" s="3">
        <f>'[2]Industry&amp;Non-Energy-use'!AO684</f>
        <v>0</v>
      </c>
      <c r="S306" s="3">
        <f>'[2]Industry&amp;Non-Energy-use'!AP684</f>
        <v>0</v>
      </c>
      <c r="T306" s="3">
        <f>'[2]Industry&amp;Non-Energy-use'!AQ684</f>
        <v>0</v>
      </c>
      <c r="U306" s="3">
        <f>'[2]Industry&amp;Non-Energy-use'!AR684</f>
        <v>0</v>
      </c>
      <c r="V306" s="3">
        <f>'[2]Industry&amp;Non-Energy-use'!AS684</f>
        <v>0</v>
      </c>
      <c r="W306" s="3">
        <f>'[2]Industry&amp;Non-Energy-use'!AT684</f>
        <v>0</v>
      </c>
      <c r="X306" s="3">
        <f>'[2]Industry&amp;Non-Energy-use'!AU684</f>
        <v>0</v>
      </c>
    </row>
    <row r="307" spans="1:24" x14ac:dyDescent="0.25">
      <c r="A307" t="s">
        <v>4</v>
      </c>
      <c r="B307" t="s">
        <v>54</v>
      </c>
      <c r="D307" s="22" t="s">
        <v>55</v>
      </c>
      <c r="E307" t="s">
        <v>57</v>
      </c>
      <c r="F307" s="2" t="str">
        <f>'[2]Industry&amp;Non-Energy-use'!AC685</f>
        <v>Natural Gas</v>
      </c>
      <c r="G307" s="2" t="str">
        <f>'[2]Industry&amp;Non-Energy-use'!AD685</f>
        <v>GWh</v>
      </c>
      <c r="H307" s="3">
        <f>'[2]Industry&amp;Non-Energy-use'!AE685</f>
        <v>0</v>
      </c>
      <c r="I307" s="3">
        <f>'[2]Industry&amp;Non-Energy-use'!AF685</f>
        <v>0</v>
      </c>
      <c r="J307" s="3">
        <f>'[2]Industry&amp;Non-Energy-use'!AG685</f>
        <v>2865.9714879306375</v>
      </c>
      <c r="K307" s="3">
        <f>'[2]Industry&amp;Non-Energy-use'!AH685</f>
        <v>5783.2224475037137</v>
      </c>
      <c r="L307" s="3">
        <f>'[2]Industry&amp;Non-Energy-use'!AI685</f>
        <v>2710.8855222673656</v>
      </c>
      <c r="M307" s="3">
        <f>'[2]Industry&amp;Non-Energy-use'!AJ685</f>
        <v>4131.014064741712</v>
      </c>
      <c r="N307" s="3">
        <f>'[2]Industry&amp;Non-Energy-use'!AK685</f>
        <v>6981.0760406841964</v>
      </c>
      <c r="O307" s="3">
        <f>'[2]Industry&amp;Non-Energy-use'!AL685</f>
        <v>3630.1595411557819</v>
      </c>
      <c r="P307" s="3">
        <f>'[2]Industry&amp;Non-Energy-use'!AM685</f>
        <v>0</v>
      </c>
      <c r="Q307" s="3">
        <f>'[2]Industry&amp;Non-Energy-use'!AN685</f>
        <v>0</v>
      </c>
      <c r="R307" s="3">
        <f>'[2]Industry&amp;Non-Energy-use'!AO685</f>
        <v>0</v>
      </c>
      <c r="S307" s="3">
        <f>'[2]Industry&amp;Non-Energy-use'!AP685</f>
        <v>0</v>
      </c>
      <c r="T307" s="3">
        <f>'[2]Industry&amp;Non-Energy-use'!AQ685</f>
        <v>0</v>
      </c>
      <c r="U307" s="3">
        <f>'[2]Industry&amp;Non-Energy-use'!AR685</f>
        <v>0</v>
      </c>
      <c r="V307" s="3">
        <f>'[2]Industry&amp;Non-Energy-use'!AS685</f>
        <v>0</v>
      </c>
      <c r="W307" s="3">
        <f>'[2]Industry&amp;Non-Energy-use'!AT685</f>
        <v>0</v>
      </c>
      <c r="X307" s="3">
        <f>'[2]Industry&amp;Non-Energy-use'!AU685</f>
        <v>0</v>
      </c>
    </row>
    <row r="308" spans="1:24" x14ac:dyDescent="0.25">
      <c r="A308" t="s">
        <v>4</v>
      </c>
      <c r="B308" t="s">
        <v>54</v>
      </c>
      <c r="D308" s="22" t="s">
        <v>55</v>
      </c>
      <c r="E308" t="s">
        <v>57</v>
      </c>
      <c r="F308" s="2" t="str">
        <f>'[2]Industry&amp;Non-Energy-use'!AC686</f>
        <v>Biofuels</v>
      </c>
      <c r="G308" s="2" t="str">
        <f>'[2]Industry&amp;Non-Energy-use'!AD686</f>
        <v>GWh</v>
      </c>
      <c r="H308" s="3">
        <f>'[2]Industry&amp;Non-Energy-use'!AE686</f>
        <v>0</v>
      </c>
      <c r="I308" s="3">
        <f>'[2]Industry&amp;Non-Energy-use'!AF686</f>
        <v>0</v>
      </c>
      <c r="J308" s="3">
        <f>'[2]Industry&amp;Non-Energy-use'!AG686</f>
        <v>0</v>
      </c>
      <c r="K308" s="3">
        <f>'[2]Industry&amp;Non-Energy-use'!AH686</f>
        <v>0</v>
      </c>
      <c r="L308" s="3">
        <f>'[2]Industry&amp;Non-Energy-use'!AI686</f>
        <v>0</v>
      </c>
      <c r="M308" s="3">
        <f>'[2]Industry&amp;Non-Energy-use'!AJ686</f>
        <v>0</v>
      </c>
      <c r="N308" s="3">
        <f>'[2]Industry&amp;Non-Energy-use'!AK686</f>
        <v>0</v>
      </c>
      <c r="O308" s="3">
        <f>'[2]Industry&amp;Non-Energy-use'!AL686</f>
        <v>0</v>
      </c>
      <c r="P308" s="3">
        <f>'[2]Industry&amp;Non-Energy-use'!AM686</f>
        <v>0</v>
      </c>
      <c r="Q308" s="3">
        <f>'[2]Industry&amp;Non-Energy-use'!AN686</f>
        <v>0</v>
      </c>
      <c r="R308" s="3">
        <f>'[2]Industry&amp;Non-Energy-use'!AO686</f>
        <v>0</v>
      </c>
      <c r="S308" s="3">
        <f>'[2]Industry&amp;Non-Energy-use'!AP686</f>
        <v>0</v>
      </c>
      <c r="T308" s="3">
        <f>'[2]Industry&amp;Non-Energy-use'!AQ686</f>
        <v>0</v>
      </c>
      <c r="U308" s="3">
        <f>'[2]Industry&amp;Non-Energy-use'!AR686</f>
        <v>0</v>
      </c>
      <c r="V308" s="3">
        <f>'[2]Industry&amp;Non-Energy-use'!AS686</f>
        <v>0</v>
      </c>
      <c r="W308" s="3">
        <f>'[2]Industry&amp;Non-Energy-use'!AT686</f>
        <v>0</v>
      </c>
      <c r="X308" s="3">
        <f>'[2]Industry&amp;Non-Energy-use'!AU686</f>
        <v>0</v>
      </c>
    </row>
    <row r="309" spans="1:24" x14ac:dyDescent="0.25">
      <c r="A309" t="s">
        <v>4</v>
      </c>
      <c r="B309" t="s">
        <v>54</v>
      </c>
      <c r="D309" s="22" t="s">
        <v>55</v>
      </c>
      <c r="E309" t="s">
        <v>57</v>
      </c>
      <c r="F309" s="2" t="str">
        <f>'[2]Industry&amp;Non-Energy-use'!AC687</f>
        <v>Electricity</v>
      </c>
      <c r="G309" s="2" t="str">
        <f>'[2]Industry&amp;Non-Energy-use'!AD687</f>
        <v>GWh</v>
      </c>
      <c r="H309" s="3">
        <f>'[2]Industry&amp;Non-Energy-use'!AE687</f>
        <v>0</v>
      </c>
      <c r="I309" s="3">
        <f>'[2]Industry&amp;Non-Energy-use'!AF687</f>
        <v>0</v>
      </c>
      <c r="J309" s="3">
        <f>'[2]Industry&amp;Non-Energy-use'!AG687</f>
        <v>1432.9857439653188</v>
      </c>
      <c r="K309" s="3">
        <f>'[2]Industry&amp;Non-Energy-use'!AH687</f>
        <v>2891.6112237518569</v>
      </c>
      <c r="L309" s="3">
        <f>'[2]Industry&amp;Non-Energy-use'!AI687</f>
        <v>1355.4427611336828</v>
      </c>
      <c r="M309" s="3">
        <f>'[2]Industry&amp;Non-Energy-use'!AJ687</f>
        <v>4131.014064741712</v>
      </c>
      <c r="N309" s="3">
        <f>'[2]Industry&amp;Non-Energy-use'!AK687</f>
        <v>6981.0760406841964</v>
      </c>
      <c r="O309" s="3">
        <f>'[2]Industry&amp;Non-Energy-use'!AL687</f>
        <v>3630.1595411557819</v>
      </c>
      <c r="P309" s="3">
        <f>'[2]Industry&amp;Non-Energy-use'!AM687</f>
        <v>6586.6482692528243</v>
      </c>
      <c r="Q309" s="3">
        <f>'[2]Industry&amp;Non-Energy-use'!AN687</f>
        <v>13423.331714491907</v>
      </c>
      <c r="R309" s="3">
        <f>'[2]Industry&amp;Non-Energy-use'!AO687</f>
        <v>4794.0470408899673</v>
      </c>
      <c r="S309" s="3">
        <f>'[2]Industry&amp;Non-Energy-use'!AP687</f>
        <v>8776.6766307656526</v>
      </c>
      <c r="T309" s="3">
        <f>'[2]Industry&amp;Non-Energy-use'!AQ687</f>
        <v>16691.300390423443</v>
      </c>
      <c r="U309" s="3">
        <f>'[2]Industry&amp;Non-Energy-use'!AR687</f>
        <v>5530.8450997852833</v>
      </c>
      <c r="V309" s="3">
        <f>'[2]Industry&amp;Non-Energy-use'!AS687</f>
        <v>11862.936994208854</v>
      </c>
      <c r="W309" s="3">
        <f>'[2]Industry&amp;Non-Energy-use'!AT687</f>
        <v>19533.311636650516</v>
      </c>
      <c r="X309" s="3">
        <f>'[2]Industry&amp;Non-Energy-use'!AU687</f>
        <v>7121.5198675288329</v>
      </c>
    </row>
    <row r="310" spans="1:24" x14ac:dyDescent="0.25">
      <c r="A310" t="s">
        <v>4</v>
      </c>
      <c r="B310" t="s">
        <v>54</v>
      </c>
      <c r="D310" s="22" t="s">
        <v>55</v>
      </c>
      <c r="E310" t="s">
        <v>57</v>
      </c>
      <c r="F310" s="2" t="str">
        <f>'[2]Industry&amp;Non-Energy-use'!AC688</f>
        <v>Heat</v>
      </c>
      <c r="G310" s="2" t="str">
        <f>'[2]Industry&amp;Non-Energy-use'!AD688</f>
        <v>GWh</v>
      </c>
      <c r="H310" s="3">
        <f>'[2]Industry&amp;Non-Energy-use'!AE688</f>
        <v>0</v>
      </c>
      <c r="I310" s="3">
        <f>'[2]Industry&amp;Non-Energy-use'!AF688</f>
        <v>0</v>
      </c>
      <c r="J310" s="3">
        <f>'[2]Industry&amp;Non-Energy-use'!AG688</f>
        <v>0</v>
      </c>
      <c r="K310" s="3">
        <f>'[2]Industry&amp;Non-Energy-use'!AH688</f>
        <v>0</v>
      </c>
      <c r="L310" s="3">
        <f>'[2]Industry&amp;Non-Energy-use'!AI688</f>
        <v>0</v>
      </c>
      <c r="M310" s="3">
        <f>'[2]Industry&amp;Non-Energy-use'!AJ688</f>
        <v>0</v>
      </c>
      <c r="N310" s="3">
        <f>'[2]Industry&amp;Non-Energy-use'!AK688</f>
        <v>0</v>
      </c>
      <c r="O310" s="3">
        <f>'[2]Industry&amp;Non-Energy-use'!AL688</f>
        <v>0</v>
      </c>
      <c r="P310" s="3">
        <f>'[2]Industry&amp;Non-Energy-use'!AM688</f>
        <v>0</v>
      </c>
      <c r="Q310" s="3">
        <f>'[2]Industry&amp;Non-Energy-use'!AN688</f>
        <v>0</v>
      </c>
      <c r="R310" s="3">
        <f>'[2]Industry&amp;Non-Energy-use'!AO688</f>
        <v>0</v>
      </c>
      <c r="S310" s="3">
        <f>'[2]Industry&amp;Non-Energy-use'!AP688</f>
        <v>0</v>
      </c>
      <c r="T310" s="3">
        <f>'[2]Industry&amp;Non-Energy-use'!AQ688</f>
        <v>0</v>
      </c>
      <c r="U310" s="3">
        <f>'[2]Industry&amp;Non-Energy-use'!AR688</f>
        <v>0</v>
      </c>
      <c r="V310" s="3">
        <f>'[2]Industry&amp;Non-Energy-use'!AS688</f>
        <v>0</v>
      </c>
      <c r="W310" s="3">
        <f>'[2]Industry&amp;Non-Energy-use'!AT688</f>
        <v>0</v>
      </c>
      <c r="X310" s="3">
        <f>'[2]Industry&amp;Non-Energy-use'!AU688</f>
        <v>0</v>
      </c>
    </row>
    <row r="311" spans="1:24" x14ac:dyDescent="0.25">
      <c r="A311" t="s">
        <v>4</v>
      </c>
      <c r="B311" t="s">
        <v>54</v>
      </c>
      <c r="D311" s="22" t="s">
        <v>55</v>
      </c>
      <c r="E311" t="s">
        <v>57</v>
      </c>
      <c r="F311" s="2" t="str">
        <f>'[2]Industry&amp;Non-Energy-use'!AC689</f>
        <v>Hydrogen</v>
      </c>
      <c r="G311" s="2" t="str">
        <f>'[2]Industry&amp;Non-Energy-use'!AD689</f>
        <v>GWh</v>
      </c>
      <c r="H311" s="3">
        <f>'[2]Industry&amp;Non-Energy-use'!AE689</f>
        <v>0</v>
      </c>
      <c r="I311" s="3">
        <f>'[2]Industry&amp;Non-Energy-use'!AF689</f>
        <v>0</v>
      </c>
      <c r="J311" s="3">
        <f>'[2]Industry&amp;Non-Energy-use'!AG689</f>
        <v>2865.9714879306375</v>
      </c>
      <c r="K311" s="3">
        <f>'[2]Industry&amp;Non-Energy-use'!AH689</f>
        <v>5783.2224475037137</v>
      </c>
      <c r="L311" s="3">
        <f>'[2]Industry&amp;Non-Energy-use'!AI689</f>
        <v>2710.8855222673656</v>
      </c>
      <c r="M311" s="3">
        <f>'[2]Industry&amp;Non-Energy-use'!AJ689</f>
        <v>12393.042194225136</v>
      </c>
      <c r="N311" s="3">
        <f>'[2]Industry&amp;Non-Energy-use'!AK689</f>
        <v>20943.228122052584</v>
      </c>
      <c r="O311" s="3">
        <f>'[2]Industry&amp;Non-Energy-use'!AL689</f>
        <v>10890.478623467343</v>
      </c>
      <c r="P311" s="3">
        <f>'[2]Industry&amp;Non-Energy-use'!AM689</f>
        <v>26346.593077011297</v>
      </c>
      <c r="Q311" s="3">
        <f>'[2]Industry&amp;Non-Energy-use'!AN689</f>
        <v>53693.32685796763</v>
      </c>
      <c r="R311" s="3">
        <f>'[2]Industry&amp;Non-Energy-use'!AO689</f>
        <v>19176.188163559869</v>
      </c>
      <c r="S311" s="3">
        <f>'[2]Industry&amp;Non-Energy-use'!AP689</f>
        <v>35106.70652306261</v>
      </c>
      <c r="T311" s="3">
        <f>'[2]Industry&amp;Non-Energy-use'!AQ689</f>
        <v>66765.201561693772</v>
      </c>
      <c r="U311" s="3">
        <f>'[2]Industry&amp;Non-Energy-use'!AR689</f>
        <v>22123.380399141133</v>
      </c>
      <c r="V311" s="3">
        <f>'[2]Industry&amp;Non-Energy-use'!AS689</f>
        <v>47451.747976835417</v>
      </c>
      <c r="W311" s="3">
        <f>'[2]Industry&amp;Non-Energy-use'!AT689</f>
        <v>78133.246546602066</v>
      </c>
      <c r="X311" s="3">
        <f>'[2]Industry&amp;Non-Energy-use'!AU689</f>
        <v>28486.079470115332</v>
      </c>
    </row>
    <row r="312" spans="1:24" x14ac:dyDescent="0.25">
      <c r="A312" t="s">
        <v>4</v>
      </c>
      <c r="B312" t="s">
        <v>54</v>
      </c>
      <c r="D312" s="22" t="s">
        <v>55</v>
      </c>
      <c r="E312" t="s">
        <v>57</v>
      </c>
      <c r="F312" s="2" t="str">
        <f>'[2]Industry&amp;Non-Energy-use'!AC690</f>
        <v>E-fuels</v>
      </c>
      <c r="G312" s="2" t="str">
        <f>'[2]Industry&amp;Non-Energy-use'!AD690</f>
        <v>GWh</v>
      </c>
      <c r="H312" s="3">
        <f>'[2]Industry&amp;Non-Energy-use'!AE690</f>
        <v>0</v>
      </c>
      <c r="I312" s="3">
        <f>'[2]Industry&amp;Non-Energy-use'!AF690</f>
        <v>0</v>
      </c>
      <c r="J312" s="3">
        <f>'[2]Industry&amp;Non-Energy-use'!AG690</f>
        <v>0</v>
      </c>
      <c r="K312" s="3">
        <f>'[2]Industry&amp;Non-Energy-use'!AH690</f>
        <v>0</v>
      </c>
      <c r="L312" s="3">
        <f>'[2]Industry&amp;Non-Energy-use'!AI690</f>
        <v>0</v>
      </c>
      <c r="M312" s="3">
        <f>'[2]Industry&amp;Non-Energy-use'!AJ690</f>
        <v>0</v>
      </c>
      <c r="N312" s="3">
        <f>'[2]Industry&amp;Non-Energy-use'!AK690</f>
        <v>0</v>
      </c>
      <c r="O312" s="3">
        <f>'[2]Industry&amp;Non-Energy-use'!AL690</f>
        <v>0</v>
      </c>
      <c r="P312" s="3">
        <f>'[2]Industry&amp;Non-Energy-use'!AM690</f>
        <v>0</v>
      </c>
      <c r="Q312" s="3">
        <f>'[2]Industry&amp;Non-Energy-use'!AN690</f>
        <v>0</v>
      </c>
      <c r="R312" s="3">
        <f>'[2]Industry&amp;Non-Energy-use'!AO690</f>
        <v>0</v>
      </c>
      <c r="S312" s="3">
        <f>'[2]Industry&amp;Non-Energy-use'!AP690</f>
        <v>0</v>
      </c>
      <c r="T312" s="3">
        <f>'[2]Industry&amp;Non-Energy-use'!AQ690</f>
        <v>0</v>
      </c>
      <c r="U312" s="3">
        <f>'[2]Industry&amp;Non-Energy-use'!AR690</f>
        <v>0</v>
      </c>
      <c r="V312" s="3">
        <f>'[2]Industry&amp;Non-Energy-use'!AS690</f>
        <v>0</v>
      </c>
      <c r="W312" s="3">
        <f>'[2]Industry&amp;Non-Energy-use'!AT690</f>
        <v>0</v>
      </c>
      <c r="X312" s="3">
        <f>'[2]Industry&amp;Non-Energy-use'!AU690</f>
        <v>0</v>
      </c>
    </row>
    <row r="313" spans="1:24" x14ac:dyDescent="0.25">
      <c r="E313"/>
    </row>
    <row r="314" spans="1:24" x14ac:dyDescent="0.25">
      <c r="A314" t="s">
        <v>4</v>
      </c>
      <c r="B314" t="s">
        <v>54</v>
      </c>
      <c r="D314" s="22" t="s">
        <v>58</v>
      </c>
      <c r="E314" t="s">
        <v>59</v>
      </c>
      <c r="F314" s="2" t="str">
        <f>'[2]Industry&amp;Non-Energy-use'!AC692</f>
        <v>Coal</v>
      </c>
      <c r="G314" s="2" t="str">
        <f>'[2]Industry&amp;Non-Energy-use'!AD692</f>
        <v>GWh</v>
      </c>
      <c r="H314" s="3">
        <f>'[2]Industry&amp;Non-Energy-use'!AE692</f>
        <v>0</v>
      </c>
      <c r="I314" s="3">
        <f>'[2]Industry&amp;Non-Energy-use'!AF692</f>
        <v>0</v>
      </c>
      <c r="J314" s="3">
        <f>'[2]Industry&amp;Non-Energy-use'!AG692</f>
        <v>0</v>
      </c>
      <c r="K314" s="3">
        <f>'[2]Industry&amp;Non-Energy-use'!AH692</f>
        <v>0</v>
      </c>
      <c r="L314" s="3">
        <f>'[2]Industry&amp;Non-Energy-use'!AI692</f>
        <v>0</v>
      </c>
      <c r="M314" s="3">
        <f>'[2]Industry&amp;Non-Energy-use'!AJ692</f>
        <v>0</v>
      </c>
      <c r="N314" s="3">
        <f>'[2]Industry&amp;Non-Energy-use'!AK692</f>
        <v>0</v>
      </c>
      <c r="O314" s="3">
        <f>'[2]Industry&amp;Non-Energy-use'!AL692</f>
        <v>0</v>
      </c>
      <c r="P314" s="3">
        <f>'[2]Industry&amp;Non-Energy-use'!AM692</f>
        <v>0</v>
      </c>
      <c r="Q314" s="3">
        <f>'[2]Industry&amp;Non-Energy-use'!AN692</f>
        <v>0</v>
      </c>
      <c r="R314" s="3">
        <f>'[2]Industry&amp;Non-Energy-use'!AO692</f>
        <v>0</v>
      </c>
      <c r="S314" s="3">
        <f>'[2]Industry&amp;Non-Energy-use'!AP692</f>
        <v>0</v>
      </c>
      <c r="T314" s="3">
        <f>'[2]Industry&amp;Non-Energy-use'!AQ692</f>
        <v>0</v>
      </c>
      <c r="U314" s="3">
        <f>'[2]Industry&amp;Non-Energy-use'!AR692</f>
        <v>0</v>
      </c>
      <c r="V314" s="3">
        <f>'[2]Industry&amp;Non-Energy-use'!AS692</f>
        <v>0</v>
      </c>
      <c r="W314" s="3">
        <f>'[2]Industry&amp;Non-Energy-use'!AT692</f>
        <v>0</v>
      </c>
      <c r="X314" s="3">
        <f>'[2]Industry&amp;Non-Energy-use'!AU692</f>
        <v>0</v>
      </c>
    </row>
    <row r="315" spans="1:24" x14ac:dyDescent="0.25">
      <c r="A315" t="s">
        <v>4</v>
      </c>
      <c r="B315" t="s">
        <v>54</v>
      </c>
      <c r="D315" s="22" t="s">
        <v>58</v>
      </c>
      <c r="E315" t="s">
        <v>59</v>
      </c>
      <c r="F315" s="2" t="str">
        <f>'[2]Industry&amp;Non-Energy-use'!AC693</f>
        <v>Oil</v>
      </c>
      <c r="G315" s="2" t="str">
        <f>'[2]Industry&amp;Non-Energy-use'!AD693</f>
        <v>GWh</v>
      </c>
      <c r="H315" s="3">
        <f>'[2]Industry&amp;Non-Energy-use'!AE693</f>
        <v>0</v>
      </c>
      <c r="I315" s="3">
        <f>'[2]Industry&amp;Non-Energy-use'!AF693</f>
        <v>0</v>
      </c>
      <c r="J315" s="3">
        <f>'[2]Industry&amp;Non-Energy-use'!AG693</f>
        <v>0</v>
      </c>
      <c r="K315" s="3">
        <f>'[2]Industry&amp;Non-Energy-use'!AH693</f>
        <v>0</v>
      </c>
      <c r="L315" s="3">
        <f>'[2]Industry&amp;Non-Energy-use'!AI693</f>
        <v>0</v>
      </c>
      <c r="M315" s="3">
        <f>'[2]Industry&amp;Non-Energy-use'!AJ693</f>
        <v>0</v>
      </c>
      <c r="N315" s="3">
        <f>'[2]Industry&amp;Non-Energy-use'!AK693</f>
        <v>0</v>
      </c>
      <c r="O315" s="3">
        <f>'[2]Industry&amp;Non-Energy-use'!AL693</f>
        <v>0</v>
      </c>
      <c r="P315" s="3">
        <f>'[2]Industry&amp;Non-Energy-use'!AM693</f>
        <v>0</v>
      </c>
      <c r="Q315" s="3">
        <f>'[2]Industry&amp;Non-Energy-use'!AN693</f>
        <v>0</v>
      </c>
      <c r="R315" s="3">
        <f>'[2]Industry&amp;Non-Energy-use'!AO693</f>
        <v>0</v>
      </c>
      <c r="S315" s="3">
        <f>'[2]Industry&amp;Non-Energy-use'!AP693</f>
        <v>0</v>
      </c>
      <c r="T315" s="3">
        <f>'[2]Industry&amp;Non-Energy-use'!AQ693</f>
        <v>0</v>
      </c>
      <c r="U315" s="3">
        <f>'[2]Industry&amp;Non-Energy-use'!AR693</f>
        <v>0</v>
      </c>
      <c r="V315" s="3">
        <f>'[2]Industry&amp;Non-Energy-use'!AS693</f>
        <v>0</v>
      </c>
      <c r="W315" s="3">
        <f>'[2]Industry&amp;Non-Energy-use'!AT693</f>
        <v>0</v>
      </c>
      <c r="X315" s="3">
        <f>'[2]Industry&amp;Non-Energy-use'!AU693</f>
        <v>0</v>
      </c>
    </row>
    <row r="316" spans="1:24" x14ac:dyDescent="0.25">
      <c r="A316" t="s">
        <v>4</v>
      </c>
      <c r="B316" t="s">
        <v>54</v>
      </c>
      <c r="D316" s="22" t="s">
        <v>58</v>
      </c>
      <c r="E316" t="s">
        <v>59</v>
      </c>
      <c r="F316" s="2" t="str">
        <f>'[2]Industry&amp;Non-Energy-use'!AC694</f>
        <v>Natural Gas</v>
      </c>
      <c r="G316" s="2" t="str">
        <f>'[2]Industry&amp;Non-Energy-use'!AD694</f>
        <v>GWh</v>
      </c>
      <c r="H316" s="3">
        <f>'[2]Industry&amp;Non-Energy-use'!AE694</f>
        <v>0</v>
      </c>
      <c r="I316" s="3">
        <f>'[2]Industry&amp;Non-Energy-use'!AF694</f>
        <v>313.81769999999995</v>
      </c>
      <c r="J316" s="3">
        <f>'[2]Industry&amp;Non-Energy-use'!AG694</f>
        <v>437.43775342099207</v>
      </c>
      <c r="K316" s="3">
        <f>'[2]Industry&amp;Non-Energy-use'!AH694</f>
        <v>441.35118678317809</v>
      </c>
      <c r="L316" s="3">
        <f>'[2]Industry&amp;Non-Energy-use'!AI694</f>
        <v>551.68898347897255</v>
      </c>
      <c r="M316" s="3">
        <f>'[2]Industry&amp;Non-Energy-use'!AJ694</f>
        <v>280.23253304680622</v>
      </c>
      <c r="N316" s="3">
        <f>'[2]Industry&amp;Non-Energy-use'!AK694</f>
        <v>284.14204235767266</v>
      </c>
      <c r="O316" s="3">
        <f>'[2]Industry&amp;Non-Energy-use'!AL694</f>
        <v>397.79885930074164</v>
      </c>
      <c r="P316" s="3">
        <f>'[2]Industry&amp;Non-Energy-use'!AM694</f>
        <v>0</v>
      </c>
      <c r="Q316" s="3">
        <f>'[2]Industry&amp;Non-Energy-use'!AN694</f>
        <v>0</v>
      </c>
      <c r="R316" s="3">
        <f>'[2]Industry&amp;Non-Energy-use'!AO694</f>
        <v>0</v>
      </c>
      <c r="S316" s="3">
        <f>'[2]Industry&amp;Non-Energy-use'!AP694</f>
        <v>0</v>
      </c>
      <c r="T316" s="3">
        <f>'[2]Industry&amp;Non-Energy-use'!AQ694</f>
        <v>0</v>
      </c>
      <c r="U316" s="3">
        <f>'[2]Industry&amp;Non-Energy-use'!AR694</f>
        <v>0</v>
      </c>
      <c r="V316" s="3">
        <f>'[2]Industry&amp;Non-Energy-use'!AS694</f>
        <v>0</v>
      </c>
      <c r="W316" s="3">
        <f>'[2]Industry&amp;Non-Energy-use'!AT694</f>
        <v>0</v>
      </c>
      <c r="X316" s="3">
        <f>'[2]Industry&amp;Non-Energy-use'!AU694</f>
        <v>0</v>
      </c>
    </row>
    <row r="317" spans="1:24" x14ac:dyDescent="0.25">
      <c r="A317" t="s">
        <v>4</v>
      </c>
      <c r="B317" t="s">
        <v>54</v>
      </c>
      <c r="D317" s="22" t="s">
        <v>58</v>
      </c>
      <c r="E317" t="s">
        <v>59</v>
      </c>
      <c r="F317" s="2" t="str">
        <f>'[2]Industry&amp;Non-Energy-use'!AC695</f>
        <v>Biofuels</v>
      </c>
      <c r="G317" s="2" t="str">
        <f>'[2]Industry&amp;Non-Energy-use'!AD695</f>
        <v>GWh</v>
      </c>
      <c r="H317" s="3">
        <f>'[2]Industry&amp;Non-Energy-use'!AE695</f>
        <v>0</v>
      </c>
      <c r="I317" s="3">
        <f>'[2]Industry&amp;Non-Energy-use'!AF695</f>
        <v>0</v>
      </c>
      <c r="J317" s="3">
        <f>'[2]Industry&amp;Non-Energy-use'!AG695</f>
        <v>0</v>
      </c>
      <c r="K317" s="3">
        <f>'[2]Industry&amp;Non-Energy-use'!AH695</f>
        <v>0</v>
      </c>
      <c r="L317" s="3">
        <f>'[2]Industry&amp;Non-Energy-use'!AI695</f>
        <v>0</v>
      </c>
      <c r="M317" s="3">
        <f>'[2]Industry&amp;Non-Energy-use'!AJ695</f>
        <v>0</v>
      </c>
      <c r="N317" s="3">
        <f>'[2]Industry&amp;Non-Energy-use'!AK695</f>
        <v>0</v>
      </c>
      <c r="O317" s="3">
        <f>'[2]Industry&amp;Non-Energy-use'!AL695</f>
        <v>0</v>
      </c>
      <c r="P317" s="3">
        <f>'[2]Industry&amp;Non-Energy-use'!AM695</f>
        <v>0</v>
      </c>
      <c r="Q317" s="3">
        <f>'[2]Industry&amp;Non-Energy-use'!AN695</f>
        <v>0</v>
      </c>
      <c r="R317" s="3">
        <f>'[2]Industry&amp;Non-Energy-use'!AO695</f>
        <v>0</v>
      </c>
      <c r="S317" s="3">
        <f>'[2]Industry&amp;Non-Energy-use'!AP695</f>
        <v>0</v>
      </c>
      <c r="T317" s="3">
        <f>'[2]Industry&amp;Non-Energy-use'!AQ695</f>
        <v>0</v>
      </c>
      <c r="U317" s="3">
        <f>'[2]Industry&amp;Non-Energy-use'!AR695</f>
        <v>0</v>
      </c>
      <c r="V317" s="3">
        <f>'[2]Industry&amp;Non-Energy-use'!AS695</f>
        <v>0</v>
      </c>
      <c r="W317" s="3">
        <f>'[2]Industry&amp;Non-Energy-use'!AT695</f>
        <v>0</v>
      </c>
      <c r="X317" s="3">
        <f>'[2]Industry&amp;Non-Energy-use'!AU695</f>
        <v>0</v>
      </c>
    </row>
    <row r="318" spans="1:24" x14ac:dyDescent="0.25">
      <c r="A318" t="s">
        <v>4</v>
      </c>
      <c r="B318" t="s">
        <v>54</v>
      </c>
      <c r="D318" s="22" t="s">
        <v>58</v>
      </c>
      <c r="E318" t="s">
        <v>59</v>
      </c>
      <c r="F318" s="2" t="str">
        <f>'[2]Industry&amp;Non-Energy-use'!AC696</f>
        <v>Electricity</v>
      </c>
      <c r="G318" s="2" t="str">
        <f>'[2]Industry&amp;Non-Energy-use'!AD696</f>
        <v>GWh</v>
      </c>
      <c r="H318" s="3">
        <f>'[2]Industry&amp;Non-Energy-use'!AE696</f>
        <v>0</v>
      </c>
      <c r="I318" s="3">
        <f>'[2]Industry&amp;Non-Energy-use'!AF696</f>
        <v>2824.3592999999996</v>
      </c>
      <c r="J318" s="3">
        <f>'[2]Industry&amp;Non-Energy-use'!AG696</f>
        <v>3936.9397807889281</v>
      </c>
      <c r="K318" s="3">
        <f>'[2]Industry&amp;Non-Energy-use'!AH696</f>
        <v>3972.1606810486023</v>
      </c>
      <c r="L318" s="3">
        <f>'[2]Industry&amp;Non-Energy-use'!AI696</f>
        <v>4965.2008513107539</v>
      </c>
      <c r="M318" s="3">
        <f>'[2]Industry&amp;Non-Energy-use'!AJ696</f>
        <v>5044.1855948425127</v>
      </c>
      <c r="N318" s="3">
        <f>'[2]Industry&amp;Non-Energy-use'!AK696</f>
        <v>5114.5567624381074</v>
      </c>
      <c r="O318" s="3">
        <f>'[2]Industry&amp;Non-Energy-use'!AL696</f>
        <v>7160.3794674133496</v>
      </c>
      <c r="P318" s="3">
        <f>'[2]Industry&amp;Non-Energy-use'!AM696</f>
        <v>6204.3255276089776</v>
      </c>
      <c r="Q318" s="3">
        <f>'[2]Industry&amp;Non-Energy-use'!AN696</f>
        <v>6322.0864556073184</v>
      </c>
      <c r="R318" s="3">
        <f>'[2]Industry&amp;Non-Energy-use'!AO696</f>
        <v>10536.810759345532</v>
      </c>
      <c r="S318" s="3">
        <f>'[2]Industry&amp;Non-Energy-use'!AP696</f>
        <v>7419.3120668172814</v>
      </c>
      <c r="T318" s="3">
        <f>'[2]Industry&amp;Non-Energy-use'!AQ696</f>
        <v>7597.6345844418911</v>
      </c>
      <c r="U318" s="3">
        <f>'[2]Industry&amp;Non-Energy-use'!AR696</f>
        <v>13024.516430471813</v>
      </c>
      <c r="V318" s="3">
        <f>'[2]Industry&amp;Non-Energy-use'!AS696</f>
        <v>8691.1622610203831</v>
      </c>
      <c r="W318" s="3">
        <f>'[2]Industry&amp;Non-Energy-use'!AT696</f>
        <v>8944.2005915189238</v>
      </c>
      <c r="X318" s="3">
        <f>'[2]Industry&amp;Non-Energy-use'!AU696</f>
        <v>14534.32596121825</v>
      </c>
    </row>
    <row r="319" spans="1:24" x14ac:dyDescent="0.25">
      <c r="A319" t="s">
        <v>4</v>
      </c>
      <c r="B319" t="s">
        <v>54</v>
      </c>
      <c r="D319" s="22" t="s">
        <v>58</v>
      </c>
      <c r="E319" t="s">
        <v>59</v>
      </c>
      <c r="F319" s="2" t="str">
        <f>'[2]Industry&amp;Non-Energy-use'!AC697</f>
        <v>Heat</v>
      </c>
      <c r="G319" s="2" t="str">
        <f>'[2]Industry&amp;Non-Energy-use'!AD697</f>
        <v>GWh</v>
      </c>
      <c r="H319" s="3">
        <f>'[2]Industry&amp;Non-Energy-use'!AE697</f>
        <v>0</v>
      </c>
      <c r="I319" s="3">
        <f>'[2]Industry&amp;Non-Energy-use'!AF697</f>
        <v>0</v>
      </c>
      <c r="J319" s="3">
        <f>'[2]Industry&amp;Non-Energy-use'!AG697</f>
        <v>0</v>
      </c>
      <c r="K319" s="3">
        <f>'[2]Industry&amp;Non-Energy-use'!AH697</f>
        <v>0</v>
      </c>
      <c r="L319" s="3">
        <f>'[2]Industry&amp;Non-Energy-use'!AI697</f>
        <v>0</v>
      </c>
      <c r="M319" s="3">
        <f>'[2]Industry&amp;Non-Energy-use'!AJ697</f>
        <v>0</v>
      </c>
      <c r="N319" s="3">
        <f>'[2]Industry&amp;Non-Energy-use'!AK697</f>
        <v>0</v>
      </c>
      <c r="O319" s="3">
        <f>'[2]Industry&amp;Non-Energy-use'!AL697</f>
        <v>0</v>
      </c>
      <c r="P319" s="3">
        <f>'[2]Industry&amp;Non-Energy-use'!AM697</f>
        <v>0</v>
      </c>
      <c r="Q319" s="3">
        <f>'[2]Industry&amp;Non-Energy-use'!AN697</f>
        <v>0</v>
      </c>
      <c r="R319" s="3">
        <f>'[2]Industry&amp;Non-Energy-use'!AO697</f>
        <v>0</v>
      </c>
      <c r="S319" s="3">
        <f>'[2]Industry&amp;Non-Energy-use'!AP697</f>
        <v>0</v>
      </c>
      <c r="T319" s="3">
        <f>'[2]Industry&amp;Non-Energy-use'!AQ697</f>
        <v>0</v>
      </c>
      <c r="U319" s="3">
        <f>'[2]Industry&amp;Non-Energy-use'!AR697</f>
        <v>0</v>
      </c>
      <c r="V319" s="3">
        <f>'[2]Industry&amp;Non-Energy-use'!AS697</f>
        <v>0</v>
      </c>
      <c r="W319" s="3">
        <f>'[2]Industry&amp;Non-Energy-use'!AT697</f>
        <v>0</v>
      </c>
      <c r="X319" s="3">
        <f>'[2]Industry&amp;Non-Energy-use'!AU697</f>
        <v>0</v>
      </c>
    </row>
    <row r="320" spans="1:24" x14ac:dyDescent="0.25">
      <c r="A320" t="s">
        <v>4</v>
      </c>
      <c r="B320" t="s">
        <v>54</v>
      </c>
      <c r="D320" s="22" t="s">
        <v>58</v>
      </c>
      <c r="E320" t="s">
        <v>59</v>
      </c>
      <c r="F320" s="2" t="str">
        <f>'[2]Industry&amp;Non-Energy-use'!AC698</f>
        <v>Hydrogen</v>
      </c>
      <c r="G320" s="2" t="str">
        <f>'[2]Industry&amp;Non-Energy-use'!AD698</f>
        <v>GWh</v>
      </c>
      <c r="H320" s="3">
        <f>'[2]Industry&amp;Non-Energy-use'!AE698</f>
        <v>0</v>
      </c>
      <c r="I320" s="3">
        <f>'[2]Industry&amp;Non-Energy-use'!AF698</f>
        <v>0</v>
      </c>
      <c r="J320" s="3">
        <f>'[2]Industry&amp;Non-Energy-use'!AG698</f>
        <v>0</v>
      </c>
      <c r="K320" s="3">
        <f>'[2]Industry&amp;Non-Energy-use'!AH698</f>
        <v>0</v>
      </c>
      <c r="L320" s="3">
        <f>'[2]Industry&amp;Non-Energy-use'!AI698</f>
        <v>0</v>
      </c>
      <c r="M320" s="3">
        <f>'[2]Industry&amp;Non-Energy-use'!AJ698</f>
        <v>280.23253304680622</v>
      </c>
      <c r="N320" s="3">
        <f>'[2]Industry&amp;Non-Energy-use'!AK698</f>
        <v>284.14204235767266</v>
      </c>
      <c r="O320" s="3">
        <f>'[2]Industry&amp;Non-Energy-use'!AL698</f>
        <v>397.79885930074164</v>
      </c>
      <c r="P320" s="3">
        <f>'[2]Industry&amp;Non-Energy-use'!AM698</f>
        <v>689.36950306766425</v>
      </c>
      <c r="Q320" s="3">
        <f>'[2]Industry&amp;Non-Energy-use'!AN698</f>
        <v>702.45405062303541</v>
      </c>
      <c r="R320" s="3">
        <f>'[2]Industry&amp;Non-Energy-use'!AO698</f>
        <v>1170.7567510383924</v>
      </c>
      <c r="S320" s="3">
        <f>'[2]Industry&amp;Non-Energy-use'!AP698</f>
        <v>824.36800742414255</v>
      </c>
      <c r="T320" s="3">
        <f>'[2]Industry&amp;Non-Energy-use'!AQ698</f>
        <v>844.18162049354351</v>
      </c>
      <c r="U320" s="3">
        <f>'[2]Industry&amp;Non-Energy-use'!AR698</f>
        <v>1447.168492274646</v>
      </c>
      <c r="V320" s="3">
        <f>'[2]Industry&amp;Non-Energy-use'!AS698</f>
        <v>965.68469566893157</v>
      </c>
      <c r="W320" s="3">
        <f>'[2]Industry&amp;Non-Energy-use'!AT698</f>
        <v>993.80006572432467</v>
      </c>
      <c r="X320" s="3">
        <f>'[2]Industry&amp;Non-Energy-use'!AU698</f>
        <v>1614.9251068020278</v>
      </c>
    </row>
    <row r="321" spans="1:24" x14ac:dyDescent="0.25">
      <c r="A321" t="s">
        <v>4</v>
      </c>
      <c r="B321" t="s">
        <v>54</v>
      </c>
      <c r="D321" s="22" t="s">
        <v>58</v>
      </c>
      <c r="E321" t="s">
        <v>59</v>
      </c>
      <c r="F321" s="2" t="str">
        <f>'[2]Industry&amp;Non-Energy-use'!AC699</f>
        <v>E-fuels</v>
      </c>
      <c r="G321" s="2" t="str">
        <f>'[2]Industry&amp;Non-Energy-use'!AD699</f>
        <v>GWh</v>
      </c>
      <c r="H321" s="3">
        <f>'[2]Industry&amp;Non-Energy-use'!AE699</f>
        <v>0</v>
      </c>
      <c r="I321" s="3">
        <f>'[2]Industry&amp;Non-Energy-use'!AF699</f>
        <v>0</v>
      </c>
      <c r="J321" s="3">
        <f>'[2]Industry&amp;Non-Energy-use'!AG699</f>
        <v>0</v>
      </c>
      <c r="K321" s="3">
        <f>'[2]Industry&amp;Non-Energy-use'!AH699</f>
        <v>0</v>
      </c>
      <c r="L321" s="3">
        <f>'[2]Industry&amp;Non-Energy-use'!AI699</f>
        <v>0</v>
      </c>
      <c r="M321" s="3">
        <f>'[2]Industry&amp;Non-Energy-use'!AJ699</f>
        <v>0</v>
      </c>
      <c r="N321" s="3">
        <f>'[2]Industry&amp;Non-Energy-use'!AK699</f>
        <v>0</v>
      </c>
      <c r="O321" s="3">
        <f>'[2]Industry&amp;Non-Energy-use'!AL699</f>
        <v>0</v>
      </c>
      <c r="P321" s="3">
        <f>'[2]Industry&amp;Non-Energy-use'!AM699</f>
        <v>0</v>
      </c>
      <c r="Q321" s="3">
        <f>'[2]Industry&amp;Non-Energy-use'!AN699</f>
        <v>0</v>
      </c>
      <c r="R321" s="3">
        <f>'[2]Industry&amp;Non-Energy-use'!AO699</f>
        <v>0</v>
      </c>
      <c r="S321" s="3">
        <f>'[2]Industry&amp;Non-Energy-use'!AP699</f>
        <v>0</v>
      </c>
      <c r="T321" s="3">
        <f>'[2]Industry&amp;Non-Energy-use'!AQ699</f>
        <v>0</v>
      </c>
      <c r="U321" s="3">
        <f>'[2]Industry&amp;Non-Energy-use'!AR699</f>
        <v>0</v>
      </c>
      <c r="V321" s="3">
        <f>'[2]Industry&amp;Non-Energy-use'!AS699</f>
        <v>0</v>
      </c>
      <c r="W321" s="3">
        <f>'[2]Industry&amp;Non-Energy-use'!AT699</f>
        <v>0</v>
      </c>
      <c r="X321" s="3">
        <f>'[2]Industry&amp;Non-Energy-use'!AU699</f>
        <v>0</v>
      </c>
    </row>
    <row r="322" spans="1:24" x14ac:dyDescent="0.25">
      <c r="E322"/>
    </row>
    <row r="323" spans="1:24" x14ac:dyDescent="0.25">
      <c r="A323" t="s">
        <v>4</v>
      </c>
      <c r="B323" t="s">
        <v>54</v>
      </c>
      <c r="D323" s="22" t="s">
        <v>60</v>
      </c>
      <c r="E323" t="s">
        <v>60</v>
      </c>
      <c r="F323" s="2" t="str">
        <f>'[2]Industry&amp;Non-Energy-use'!AC701</f>
        <v>Coal</v>
      </c>
      <c r="G323" s="2" t="str">
        <f>'[2]Industry&amp;Non-Energy-use'!AD701</f>
        <v>GWh</v>
      </c>
      <c r="H323" s="3">
        <f>'[2]Industry&amp;Non-Energy-use'!AE701</f>
        <v>100056.79305555556</v>
      </c>
      <c r="I323" s="3">
        <f>'[2]Industry&amp;Non-Energy-use'!AF701</f>
        <v>4014.3493388889037</v>
      </c>
      <c r="J323" s="3">
        <f>'[2]Industry&amp;Non-Energy-use'!AG701</f>
        <v>3583.3666165668292</v>
      </c>
      <c r="K323" s="3">
        <f>'[2]Industry&amp;Non-Energy-use'!AH701</f>
        <v>3637.6600501511757</v>
      </c>
      <c r="L323" s="3">
        <f>'[2]Industry&amp;Non-Energy-use'!AI701</f>
        <v>3691.953483735525</v>
      </c>
      <c r="M323" s="3">
        <f>'[2]Industry&amp;Non-Energy-use'!AJ701</f>
        <v>2704.1309563854934</v>
      </c>
      <c r="N323" s="3">
        <f>'[2]Industry&amp;Non-Energy-use'!AK701</f>
        <v>2786.0743187001972</v>
      </c>
      <c r="O323" s="3">
        <f>'[2]Industry&amp;Non-Energy-use'!AL701</f>
        <v>2868.0176810149133</v>
      </c>
      <c r="P323" s="3">
        <f>'[2]Industry&amp;Non-Energy-use'!AM701</f>
        <v>0</v>
      </c>
      <c r="Q323" s="3">
        <f>'[2]Industry&amp;Non-Energy-use'!AN701</f>
        <v>0</v>
      </c>
      <c r="R323" s="3">
        <f>'[2]Industry&amp;Non-Energy-use'!AO701</f>
        <v>0</v>
      </c>
      <c r="S323" s="3">
        <f>'[2]Industry&amp;Non-Energy-use'!AP701</f>
        <v>0</v>
      </c>
      <c r="T323" s="3">
        <f>'[2]Industry&amp;Non-Energy-use'!AQ701</f>
        <v>0</v>
      </c>
      <c r="U323" s="3">
        <f>'[2]Industry&amp;Non-Energy-use'!AR701</f>
        <v>0</v>
      </c>
      <c r="V323" s="3">
        <f>'[2]Industry&amp;Non-Energy-use'!AS701</f>
        <v>0</v>
      </c>
      <c r="W323" s="3">
        <f>'[2]Industry&amp;Non-Energy-use'!AT701</f>
        <v>0</v>
      </c>
      <c r="X323" s="3">
        <f>'[2]Industry&amp;Non-Energy-use'!AU701</f>
        <v>0</v>
      </c>
    </row>
    <row r="324" spans="1:24" x14ac:dyDescent="0.25">
      <c r="A324" t="s">
        <v>4</v>
      </c>
      <c r="B324" t="s">
        <v>54</v>
      </c>
      <c r="D324" s="22" t="s">
        <v>60</v>
      </c>
      <c r="E324" t="s">
        <v>60</v>
      </c>
      <c r="F324" s="2" t="str">
        <f>'[2]Industry&amp;Non-Energy-use'!AC702</f>
        <v>Oil</v>
      </c>
      <c r="G324" s="2" t="str">
        <f>'[2]Industry&amp;Non-Energy-use'!AD702</f>
        <v>GWh</v>
      </c>
      <c r="H324" s="3">
        <f>'[2]Industry&amp;Non-Energy-use'!AE702</f>
        <v>6977.8055555555557</v>
      </c>
      <c r="I324" s="3">
        <f>'[2]Industry&amp;Non-Energy-use'!AF702</f>
        <v>2813.9658253333064</v>
      </c>
      <c r="J324" s="3">
        <f>'[2]Industry&amp;Non-Energy-use'!AG702</f>
        <v>1628.8030075303773</v>
      </c>
      <c r="K324" s="3">
        <f>'[2]Industry&amp;Non-Energy-use'!AH702</f>
        <v>1653.4818409778075</v>
      </c>
      <c r="L324" s="3">
        <f>'[2]Industry&amp;Non-Energy-use'!AI702</f>
        <v>1678.1606744252374</v>
      </c>
      <c r="M324" s="3">
        <f>'[2]Industry&amp;Non-Energy-use'!AJ702</f>
        <v>676.03273909637278</v>
      </c>
      <c r="N324" s="3">
        <f>'[2]Industry&amp;Non-Energy-use'!AK702</f>
        <v>696.51857967505077</v>
      </c>
      <c r="O324" s="3">
        <f>'[2]Industry&amp;Non-Energy-use'!AL702</f>
        <v>717.00442025372865</v>
      </c>
      <c r="P324" s="3">
        <f>'[2]Industry&amp;Non-Energy-use'!AM702</f>
        <v>0</v>
      </c>
      <c r="Q324" s="3">
        <f>'[2]Industry&amp;Non-Energy-use'!AN702</f>
        <v>0</v>
      </c>
      <c r="R324" s="3">
        <f>'[2]Industry&amp;Non-Energy-use'!AO702</f>
        <v>0</v>
      </c>
      <c r="S324" s="3">
        <f>'[2]Industry&amp;Non-Energy-use'!AP702</f>
        <v>0</v>
      </c>
      <c r="T324" s="3">
        <f>'[2]Industry&amp;Non-Energy-use'!AQ702</f>
        <v>0</v>
      </c>
      <c r="U324" s="3">
        <f>'[2]Industry&amp;Non-Energy-use'!AR702</f>
        <v>0</v>
      </c>
      <c r="V324" s="3">
        <f>'[2]Industry&amp;Non-Energy-use'!AS702</f>
        <v>0</v>
      </c>
      <c r="W324" s="3">
        <f>'[2]Industry&amp;Non-Energy-use'!AT702</f>
        <v>0</v>
      </c>
      <c r="X324" s="3">
        <f>'[2]Industry&amp;Non-Energy-use'!AU702</f>
        <v>0</v>
      </c>
    </row>
    <row r="325" spans="1:24" x14ac:dyDescent="0.25">
      <c r="A325" t="s">
        <v>4</v>
      </c>
      <c r="B325" t="s">
        <v>54</v>
      </c>
      <c r="D325" s="22" t="s">
        <v>60</v>
      </c>
      <c r="E325" t="s">
        <v>60</v>
      </c>
      <c r="F325" s="2" t="str">
        <f>'[2]Industry&amp;Non-Energy-use'!AC703</f>
        <v>Natural Gas</v>
      </c>
      <c r="G325" s="2" t="str">
        <f>'[2]Industry&amp;Non-Energy-use'!AD703</f>
        <v>GWh</v>
      </c>
      <c r="H325" s="3">
        <f>'[2]Industry&amp;Non-Energy-use'!AE703</f>
        <v>8576.75</v>
      </c>
      <c r="I325" s="3">
        <f>'[2]Industry&amp;Non-Energy-use'!AF703</f>
        <v>5628.2353500000008</v>
      </c>
      <c r="J325" s="3">
        <f>'[2]Industry&amp;Non-Energy-use'!AG703</f>
        <v>6840.9726316275837</v>
      </c>
      <c r="K325" s="3">
        <f>'[2]Industry&amp;Non-Energy-use'!AH703</f>
        <v>6944.6237321067902</v>
      </c>
      <c r="L325" s="3">
        <f>'[2]Industry&amp;Non-Energy-use'!AI703</f>
        <v>7048.2748325859957</v>
      </c>
      <c r="M325" s="3">
        <f>'[2]Industry&amp;Non-Energy-use'!AJ703</f>
        <v>8450.4092387046585</v>
      </c>
      <c r="N325" s="3">
        <f>'[2]Industry&amp;Non-Energy-use'!AK703</f>
        <v>8706.4822459381339</v>
      </c>
      <c r="O325" s="3">
        <f>'[2]Industry&amp;Non-Energy-use'!AL703</f>
        <v>8962.5552531716075</v>
      </c>
      <c r="P325" s="3">
        <f>'[2]Industry&amp;Non-Energy-use'!AM703</f>
        <v>8870.5501556050458</v>
      </c>
      <c r="Q325" s="3">
        <f>'[2]Industry&amp;Non-Energy-use'!AN703</f>
        <v>9276.8348955564234</v>
      </c>
      <c r="R325" s="3">
        <f>'[2]Industry&amp;Non-Energy-use'!AO703</f>
        <v>9683.1196355077973</v>
      </c>
      <c r="S325" s="3">
        <f>'[2]Industry&amp;Non-Energy-use'!AP703</f>
        <v>6648.5216940537521</v>
      </c>
      <c r="T325" s="3">
        <f>'[2]Industry&amp;Non-Energy-use'!AQ703</f>
        <v>7057.6614906109071</v>
      </c>
      <c r="U325" s="3">
        <f>'[2]Industry&amp;Non-Energy-use'!AR703</f>
        <v>7466.8012871680621</v>
      </c>
      <c r="V325" s="3">
        <f>'[2]Industry&amp;Non-Energy-use'!AS703</f>
        <v>4067.5001730022495</v>
      </c>
      <c r="W325" s="3">
        <f>'[2]Industry&amp;Non-Energy-use'!AT703</f>
        <v>4349.0963388254822</v>
      </c>
      <c r="X325" s="3">
        <f>'[2]Industry&amp;Non-Energy-use'!AU703</f>
        <v>4661.9809675179622</v>
      </c>
    </row>
    <row r="326" spans="1:24" x14ac:dyDescent="0.25">
      <c r="A326" t="s">
        <v>4</v>
      </c>
      <c r="B326" t="s">
        <v>54</v>
      </c>
      <c r="D326" s="22" t="s">
        <v>60</v>
      </c>
      <c r="E326" t="s">
        <v>60</v>
      </c>
      <c r="F326" s="2" t="str">
        <f>'[2]Industry&amp;Non-Energy-use'!AC704</f>
        <v>Biofuels</v>
      </c>
      <c r="G326" s="2" t="str">
        <f>'[2]Industry&amp;Non-Energy-use'!AD704</f>
        <v>GWh</v>
      </c>
      <c r="H326" s="3">
        <f>'[2]Industry&amp;Non-Energy-use'!AE704</f>
        <v>53422.558333333334</v>
      </c>
      <c r="I326" s="3">
        <f>'[2]Industry&amp;Non-Energy-use'!AF704</f>
        <v>13845.645844444447</v>
      </c>
      <c r="J326" s="3">
        <f>'[2]Industry&amp;Non-Energy-use'!AG704</f>
        <v>14984.987669279471</v>
      </c>
      <c r="K326" s="3">
        <f>'[2]Industry&amp;Non-Energy-use'!AH704</f>
        <v>14219.943832409142</v>
      </c>
      <c r="L326" s="3">
        <f>'[2]Industry&amp;Non-Energy-use'!AI704</f>
        <v>14432.181800057038</v>
      </c>
      <c r="M326" s="3">
        <f>'[2]Industry&amp;Non-Energy-use'!AJ704</f>
        <v>15210.736629668387</v>
      </c>
      <c r="N326" s="3">
        <f>'[2]Industry&amp;Non-Energy-use'!AK704</f>
        <v>13930.371593501015</v>
      </c>
      <c r="O326" s="3">
        <f>'[2]Industry&amp;Non-Energy-use'!AL704</f>
        <v>14340.088405074574</v>
      </c>
      <c r="P326" s="3">
        <f>'[2]Industry&amp;Non-Energy-use'!AM704</f>
        <v>15966.990280089081</v>
      </c>
      <c r="Q326" s="3">
        <f>'[2]Industry&amp;Non-Energy-use'!AN704</f>
        <v>13915.252343334634</v>
      </c>
      <c r="R326" s="3">
        <f>'[2]Industry&amp;Non-Energy-use'!AO704</f>
        <v>14524.679453261695</v>
      </c>
      <c r="S326" s="3">
        <f>'[2]Industry&amp;Non-Energy-use'!AP704</f>
        <v>15196.621014980006</v>
      </c>
      <c r="T326" s="3">
        <f>'[2]Industry&amp;Non-Energy-use'!AQ704</f>
        <v>13107.085625420259</v>
      </c>
      <c r="U326" s="3">
        <f>'[2]Industry&amp;Non-Energy-use'!AR704</f>
        <v>13866.916676169256</v>
      </c>
      <c r="V326" s="3">
        <f>'[2]Industry&amp;Non-Energy-use'!AS704</f>
        <v>14236.25060550787</v>
      </c>
      <c r="W326" s="3">
        <f>'[2]Industry&amp;Non-Energy-use'!AT704</f>
        <v>10872.740847063706</v>
      </c>
      <c r="X326" s="3">
        <f>'[2]Industry&amp;Non-Energy-use'!AU704</f>
        <v>11654.952418794906</v>
      </c>
    </row>
    <row r="327" spans="1:24" x14ac:dyDescent="0.25">
      <c r="A327" t="s">
        <v>4</v>
      </c>
      <c r="B327" t="s">
        <v>54</v>
      </c>
      <c r="D327" s="22" t="s">
        <v>60</v>
      </c>
      <c r="E327" t="s">
        <v>60</v>
      </c>
      <c r="F327" s="2" t="str">
        <f>'[2]Industry&amp;Non-Energy-use'!AC705</f>
        <v>Electricity</v>
      </c>
      <c r="G327" s="2" t="str">
        <f>'[2]Industry&amp;Non-Energy-use'!AD705</f>
        <v>GWh</v>
      </c>
      <c r="H327" s="3">
        <f>'[2]Industry&amp;Non-Energy-use'!AE705</f>
        <v>21115</v>
      </c>
      <c r="I327" s="3">
        <f>'[2]Industry&amp;Non-Energy-use'!AF705</f>
        <v>4973.3748000000014</v>
      </c>
      <c r="J327" s="3">
        <f>'[2]Industry&amp;Non-Energy-use'!AG705</f>
        <v>5537.9302256032834</v>
      </c>
      <c r="K327" s="3">
        <f>'[2]Industry&amp;Non-Energy-use'!AH705</f>
        <v>5621.8382593245451</v>
      </c>
      <c r="L327" s="3">
        <f>'[2]Industry&amp;Non-Energy-use'!AI705</f>
        <v>6712.6426977009496</v>
      </c>
      <c r="M327" s="3">
        <f>'[2]Industry&amp;Non-Energy-use'!AJ705</f>
        <v>6760.3273909637282</v>
      </c>
      <c r="N327" s="3">
        <f>'[2]Industry&amp;Non-Energy-use'!AK705</f>
        <v>6965.1857967505075</v>
      </c>
      <c r="O327" s="3">
        <f>'[2]Industry&amp;Non-Energy-use'!AL705</f>
        <v>8962.5552531716075</v>
      </c>
      <c r="P327" s="3">
        <f>'[2]Industry&amp;Non-Energy-use'!AM705</f>
        <v>10644.660186726054</v>
      </c>
      <c r="Q327" s="3">
        <f>'[2]Industry&amp;Non-Energy-use'!AN705</f>
        <v>11132.201874667708</v>
      </c>
      <c r="R327" s="3">
        <f>'[2]Industry&amp;Non-Energy-use'!AO705</f>
        <v>14524.679453261695</v>
      </c>
      <c r="S327" s="3">
        <f>'[2]Industry&amp;Non-Energy-use'!AP705</f>
        <v>15196.621014980006</v>
      </c>
      <c r="T327" s="3">
        <f>'[2]Industry&amp;Non-Energy-use'!AQ705</f>
        <v>16131.797692824932</v>
      </c>
      <c r="U327" s="3">
        <f>'[2]Industry&amp;Non-Energy-use'!AR705</f>
        <v>21333.71796333732</v>
      </c>
      <c r="V327" s="3">
        <f>'[2]Industry&amp;Non-Energy-use'!AS705</f>
        <v>20337.500865011247</v>
      </c>
      <c r="W327" s="3">
        <f>'[2]Industry&amp;Non-Energy-use'!AT705</f>
        <v>21745.481694127411</v>
      </c>
      <c r="X327" s="3">
        <f>'[2]Industry&amp;Non-Energy-use'!AU705</f>
        <v>30302.876288866755</v>
      </c>
    </row>
    <row r="328" spans="1:24" x14ac:dyDescent="0.25">
      <c r="A328" t="s">
        <v>4</v>
      </c>
      <c r="B328" t="s">
        <v>54</v>
      </c>
      <c r="D328" s="22" t="s">
        <v>60</v>
      </c>
      <c r="E328" t="s">
        <v>60</v>
      </c>
      <c r="F328" s="2" t="str">
        <f>'[2]Industry&amp;Non-Energy-use'!AC706</f>
        <v>Heat</v>
      </c>
      <c r="G328" s="2" t="str">
        <f>'[2]Industry&amp;Non-Energy-use'!AD706</f>
        <v>GWh</v>
      </c>
      <c r="H328" s="3">
        <f>'[2]Industry&amp;Non-Energy-use'!AE706</f>
        <v>0</v>
      </c>
      <c r="I328" s="3">
        <f>'[2]Industry&amp;Non-Energy-use'!AF706</f>
        <v>0</v>
      </c>
      <c r="J328" s="3">
        <f>'[2]Industry&amp;Non-Energy-use'!AG706</f>
        <v>0</v>
      </c>
      <c r="K328" s="3">
        <f>'[2]Industry&amp;Non-Energy-use'!AH706</f>
        <v>0</v>
      </c>
      <c r="L328" s="3">
        <f>'[2]Industry&amp;Non-Energy-use'!AI706</f>
        <v>0</v>
      </c>
      <c r="M328" s="3">
        <f>'[2]Industry&amp;Non-Energy-use'!AJ706</f>
        <v>0</v>
      </c>
      <c r="N328" s="3">
        <f>'[2]Industry&amp;Non-Energy-use'!AK706</f>
        <v>0</v>
      </c>
      <c r="O328" s="3">
        <f>'[2]Industry&amp;Non-Energy-use'!AL706</f>
        <v>0</v>
      </c>
      <c r="P328" s="3">
        <f>'[2]Industry&amp;Non-Energy-use'!AM706</f>
        <v>0</v>
      </c>
      <c r="Q328" s="3">
        <f>'[2]Industry&amp;Non-Energy-use'!AN706</f>
        <v>0</v>
      </c>
      <c r="R328" s="3">
        <f>'[2]Industry&amp;Non-Energy-use'!AO706</f>
        <v>0</v>
      </c>
      <c r="S328" s="3">
        <f>'[2]Industry&amp;Non-Energy-use'!AP706</f>
        <v>0</v>
      </c>
      <c r="T328" s="3">
        <f>'[2]Industry&amp;Non-Energy-use'!AQ706</f>
        <v>0</v>
      </c>
      <c r="U328" s="3">
        <f>'[2]Industry&amp;Non-Energy-use'!AR706</f>
        <v>0</v>
      </c>
      <c r="V328" s="3">
        <f>'[2]Industry&amp;Non-Energy-use'!AS706</f>
        <v>0</v>
      </c>
      <c r="W328" s="3">
        <f>'[2]Industry&amp;Non-Energy-use'!AT706</f>
        <v>0</v>
      </c>
      <c r="X328" s="3">
        <f>'[2]Industry&amp;Non-Energy-use'!AU706</f>
        <v>0</v>
      </c>
    </row>
    <row r="329" spans="1:24" x14ac:dyDescent="0.25">
      <c r="A329" t="s">
        <v>4</v>
      </c>
      <c r="B329" t="s">
        <v>54</v>
      </c>
      <c r="D329" s="22" t="s">
        <v>60</v>
      </c>
      <c r="E329" t="s">
        <v>60</v>
      </c>
      <c r="F329" s="2" t="str">
        <f>'[2]Industry&amp;Non-Energy-use'!AC707</f>
        <v>Hydrogen</v>
      </c>
      <c r="G329" s="2" t="str">
        <f>'[2]Industry&amp;Non-Energy-use'!AD707</f>
        <v>GWh</v>
      </c>
      <c r="H329" s="3">
        <f>'[2]Industry&amp;Non-Energy-use'!AE707</f>
        <v>0</v>
      </c>
      <c r="I329" s="3">
        <f>'[2]Industry&amp;Non-Energy-use'!AF707</f>
        <v>0</v>
      </c>
      <c r="J329" s="3">
        <f>'[2]Industry&amp;Non-Energy-use'!AG707</f>
        <v>0</v>
      </c>
      <c r="K329" s="3">
        <f>'[2]Industry&amp;Non-Energy-use'!AH707</f>
        <v>992.08910458668436</v>
      </c>
      <c r="L329" s="3">
        <f>'[2]Industry&amp;Non-Energy-use'!AI707</f>
        <v>0</v>
      </c>
      <c r="M329" s="3">
        <f>'[2]Industry&amp;Non-Energy-use'!AJ707</f>
        <v>0</v>
      </c>
      <c r="N329" s="3">
        <f>'[2]Industry&amp;Non-Energy-use'!AK707</f>
        <v>1741.2964491876269</v>
      </c>
      <c r="O329" s="3">
        <f>'[2]Industry&amp;Non-Energy-use'!AL707</f>
        <v>0</v>
      </c>
      <c r="P329" s="3">
        <f>'[2]Industry&amp;Non-Energy-use'!AM707</f>
        <v>0</v>
      </c>
      <c r="Q329" s="3">
        <f>'[2]Industry&amp;Non-Energy-use'!AN707</f>
        <v>2783.0504686669269</v>
      </c>
      <c r="R329" s="3">
        <f>'[2]Industry&amp;Non-Energy-use'!AO707</f>
        <v>0</v>
      </c>
      <c r="S329" s="3">
        <f>'[2]Industry&amp;Non-Energy-use'!AP707</f>
        <v>949.78881343625039</v>
      </c>
      <c r="T329" s="3">
        <f>'[2]Industry&amp;Non-Energy-use'!AQ707</f>
        <v>4032.949423206233</v>
      </c>
      <c r="U329" s="3">
        <f>'[2]Industry&amp;Non-Energy-use'!AR707</f>
        <v>0</v>
      </c>
      <c r="V329" s="3">
        <f>'[2]Industry&amp;Non-Energy-use'!AS707</f>
        <v>2033.7500865011248</v>
      </c>
      <c r="W329" s="3">
        <f>'[2]Industry&amp;Non-Energy-use'!AT707</f>
        <v>6523.6445082382234</v>
      </c>
      <c r="X329" s="3">
        <f>'[2]Industry&amp;Non-Energy-use'!AU707</f>
        <v>0</v>
      </c>
    </row>
    <row r="330" spans="1:24" x14ac:dyDescent="0.25">
      <c r="A330" t="s">
        <v>4</v>
      </c>
      <c r="B330" t="s">
        <v>54</v>
      </c>
      <c r="D330" s="22" t="s">
        <v>60</v>
      </c>
      <c r="E330" t="s">
        <v>60</v>
      </c>
      <c r="F330" s="2" t="str">
        <f>'[2]Industry&amp;Non-Energy-use'!AC708</f>
        <v>E-fuels</v>
      </c>
      <c r="G330" s="2" t="str">
        <f>'[2]Industry&amp;Non-Energy-use'!AD708</f>
        <v>GWh</v>
      </c>
      <c r="H330" s="3">
        <f>'[2]Industry&amp;Non-Energy-use'!AE708</f>
        <v>0</v>
      </c>
      <c r="I330" s="3">
        <f>'[2]Industry&amp;Non-Energy-use'!AF708</f>
        <v>0</v>
      </c>
      <c r="J330" s="3">
        <f>'[2]Industry&amp;Non-Energy-use'!AG708</f>
        <v>0</v>
      </c>
      <c r="K330" s="3">
        <f>'[2]Industry&amp;Non-Energy-use'!AH708</f>
        <v>0</v>
      </c>
      <c r="L330" s="3">
        <f>'[2]Industry&amp;Non-Energy-use'!AI708</f>
        <v>0</v>
      </c>
      <c r="M330" s="3">
        <f>'[2]Industry&amp;Non-Energy-use'!AJ708</f>
        <v>0</v>
      </c>
      <c r="N330" s="3">
        <f>'[2]Industry&amp;Non-Energy-use'!AK708</f>
        <v>0</v>
      </c>
      <c r="O330" s="3">
        <f>'[2]Industry&amp;Non-Energy-use'!AL708</f>
        <v>0</v>
      </c>
      <c r="P330" s="3">
        <f>'[2]Industry&amp;Non-Energy-use'!AM708</f>
        <v>0</v>
      </c>
      <c r="Q330" s="3">
        <f>'[2]Industry&amp;Non-Energy-use'!AN708</f>
        <v>0</v>
      </c>
      <c r="R330" s="3">
        <f>'[2]Industry&amp;Non-Energy-use'!AO708</f>
        <v>0</v>
      </c>
      <c r="S330" s="3">
        <f>'[2]Industry&amp;Non-Energy-use'!AP708</f>
        <v>0</v>
      </c>
      <c r="T330" s="3">
        <f>'[2]Industry&amp;Non-Energy-use'!AQ708</f>
        <v>0</v>
      </c>
      <c r="U330" s="3">
        <f>'[2]Industry&amp;Non-Energy-use'!AR708</f>
        <v>0</v>
      </c>
      <c r="V330" s="3">
        <f>'[2]Industry&amp;Non-Energy-use'!AS708</f>
        <v>0</v>
      </c>
      <c r="W330" s="3">
        <f>'[2]Industry&amp;Non-Energy-use'!AT708</f>
        <v>0</v>
      </c>
      <c r="X330" s="3">
        <f>'[2]Industry&amp;Non-Energy-use'!AU708</f>
        <v>0</v>
      </c>
    </row>
    <row r="331" spans="1:24" x14ac:dyDescent="0.25">
      <c r="E331"/>
    </row>
    <row r="332" spans="1:24" x14ac:dyDescent="0.25">
      <c r="A332" t="s">
        <v>4</v>
      </c>
      <c r="B332" t="s">
        <v>61</v>
      </c>
      <c r="D332" s="22" t="s">
        <v>62</v>
      </c>
      <c r="E332" t="s">
        <v>63</v>
      </c>
      <c r="F332" s="2" t="str">
        <f>'[2]Industry&amp;Non-Energy-use'!AC710</f>
        <v>Coal</v>
      </c>
      <c r="G332" s="2" t="str">
        <f>'[2]Industry&amp;Non-Energy-use'!AD710</f>
        <v>GWh</v>
      </c>
      <c r="H332" s="3">
        <f>'[2]Industry&amp;Non-Energy-use'!AE710</f>
        <v>0</v>
      </c>
      <c r="I332" s="3">
        <f>'[2]Industry&amp;Non-Energy-use'!AF710</f>
        <v>0</v>
      </c>
      <c r="J332" s="3">
        <f>'[2]Industry&amp;Non-Energy-use'!AG710</f>
        <v>0</v>
      </c>
      <c r="K332" s="3">
        <f>'[2]Industry&amp;Non-Energy-use'!AH710</f>
        <v>0</v>
      </c>
      <c r="L332" s="3">
        <f>'[2]Industry&amp;Non-Energy-use'!AI710</f>
        <v>0</v>
      </c>
      <c r="M332" s="3">
        <f>'[2]Industry&amp;Non-Energy-use'!AJ710</f>
        <v>0</v>
      </c>
      <c r="N332" s="3">
        <f>'[2]Industry&amp;Non-Energy-use'!AK710</f>
        <v>0</v>
      </c>
      <c r="O332" s="3">
        <f>'[2]Industry&amp;Non-Energy-use'!AL710</f>
        <v>0</v>
      </c>
      <c r="P332" s="3">
        <f>'[2]Industry&amp;Non-Energy-use'!AM710</f>
        <v>0</v>
      </c>
      <c r="Q332" s="3">
        <f>'[2]Industry&amp;Non-Energy-use'!AN710</f>
        <v>0</v>
      </c>
      <c r="R332" s="3">
        <f>'[2]Industry&amp;Non-Energy-use'!AO710</f>
        <v>0</v>
      </c>
      <c r="S332" s="3">
        <f>'[2]Industry&amp;Non-Energy-use'!AP710</f>
        <v>0</v>
      </c>
      <c r="T332" s="3">
        <f>'[2]Industry&amp;Non-Energy-use'!AQ710</f>
        <v>0</v>
      </c>
      <c r="U332" s="3">
        <f>'[2]Industry&amp;Non-Energy-use'!AR710</f>
        <v>0</v>
      </c>
      <c r="V332" s="3">
        <f>'[2]Industry&amp;Non-Energy-use'!AS710</f>
        <v>0</v>
      </c>
      <c r="W332" s="3">
        <f>'[2]Industry&amp;Non-Energy-use'!AT710</f>
        <v>0</v>
      </c>
      <c r="X332" s="3">
        <f>'[2]Industry&amp;Non-Energy-use'!AU710</f>
        <v>0</v>
      </c>
    </row>
    <row r="333" spans="1:24" x14ac:dyDescent="0.25">
      <c r="A333" t="s">
        <v>4</v>
      </c>
      <c r="B333" t="s">
        <v>61</v>
      </c>
      <c r="D333" s="22" t="s">
        <v>62</v>
      </c>
      <c r="E333" t="s">
        <v>63</v>
      </c>
      <c r="F333" s="2" t="str">
        <f>'[2]Industry&amp;Non-Energy-use'!AC711</f>
        <v>Oil</v>
      </c>
      <c r="G333" s="2" t="str">
        <f>'[2]Industry&amp;Non-Energy-use'!AD711</f>
        <v>GWh</v>
      </c>
      <c r="H333" s="3">
        <f>'[2]Industry&amp;Non-Energy-use'!AE711</f>
        <v>0</v>
      </c>
      <c r="I333" s="3">
        <f>'[2]Industry&amp;Non-Energy-use'!AF711</f>
        <v>0</v>
      </c>
      <c r="J333" s="3">
        <f>'[2]Industry&amp;Non-Energy-use'!AG711</f>
        <v>0</v>
      </c>
      <c r="K333" s="3">
        <f>'[2]Industry&amp;Non-Energy-use'!AH711</f>
        <v>0</v>
      </c>
      <c r="L333" s="3">
        <f>'[2]Industry&amp;Non-Energy-use'!AI711</f>
        <v>0</v>
      </c>
      <c r="M333" s="3">
        <f>'[2]Industry&amp;Non-Energy-use'!AJ711</f>
        <v>0</v>
      </c>
      <c r="N333" s="3">
        <f>'[2]Industry&amp;Non-Energy-use'!AK711</f>
        <v>0</v>
      </c>
      <c r="O333" s="3">
        <f>'[2]Industry&amp;Non-Energy-use'!AL711</f>
        <v>0</v>
      </c>
      <c r="P333" s="3">
        <f>'[2]Industry&amp;Non-Energy-use'!AM711</f>
        <v>0</v>
      </c>
      <c r="Q333" s="3">
        <f>'[2]Industry&amp;Non-Energy-use'!AN711</f>
        <v>0</v>
      </c>
      <c r="R333" s="3">
        <f>'[2]Industry&amp;Non-Energy-use'!AO711</f>
        <v>0</v>
      </c>
      <c r="S333" s="3">
        <f>'[2]Industry&amp;Non-Energy-use'!AP711</f>
        <v>0</v>
      </c>
      <c r="T333" s="3">
        <f>'[2]Industry&amp;Non-Energy-use'!AQ711</f>
        <v>0</v>
      </c>
      <c r="U333" s="3">
        <f>'[2]Industry&amp;Non-Energy-use'!AR711</f>
        <v>0</v>
      </c>
      <c r="V333" s="3">
        <f>'[2]Industry&amp;Non-Energy-use'!AS711</f>
        <v>0</v>
      </c>
      <c r="W333" s="3">
        <f>'[2]Industry&amp;Non-Energy-use'!AT711</f>
        <v>0</v>
      </c>
      <c r="X333" s="3">
        <f>'[2]Industry&amp;Non-Energy-use'!AU711</f>
        <v>0</v>
      </c>
    </row>
    <row r="334" spans="1:24" x14ac:dyDescent="0.25">
      <c r="A334" t="s">
        <v>4</v>
      </c>
      <c r="B334" t="s">
        <v>61</v>
      </c>
      <c r="D334" s="22" t="s">
        <v>62</v>
      </c>
      <c r="E334" t="s">
        <v>63</v>
      </c>
      <c r="F334" s="2" t="str">
        <f>'[2]Industry&amp;Non-Energy-use'!AC712</f>
        <v>Natural Gas</v>
      </c>
      <c r="G334" s="2" t="str">
        <f>'[2]Industry&amp;Non-Energy-use'!AD712</f>
        <v>GWh</v>
      </c>
      <c r="H334" s="3">
        <f>'[2]Industry&amp;Non-Energy-use'!AE712</f>
        <v>0</v>
      </c>
      <c r="I334" s="3">
        <f>'[2]Industry&amp;Non-Energy-use'!AF712</f>
        <v>1235.0319999999999</v>
      </c>
      <c r="J334" s="3">
        <f>'[2]Industry&amp;Non-Energy-use'!AG712</f>
        <v>1486.2936700494508</v>
      </c>
      <c r="K334" s="3">
        <f>'[2]Industry&amp;Non-Energy-use'!AH712</f>
        <v>1344.2374106485079</v>
      </c>
      <c r="L334" s="3">
        <f>'[2]Industry&amp;Non-Energy-use'!AI712</f>
        <v>1486.2936700494508</v>
      </c>
      <c r="M334" s="3">
        <f>'[2]Industry&amp;Non-Energy-use'!AJ712</f>
        <v>1552.5810355010544</v>
      </c>
      <c r="N334" s="3">
        <f>'[2]Industry&amp;Non-Energy-use'!AK712</f>
        <v>1395.6166147483514</v>
      </c>
      <c r="O334" s="3">
        <f>'[2]Industry&amp;Non-Energy-use'!AL712</f>
        <v>1552.5810355010544</v>
      </c>
      <c r="P334" s="3">
        <f>'[2]Industry&amp;Non-Energy-use'!AM712</f>
        <v>1596.4837461911163</v>
      </c>
      <c r="Q334" s="3">
        <f>'[2]Industry&amp;Non-Energy-use'!AN712</f>
        <v>1182.8241842305965</v>
      </c>
      <c r="R334" s="3">
        <f>'[2]Industry&amp;Non-Energy-use'!AO712</f>
        <v>1596.4837461911163</v>
      </c>
      <c r="S334" s="3">
        <f>'[2]Industry&amp;Non-Energy-use'!AP712</f>
        <v>1340.1044118243183</v>
      </c>
      <c r="T334" s="3">
        <f>'[2]Industry&amp;Non-Energy-use'!AQ712</f>
        <v>701.73364605374343</v>
      </c>
      <c r="U334" s="3">
        <f>'[2]Industry&amp;Non-Energy-use'!AR712</f>
        <v>1340.1044118243183</v>
      </c>
      <c r="V334" s="3">
        <f>'[2]Industry&amp;Non-Energy-use'!AS712</f>
        <v>787.42792540977814</v>
      </c>
      <c r="W334" s="3">
        <f>'[2]Industry&amp;Non-Energy-use'!AT712</f>
        <v>0</v>
      </c>
      <c r="X334" s="3">
        <f>'[2]Industry&amp;Non-Energy-use'!AU712</f>
        <v>787.42792540977814</v>
      </c>
    </row>
    <row r="335" spans="1:24" x14ac:dyDescent="0.25">
      <c r="A335" t="s">
        <v>4</v>
      </c>
      <c r="B335" t="s">
        <v>61</v>
      </c>
      <c r="D335" s="22" t="s">
        <v>62</v>
      </c>
      <c r="E335" t="s">
        <v>63</v>
      </c>
      <c r="F335" s="2" t="str">
        <f>'[2]Industry&amp;Non-Energy-use'!AC713</f>
        <v>Biofuels</v>
      </c>
      <c r="G335" s="2" t="str">
        <f>'[2]Industry&amp;Non-Energy-use'!AD713</f>
        <v>GWh</v>
      </c>
      <c r="H335" s="3">
        <f>'[2]Industry&amp;Non-Energy-use'!AE713</f>
        <v>0</v>
      </c>
      <c r="I335" s="3">
        <f>'[2]Industry&amp;Non-Energy-use'!AF713</f>
        <v>0</v>
      </c>
      <c r="J335" s="3">
        <f>'[2]Industry&amp;Non-Energy-use'!AG713</f>
        <v>0</v>
      </c>
      <c r="K335" s="3">
        <f>'[2]Industry&amp;Non-Energy-use'!AH713</f>
        <v>0</v>
      </c>
      <c r="L335" s="3">
        <f>'[2]Industry&amp;Non-Energy-use'!AI713</f>
        <v>0</v>
      </c>
      <c r="M335" s="3">
        <f>'[2]Industry&amp;Non-Energy-use'!AJ713</f>
        <v>0</v>
      </c>
      <c r="N335" s="3">
        <f>'[2]Industry&amp;Non-Energy-use'!AK713</f>
        <v>0</v>
      </c>
      <c r="O335" s="3">
        <f>'[2]Industry&amp;Non-Energy-use'!AL713</f>
        <v>0</v>
      </c>
      <c r="P335" s="3">
        <f>'[2]Industry&amp;Non-Energy-use'!AM713</f>
        <v>0</v>
      </c>
      <c r="Q335" s="3">
        <f>'[2]Industry&amp;Non-Energy-use'!AN713</f>
        <v>0</v>
      </c>
      <c r="R335" s="3">
        <f>'[2]Industry&amp;Non-Energy-use'!AO713</f>
        <v>0</v>
      </c>
      <c r="S335" s="3">
        <f>'[2]Industry&amp;Non-Energy-use'!AP713</f>
        <v>0</v>
      </c>
      <c r="T335" s="3">
        <f>'[2]Industry&amp;Non-Energy-use'!AQ713</f>
        <v>0</v>
      </c>
      <c r="U335" s="3">
        <f>'[2]Industry&amp;Non-Energy-use'!AR713</f>
        <v>0</v>
      </c>
      <c r="V335" s="3">
        <f>'[2]Industry&amp;Non-Energy-use'!AS713</f>
        <v>0</v>
      </c>
      <c r="W335" s="3">
        <f>'[2]Industry&amp;Non-Energy-use'!AT713</f>
        <v>0</v>
      </c>
      <c r="X335" s="3">
        <f>'[2]Industry&amp;Non-Energy-use'!AU713</f>
        <v>0</v>
      </c>
    </row>
    <row r="336" spans="1:24" x14ac:dyDescent="0.25">
      <c r="A336" t="s">
        <v>4</v>
      </c>
      <c r="B336" t="s">
        <v>61</v>
      </c>
      <c r="D336" s="22" t="s">
        <v>62</v>
      </c>
      <c r="E336" t="s">
        <v>63</v>
      </c>
      <c r="F336" s="2" t="str">
        <f>'[2]Industry&amp;Non-Energy-use'!AC714</f>
        <v>Electricity</v>
      </c>
      <c r="G336" s="2" t="str">
        <f>'[2]Industry&amp;Non-Energy-use'!AD714</f>
        <v>GWh</v>
      </c>
      <c r="H336" s="3">
        <f>'[2]Industry&amp;Non-Energy-use'!AE714</f>
        <v>0</v>
      </c>
      <c r="I336" s="3">
        <f>'[2]Industry&amp;Non-Energy-use'!AF714</f>
        <v>32.968000000000004</v>
      </c>
      <c r="J336" s="3">
        <f>'[2]Industry&amp;Non-Energy-use'!AG714</f>
        <v>39.675190370929897</v>
      </c>
      <c r="K336" s="3">
        <f>'[2]Industry&amp;Non-Energy-use'!AH714</f>
        <v>35.883134165155241</v>
      </c>
      <c r="L336" s="3">
        <f>'[2]Industry&amp;Non-Energy-use'!AI714</f>
        <v>39.675190370929897</v>
      </c>
      <c r="M336" s="3">
        <f>'[2]Industry&amp;Non-Energy-use'!AJ714</f>
        <v>41.444668298796117</v>
      </c>
      <c r="N336" s="3">
        <f>'[2]Industry&amp;Non-Energy-use'!AK714</f>
        <v>37.254652960428274</v>
      </c>
      <c r="O336" s="3">
        <f>'[2]Industry&amp;Non-Energy-use'!AL714</f>
        <v>41.444668298796117</v>
      </c>
      <c r="P336" s="3">
        <f>'[2]Industry&amp;Non-Energy-use'!AM714</f>
        <v>42.616609241241299</v>
      </c>
      <c r="Q336" s="3">
        <f>'[2]Industry&amp;Non-Energy-use'!AN714</f>
        <v>31.57436220738759</v>
      </c>
      <c r="R336" s="3">
        <f>'[2]Industry&amp;Non-Energy-use'!AO714</f>
        <v>42.616609241241299</v>
      </c>
      <c r="S336" s="3">
        <f>'[2]Industry&amp;Non-Energy-use'!AP714</f>
        <v>35.772807707836009</v>
      </c>
      <c r="T336" s="3">
        <f>'[2]Industry&amp;Non-Energy-use'!AQ714</f>
        <v>18.732109648251878</v>
      </c>
      <c r="U336" s="3">
        <f>'[2]Industry&amp;Non-Energy-use'!AR714</f>
        <v>35.772807707836009</v>
      </c>
      <c r="V336" s="3">
        <f>'[2]Industry&amp;Non-Energy-use'!AS714</f>
        <v>21.019636612581344</v>
      </c>
      <c r="W336" s="3">
        <f>'[2]Industry&amp;Non-Energy-use'!AT714</f>
        <v>0</v>
      </c>
      <c r="X336" s="3">
        <f>'[2]Industry&amp;Non-Energy-use'!AU714</f>
        <v>21.019636612581344</v>
      </c>
    </row>
    <row r="337" spans="1:24" x14ac:dyDescent="0.25">
      <c r="A337" t="s">
        <v>4</v>
      </c>
      <c r="B337" t="s">
        <v>61</v>
      </c>
      <c r="D337" s="22" t="s">
        <v>62</v>
      </c>
      <c r="E337" t="s">
        <v>63</v>
      </c>
      <c r="F337" s="2" t="str">
        <f>'[2]Industry&amp;Non-Energy-use'!AC715</f>
        <v>Heat</v>
      </c>
      <c r="G337" s="2" t="str">
        <f>'[2]Industry&amp;Non-Energy-use'!AD715</f>
        <v>GWh</v>
      </c>
      <c r="H337" s="3">
        <f>'[2]Industry&amp;Non-Energy-use'!AE715</f>
        <v>0</v>
      </c>
      <c r="I337" s="3">
        <f>'[2]Industry&amp;Non-Energy-use'!AF715</f>
        <v>0</v>
      </c>
      <c r="J337" s="3">
        <f>'[2]Industry&amp;Non-Energy-use'!AG715</f>
        <v>0</v>
      </c>
      <c r="K337" s="3">
        <f>'[2]Industry&amp;Non-Energy-use'!AH715</f>
        <v>0</v>
      </c>
      <c r="L337" s="3">
        <f>'[2]Industry&amp;Non-Energy-use'!AI715</f>
        <v>0</v>
      </c>
      <c r="M337" s="3">
        <f>'[2]Industry&amp;Non-Energy-use'!AJ715</f>
        <v>0</v>
      </c>
      <c r="N337" s="3">
        <f>'[2]Industry&amp;Non-Energy-use'!AK715</f>
        <v>0</v>
      </c>
      <c r="O337" s="3">
        <f>'[2]Industry&amp;Non-Energy-use'!AL715</f>
        <v>0</v>
      </c>
      <c r="P337" s="3">
        <f>'[2]Industry&amp;Non-Energy-use'!AM715</f>
        <v>0</v>
      </c>
      <c r="Q337" s="3">
        <f>'[2]Industry&amp;Non-Energy-use'!AN715</f>
        <v>0</v>
      </c>
      <c r="R337" s="3">
        <f>'[2]Industry&amp;Non-Energy-use'!AO715</f>
        <v>0</v>
      </c>
      <c r="S337" s="3">
        <f>'[2]Industry&amp;Non-Energy-use'!AP715</f>
        <v>0</v>
      </c>
      <c r="T337" s="3">
        <f>'[2]Industry&amp;Non-Energy-use'!AQ715</f>
        <v>0</v>
      </c>
      <c r="U337" s="3">
        <f>'[2]Industry&amp;Non-Energy-use'!AR715</f>
        <v>0</v>
      </c>
      <c r="V337" s="3">
        <f>'[2]Industry&amp;Non-Energy-use'!AS715</f>
        <v>0</v>
      </c>
      <c r="W337" s="3">
        <f>'[2]Industry&amp;Non-Energy-use'!AT715</f>
        <v>0</v>
      </c>
      <c r="X337" s="3">
        <f>'[2]Industry&amp;Non-Energy-use'!AU715</f>
        <v>0</v>
      </c>
    </row>
    <row r="338" spans="1:24" x14ac:dyDescent="0.25">
      <c r="A338" t="s">
        <v>4</v>
      </c>
      <c r="B338" t="s">
        <v>61</v>
      </c>
      <c r="D338" s="22" t="s">
        <v>62</v>
      </c>
      <c r="E338" t="s">
        <v>63</v>
      </c>
      <c r="F338" s="2" t="str">
        <f>'[2]Industry&amp;Non-Energy-use'!AC716</f>
        <v>Hydrogen</v>
      </c>
      <c r="G338" s="2" t="str">
        <f>'[2]Industry&amp;Non-Energy-use'!AD716</f>
        <v>GWh</v>
      </c>
      <c r="H338" s="3">
        <f>'[2]Industry&amp;Non-Energy-use'!AE716</f>
        <v>0</v>
      </c>
      <c r="I338" s="3">
        <f>'[2]Industry&amp;Non-Energy-use'!AF716</f>
        <v>0</v>
      </c>
      <c r="J338" s="3">
        <f>'[2]Industry&amp;Non-Energy-use'!AG716</f>
        <v>0</v>
      </c>
      <c r="K338" s="3">
        <f>'[2]Industry&amp;Non-Energy-use'!AH716</f>
        <v>0</v>
      </c>
      <c r="L338" s="3">
        <f>'[2]Industry&amp;Non-Energy-use'!AI716</f>
        <v>0</v>
      </c>
      <c r="M338" s="3">
        <f>'[2]Industry&amp;Non-Energy-use'!AJ716</f>
        <v>0</v>
      </c>
      <c r="N338" s="3">
        <f>'[2]Industry&amp;Non-Energy-use'!AK716</f>
        <v>0</v>
      </c>
      <c r="O338" s="3">
        <f>'[2]Industry&amp;Non-Energy-use'!AL716</f>
        <v>0</v>
      </c>
      <c r="P338" s="3">
        <f>'[2]Industry&amp;Non-Energy-use'!AM716</f>
        <v>0</v>
      </c>
      <c r="Q338" s="3">
        <f>'[2]Industry&amp;Non-Energy-use'!AN716</f>
        <v>0</v>
      </c>
      <c r="R338" s="3">
        <f>'[2]Industry&amp;Non-Energy-use'!AO716</f>
        <v>0</v>
      </c>
      <c r="S338" s="3">
        <f>'[2]Industry&amp;Non-Energy-use'!AP716</f>
        <v>0</v>
      </c>
      <c r="T338" s="3">
        <f>'[2]Industry&amp;Non-Energy-use'!AQ716</f>
        <v>0</v>
      </c>
      <c r="U338" s="3">
        <f>'[2]Industry&amp;Non-Energy-use'!AR716</f>
        <v>0</v>
      </c>
      <c r="V338" s="3">
        <f>'[2]Industry&amp;Non-Energy-use'!AS716</f>
        <v>0</v>
      </c>
      <c r="W338" s="3">
        <f>'[2]Industry&amp;Non-Energy-use'!AT716</f>
        <v>0</v>
      </c>
      <c r="X338" s="3">
        <f>'[2]Industry&amp;Non-Energy-use'!AU716</f>
        <v>0</v>
      </c>
    </row>
    <row r="339" spans="1:24" x14ac:dyDescent="0.25">
      <c r="A339" t="s">
        <v>4</v>
      </c>
      <c r="B339" t="s">
        <v>61</v>
      </c>
      <c r="D339" s="22" t="s">
        <v>62</v>
      </c>
      <c r="E339" t="s">
        <v>63</v>
      </c>
      <c r="F339" s="2" t="str">
        <f>'[2]Industry&amp;Non-Energy-use'!AC717</f>
        <v>E-fuels</v>
      </c>
      <c r="G339" s="2" t="str">
        <f>'[2]Industry&amp;Non-Energy-use'!AD717</f>
        <v>GWh</v>
      </c>
      <c r="H339" s="3">
        <f>'[2]Industry&amp;Non-Energy-use'!AE717</f>
        <v>0</v>
      </c>
      <c r="I339" s="3">
        <f>'[2]Industry&amp;Non-Energy-use'!AF717</f>
        <v>0</v>
      </c>
      <c r="J339" s="3">
        <f>'[2]Industry&amp;Non-Energy-use'!AG717</f>
        <v>0</v>
      </c>
      <c r="K339" s="3">
        <f>'[2]Industry&amp;Non-Energy-use'!AH717</f>
        <v>0</v>
      </c>
      <c r="L339" s="3">
        <f>'[2]Industry&amp;Non-Energy-use'!AI717</f>
        <v>0</v>
      </c>
      <c r="M339" s="3">
        <f>'[2]Industry&amp;Non-Energy-use'!AJ717</f>
        <v>0</v>
      </c>
      <c r="N339" s="3">
        <f>'[2]Industry&amp;Non-Energy-use'!AK717</f>
        <v>0</v>
      </c>
      <c r="O339" s="3">
        <f>'[2]Industry&amp;Non-Energy-use'!AL717</f>
        <v>0</v>
      </c>
      <c r="P339" s="3">
        <f>'[2]Industry&amp;Non-Energy-use'!AM717</f>
        <v>0</v>
      </c>
      <c r="Q339" s="3">
        <f>'[2]Industry&amp;Non-Energy-use'!AN717</f>
        <v>0</v>
      </c>
      <c r="R339" s="3">
        <f>'[2]Industry&amp;Non-Energy-use'!AO717</f>
        <v>0</v>
      </c>
      <c r="S339" s="3">
        <f>'[2]Industry&amp;Non-Energy-use'!AP717</f>
        <v>0</v>
      </c>
      <c r="T339" s="3">
        <f>'[2]Industry&amp;Non-Energy-use'!AQ717</f>
        <v>0</v>
      </c>
      <c r="U339" s="3">
        <f>'[2]Industry&amp;Non-Energy-use'!AR717</f>
        <v>0</v>
      </c>
      <c r="V339" s="3">
        <f>'[2]Industry&amp;Non-Energy-use'!AS717</f>
        <v>0</v>
      </c>
      <c r="W339" s="3">
        <f>'[2]Industry&amp;Non-Energy-use'!AT717</f>
        <v>0</v>
      </c>
      <c r="X339" s="3">
        <f>'[2]Industry&amp;Non-Energy-use'!AU717</f>
        <v>0</v>
      </c>
    </row>
    <row r="340" spans="1:24" x14ac:dyDescent="0.25">
      <c r="E340"/>
    </row>
    <row r="341" spans="1:24" x14ac:dyDescent="0.25">
      <c r="A341" t="s">
        <v>4</v>
      </c>
      <c r="B341" t="s">
        <v>61</v>
      </c>
      <c r="D341" s="22" t="s">
        <v>62</v>
      </c>
      <c r="E341" t="s">
        <v>64</v>
      </c>
      <c r="F341" s="2" t="str">
        <f>'[2]Industry&amp;Non-Energy-use'!AC719</f>
        <v>Coal</v>
      </c>
      <c r="G341" s="2" t="str">
        <f>'[2]Industry&amp;Non-Energy-use'!AD719</f>
        <v>GWh</v>
      </c>
      <c r="H341" s="3">
        <f>'[2]Industry&amp;Non-Energy-use'!AE719</f>
        <v>0</v>
      </c>
      <c r="I341" s="3">
        <f>'[2]Industry&amp;Non-Energy-use'!AF719</f>
        <v>0</v>
      </c>
      <c r="J341" s="3">
        <f>'[2]Industry&amp;Non-Energy-use'!AG719</f>
        <v>0</v>
      </c>
      <c r="K341" s="3">
        <f>'[2]Industry&amp;Non-Energy-use'!AH719</f>
        <v>0</v>
      </c>
      <c r="L341" s="3">
        <f>'[2]Industry&amp;Non-Energy-use'!AI719</f>
        <v>0</v>
      </c>
      <c r="M341" s="3">
        <f>'[2]Industry&amp;Non-Energy-use'!AJ719</f>
        <v>0</v>
      </c>
      <c r="N341" s="3">
        <f>'[2]Industry&amp;Non-Energy-use'!AK719</f>
        <v>0</v>
      </c>
      <c r="O341" s="3">
        <f>'[2]Industry&amp;Non-Energy-use'!AL719</f>
        <v>0</v>
      </c>
      <c r="P341" s="3">
        <f>'[2]Industry&amp;Non-Energy-use'!AM719</f>
        <v>0</v>
      </c>
      <c r="Q341" s="3">
        <f>'[2]Industry&amp;Non-Energy-use'!AN719</f>
        <v>0</v>
      </c>
      <c r="R341" s="3">
        <f>'[2]Industry&amp;Non-Energy-use'!AO719</f>
        <v>0</v>
      </c>
      <c r="S341" s="3">
        <f>'[2]Industry&amp;Non-Energy-use'!AP719</f>
        <v>0</v>
      </c>
      <c r="T341" s="3">
        <f>'[2]Industry&amp;Non-Energy-use'!AQ719</f>
        <v>0</v>
      </c>
      <c r="U341" s="3">
        <f>'[2]Industry&amp;Non-Energy-use'!AR719</f>
        <v>0</v>
      </c>
      <c r="V341" s="3">
        <f>'[2]Industry&amp;Non-Energy-use'!AS719</f>
        <v>0</v>
      </c>
      <c r="W341" s="3">
        <f>'[2]Industry&amp;Non-Energy-use'!AT719</f>
        <v>0</v>
      </c>
      <c r="X341" s="3">
        <f>'[2]Industry&amp;Non-Energy-use'!AU719</f>
        <v>0</v>
      </c>
    </row>
    <row r="342" spans="1:24" x14ac:dyDescent="0.25">
      <c r="A342" t="s">
        <v>4</v>
      </c>
      <c r="B342" t="s">
        <v>61</v>
      </c>
      <c r="D342" s="22" t="s">
        <v>62</v>
      </c>
      <c r="E342" t="s">
        <v>64</v>
      </c>
      <c r="F342" s="2" t="str">
        <f>'[2]Industry&amp;Non-Energy-use'!AC720</f>
        <v>Oil</v>
      </c>
      <c r="G342" s="2" t="str">
        <f>'[2]Industry&amp;Non-Energy-use'!AD720</f>
        <v>GWh</v>
      </c>
      <c r="H342" s="3">
        <f>'[2]Industry&amp;Non-Energy-use'!AE720</f>
        <v>0</v>
      </c>
      <c r="I342" s="3">
        <f>'[2]Industry&amp;Non-Energy-use'!AF720</f>
        <v>0</v>
      </c>
      <c r="J342" s="3">
        <f>'[2]Industry&amp;Non-Energy-use'!AG720</f>
        <v>0</v>
      </c>
      <c r="K342" s="3">
        <f>'[2]Industry&amp;Non-Energy-use'!AH720</f>
        <v>0</v>
      </c>
      <c r="L342" s="3">
        <f>'[2]Industry&amp;Non-Energy-use'!AI720</f>
        <v>0</v>
      </c>
      <c r="M342" s="3">
        <f>'[2]Industry&amp;Non-Energy-use'!AJ720</f>
        <v>0</v>
      </c>
      <c r="N342" s="3">
        <f>'[2]Industry&amp;Non-Energy-use'!AK720</f>
        <v>0</v>
      </c>
      <c r="O342" s="3">
        <f>'[2]Industry&amp;Non-Energy-use'!AL720</f>
        <v>0</v>
      </c>
      <c r="P342" s="3">
        <f>'[2]Industry&amp;Non-Energy-use'!AM720</f>
        <v>0</v>
      </c>
      <c r="Q342" s="3">
        <f>'[2]Industry&amp;Non-Energy-use'!AN720</f>
        <v>0</v>
      </c>
      <c r="R342" s="3">
        <f>'[2]Industry&amp;Non-Energy-use'!AO720</f>
        <v>0</v>
      </c>
      <c r="S342" s="3">
        <f>'[2]Industry&amp;Non-Energy-use'!AP720</f>
        <v>0</v>
      </c>
      <c r="T342" s="3">
        <f>'[2]Industry&amp;Non-Energy-use'!AQ720</f>
        <v>0</v>
      </c>
      <c r="U342" s="3">
        <f>'[2]Industry&amp;Non-Energy-use'!AR720</f>
        <v>0</v>
      </c>
      <c r="V342" s="3">
        <f>'[2]Industry&amp;Non-Energy-use'!AS720</f>
        <v>0</v>
      </c>
      <c r="W342" s="3">
        <f>'[2]Industry&amp;Non-Energy-use'!AT720</f>
        <v>0</v>
      </c>
      <c r="X342" s="3">
        <f>'[2]Industry&amp;Non-Energy-use'!AU720</f>
        <v>0</v>
      </c>
    </row>
    <row r="343" spans="1:24" x14ac:dyDescent="0.25">
      <c r="A343" t="s">
        <v>4</v>
      </c>
      <c r="B343" t="s">
        <v>61</v>
      </c>
      <c r="D343" s="22" t="s">
        <v>62</v>
      </c>
      <c r="E343" t="s">
        <v>64</v>
      </c>
      <c r="F343" s="2" t="str">
        <f>'[2]Industry&amp;Non-Energy-use'!AC721</f>
        <v>Natural Gas</v>
      </c>
      <c r="G343" s="2" t="str">
        <f>'[2]Industry&amp;Non-Energy-use'!AD721</f>
        <v>GWh</v>
      </c>
      <c r="H343" s="3">
        <f>'[2]Industry&amp;Non-Energy-use'!AE721</f>
        <v>0</v>
      </c>
      <c r="I343" s="3">
        <f>'[2]Industry&amp;Non-Energy-use'!AF721</f>
        <v>0</v>
      </c>
      <c r="J343" s="3">
        <f>'[2]Industry&amp;Non-Energy-use'!AG721</f>
        <v>0</v>
      </c>
      <c r="K343" s="3">
        <f>'[2]Industry&amp;Non-Energy-use'!AH721</f>
        <v>0</v>
      </c>
      <c r="L343" s="3">
        <f>'[2]Industry&amp;Non-Energy-use'!AI721</f>
        <v>0</v>
      </c>
      <c r="M343" s="3">
        <f>'[2]Industry&amp;Non-Energy-use'!AJ721</f>
        <v>0</v>
      </c>
      <c r="N343" s="3">
        <f>'[2]Industry&amp;Non-Energy-use'!AK721</f>
        <v>0</v>
      </c>
      <c r="O343" s="3">
        <f>'[2]Industry&amp;Non-Energy-use'!AL721</f>
        <v>0</v>
      </c>
      <c r="P343" s="3">
        <f>'[2]Industry&amp;Non-Energy-use'!AM721</f>
        <v>0</v>
      </c>
      <c r="Q343" s="3">
        <f>'[2]Industry&amp;Non-Energy-use'!AN721</f>
        <v>0</v>
      </c>
      <c r="R343" s="3">
        <f>'[2]Industry&amp;Non-Energy-use'!AO721</f>
        <v>0</v>
      </c>
      <c r="S343" s="3">
        <f>'[2]Industry&amp;Non-Energy-use'!AP721</f>
        <v>0</v>
      </c>
      <c r="T343" s="3">
        <f>'[2]Industry&amp;Non-Energy-use'!AQ721</f>
        <v>0</v>
      </c>
      <c r="U343" s="3">
        <f>'[2]Industry&amp;Non-Energy-use'!AR721</f>
        <v>0</v>
      </c>
      <c r="V343" s="3">
        <f>'[2]Industry&amp;Non-Energy-use'!AS721</f>
        <v>0</v>
      </c>
      <c r="W343" s="3">
        <f>'[2]Industry&amp;Non-Energy-use'!AT721</f>
        <v>0</v>
      </c>
      <c r="X343" s="3">
        <f>'[2]Industry&amp;Non-Energy-use'!AU721</f>
        <v>0</v>
      </c>
    </row>
    <row r="344" spans="1:24" x14ac:dyDescent="0.25">
      <c r="A344" t="s">
        <v>4</v>
      </c>
      <c r="B344" t="s">
        <v>61</v>
      </c>
      <c r="D344" s="22" t="s">
        <v>62</v>
      </c>
      <c r="E344" t="s">
        <v>64</v>
      </c>
      <c r="F344" s="2" t="str">
        <f>'[2]Industry&amp;Non-Energy-use'!AC722</f>
        <v>Biofuels</v>
      </c>
      <c r="G344" s="2" t="str">
        <f>'[2]Industry&amp;Non-Energy-use'!AD722</f>
        <v>GWh</v>
      </c>
      <c r="H344" s="3">
        <f>'[2]Industry&amp;Non-Energy-use'!AE722</f>
        <v>0</v>
      </c>
      <c r="I344" s="3">
        <f>'[2]Industry&amp;Non-Energy-use'!AF722</f>
        <v>0</v>
      </c>
      <c r="J344" s="3">
        <f>'[2]Industry&amp;Non-Energy-use'!AG722</f>
        <v>0</v>
      </c>
      <c r="K344" s="3">
        <f>'[2]Industry&amp;Non-Energy-use'!AH722</f>
        <v>0</v>
      </c>
      <c r="L344" s="3">
        <f>'[2]Industry&amp;Non-Energy-use'!AI722</f>
        <v>0</v>
      </c>
      <c r="M344" s="3">
        <f>'[2]Industry&amp;Non-Energy-use'!AJ722</f>
        <v>0</v>
      </c>
      <c r="N344" s="3">
        <f>'[2]Industry&amp;Non-Energy-use'!AK722</f>
        <v>0</v>
      </c>
      <c r="O344" s="3">
        <f>'[2]Industry&amp;Non-Energy-use'!AL722</f>
        <v>0</v>
      </c>
      <c r="P344" s="3">
        <f>'[2]Industry&amp;Non-Energy-use'!AM722</f>
        <v>0</v>
      </c>
      <c r="Q344" s="3">
        <f>'[2]Industry&amp;Non-Energy-use'!AN722</f>
        <v>0</v>
      </c>
      <c r="R344" s="3">
        <f>'[2]Industry&amp;Non-Energy-use'!AO722</f>
        <v>0</v>
      </c>
      <c r="S344" s="3">
        <f>'[2]Industry&amp;Non-Energy-use'!AP722</f>
        <v>0</v>
      </c>
      <c r="T344" s="3">
        <f>'[2]Industry&amp;Non-Energy-use'!AQ722</f>
        <v>0</v>
      </c>
      <c r="U344" s="3">
        <f>'[2]Industry&amp;Non-Energy-use'!AR722</f>
        <v>0</v>
      </c>
      <c r="V344" s="3">
        <f>'[2]Industry&amp;Non-Energy-use'!AS722</f>
        <v>0</v>
      </c>
      <c r="W344" s="3">
        <f>'[2]Industry&amp;Non-Energy-use'!AT722</f>
        <v>0</v>
      </c>
      <c r="X344" s="3">
        <f>'[2]Industry&amp;Non-Energy-use'!AU722</f>
        <v>0</v>
      </c>
    </row>
    <row r="345" spans="1:24" x14ac:dyDescent="0.25">
      <c r="A345" t="s">
        <v>4</v>
      </c>
      <c r="B345" t="s">
        <v>61</v>
      </c>
      <c r="D345" s="22" t="s">
        <v>62</v>
      </c>
      <c r="E345" t="s">
        <v>64</v>
      </c>
      <c r="F345" s="2" t="str">
        <f>'[2]Industry&amp;Non-Energy-use'!AC723</f>
        <v>Electricity</v>
      </c>
      <c r="G345" s="2" t="str">
        <f>'[2]Industry&amp;Non-Energy-use'!AD723</f>
        <v>GWh</v>
      </c>
      <c r="H345" s="3">
        <f>'[2]Industry&amp;Non-Energy-use'!AE723</f>
        <v>0</v>
      </c>
      <c r="I345" s="3">
        <f>'[2]Industry&amp;Non-Energy-use'!AF723</f>
        <v>0</v>
      </c>
      <c r="J345" s="3">
        <f>'[2]Industry&amp;Non-Energy-use'!AG723</f>
        <v>96.275637881412038</v>
      </c>
      <c r="K345" s="3">
        <f>'[2]Industry&amp;Non-Energy-use'!AH723</f>
        <v>195.91616566755471</v>
      </c>
      <c r="L345" s="3">
        <f>'[2]Industry&amp;Non-Energy-use'!AI723</f>
        <v>96.275637881412038</v>
      </c>
      <c r="M345" s="3">
        <f>'[2]Industry&amp;Non-Energy-use'!AJ723</f>
        <v>226.28125132805451</v>
      </c>
      <c r="N345" s="3">
        <f>'[2]Industry&amp;Non-Energy-use'!AK723</f>
        <v>348.69332337212307</v>
      </c>
      <c r="O345" s="3">
        <f>'[2]Industry&amp;Non-Energy-use'!AL723</f>
        <v>226.28125132805451</v>
      </c>
      <c r="P345" s="3">
        <f>'[2]Industry&amp;Non-Energy-use'!AM723</f>
        <v>398.8797620249992</v>
      </c>
      <c r="Q345" s="3">
        <f>'[2]Industry&amp;Non-Energy-use'!AN723</f>
        <v>689.56384340327179</v>
      </c>
      <c r="R345" s="3">
        <f>'[2]Industry&amp;Non-Energy-use'!AO723</f>
        <v>398.8797620249992</v>
      </c>
      <c r="S345" s="3">
        <f>'[2]Industry&amp;Non-Energy-use'!AP723</f>
        <v>781.25520351983528</v>
      </c>
      <c r="T345" s="3">
        <f>'[2]Industry&amp;Non-Energy-use'!AQ723</f>
        <v>1227.2918235933043</v>
      </c>
      <c r="U345" s="3">
        <f>'[2]Industry&amp;Non-Energy-use'!AR723</f>
        <v>781.25520351983528</v>
      </c>
      <c r="V345" s="3">
        <f>'[2]Industry&amp;Non-Energy-use'!AS723</f>
        <v>1377.1661939813064</v>
      </c>
      <c r="W345" s="3">
        <f>'[2]Industry&amp;Non-Energy-use'!AT723</f>
        <v>1941.6398540014438</v>
      </c>
      <c r="X345" s="3">
        <f>'[2]Industry&amp;Non-Energy-use'!AU723</f>
        <v>1377.1661939813064</v>
      </c>
    </row>
    <row r="346" spans="1:24" x14ac:dyDescent="0.25">
      <c r="A346" t="s">
        <v>4</v>
      </c>
      <c r="B346" t="s">
        <v>61</v>
      </c>
      <c r="D346" s="22" t="s">
        <v>62</v>
      </c>
      <c r="E346" t="s">
        <v>64</v>
      </c>
      <c r="F346" s="2" t="str">
        <f>'[2]Industry&amp;Non-Energy-use'!AC724</f>
        <v>Heat</v>
      </c>
      <c r="G346" s="2" t="str">
        <f>'[2]Industry&amp;Non-Energy-use'!AD724</f>
        <v>GWh</v>
      </c>
      <c r="H346" s="3">
        <f>'[2]Industry&amp;Non-Energy-use'!AE724</f>
        <v>0</v>
      </c>
      <c r="I346" s="3">
        <f>'[2]Industry&amp;Non-Energy-use'!AF724</f>
        <v>0</v>
      </c>
      <c r="J346" s="3">
        <f>'[2]Industry&amp;Non-Energy-use'!AG724</f>
        <v>0</v>
      </c>
      <c r="K346" s="3">
        <f>'[2]Industry&amp;Non-Energy-use'!AH724</f>
        <v>0</v>
      </c>
      <c r="L346" s="3">
        <f>'[2]Industry&amp;Non-Energy-use'!AI724</f>
        <v>0</v>
      </c>
      <c r="M346" s="3">
        <f>'[2]Industry&amp;Non-Energy-use'!AJ724</f>
        <v>0</v>
      </c>
      <c r="N346" s="3">
        <f>'[2]Industry&amp;Non-Energy-use'!AK724</f>
        <v>0</v>
      </c>
      <c r="O346" s="3">
        <f>'[2]Industry&amp;Non-Energy-use'!AL724</f>
        <v>0</v>
      </c>
      <c r="P346" s="3">
        <f>'[2]Industry&amp;Non-Energy-use'!AM724</f>
        <v>0</v>
      </c>
      <c r="Q346" s="3">
        <f>'[2]Industry&amp;Non-Energy-use'!AN724</f>
        <v>0</v>
      </c>
      <c r="R346" s="3">
        <f>'[2]Industry&amp;Non-Energy-use'!AO724</f>
        <v>0</v>
      </c>
      <c r="S346" s="3">
        <f>'[2]Industry&amp;Non-Energy-use'!AP724</f>
        <v>0</v>
      </c>
      <c r="T346" s="3">
        <f>'[2]Industry&amp;Non-Energy-use'!AQ724</f>
        <v>0</v>
      </c>
      <c r="U346" s="3">
        <f>'[2]Industry&amp;Non-Energy-use'!AR724</f>
        <v>0</v>
      </c>
      <c r="V346" s="3">
        <f>'[2]Industry&amp;Non-Energy-use'!AS724</f>
        <v>0</v>
      </c>
      <c r="W346" s="3">
        <f>'[2]Industry&amp;Non-Energy-use'!AT724</f>
        <v>0</v>
      </c>
      <c r="X346" s="3">
        <f>'[2]Industry&amp;Non-Energy-use'!AU724</f>
        <v>0</v>
      </c>
    </row>
    <row r="347" spans="1:24" x14ac:dyDescent="0.25">
      <c r="A347" t="s">
        <v>4</v>
      </c>
      <c r="B347" t="s">
        <v>61</v>
      </c>
      <c r="D347" s="22" t="s">
        <v>62</v>
      </c>
      <c r="E347" t="s">
        <v>64</v>
      </c>
      <c r="F347" s="2" t="str">
        <f>'[2]Industry&amp;Non-Energy-use'!AC725</f>
        <v>Hydrogen</v>
      </c>
      <c r="G347" s="2" t="str">
        <f>'[2]Industry&amp;Non-Energy-use'!AD725</f>
        <v>GWh</v>
      </c>
      <c r="H347" s="3">
        <f>'[2]Industry&amp;Non-Energy-use'!AE725</f>
        <v>0</v>
      </c>
      <c r="I347" s="3">
        <f>'[2]Industry&amp;Non-Energy-use'!AF725</f>
        <v>0</v>
      </c>
      <c r="J347" s="3">
        <f>'[2]Industry&amp;Non-Energy-use'!AG725</f>
        <v>0</v>
      </c>
      <c r="K347" s="3">
        <f>'[2]Industry&amp;Non-Energy-use'!AH725</f>
        <v>0</v>
      </c>
      <c r="L347" s="3">
        <f>'[2]Industry&amp;Non-Energy-use'!AI725</f>
        <v>0</v>
      </c>
      <c r="M347" s="3">
        <f>'[2]Industry&amp;Non-Energy-use'!AJ725</f>
        <v>0</v>
      </c>
      <c r="N347" s="3">
        <f>'[2]Industry&amp;Non-Energy-use'!AK725</f>
        <v>0</v>
      </c>
      <c r="O347" s="3">
        <f>'[2]Industry&amp;Non-Energy-use'!AL725</f>
        <v>0</v>
      </c>
      <c r="P347" s="3">
        <f>'[2]Industry&amp;Non-Energy-use'!AM725</f>
        <v>0</v>
      </c>
      <c r="Q347" s="3">
        <f>'[2]Industry&amp;Non-Energy-use'!AN725</f>
        <v>0</v>
      </c>
      <c r="R347" s="3">
        <f>'[2]Industry&amp;Non-Energy-use'!AO725</f>
        <v>0</v>
      </c>
      <c r="S347" s="3">
        <f>'[2]Industry&amp;Non-Energy-use'!AP725</f>
        <v>0</v>
      </c>
      <c r="T347" s="3">
        <f>'[2]Industry&amp;Non-Energy-use'!AQ725</f>
        <v>0</v>
      </c>
      <c r="U347" s="3">
        <f>'[2]Industry&amp;Non-Energy-use'!AR725</f>
        <v>0</v>
      </c>
      <c r="V347" s="3">
        <f>'[2]Industry&amp;Non-Energy-use'!AS725</f>
        <v>0</v>
      </c>
      <c r="W347" s="3">
        <f>'[2]Industry&amp;Non-Energy-use'!AT725</f>
        <v>0</v>
      </c>
      <c r="X347" s="3">
        <f>'[2]Industry&amp;Non-Energy-use'!AU725</f>
        <v>0</v>
      </c>
    </row>
    <row r="348" spans="1:24" x14ac:dyDescent="0.25">
      <c r="A348" t="s">
        <v>4</v>
      </c>
      <c r="B348" t="s">
        <v>61</v>
      </c>
      <c r="D348" s="22" t="s">
        <v>62</v>
      </c>
      <c r="E348" t="s">
        <v>64</v>
      </c>
      <c r="F348" s="2" t="str">
        <f>'[2]Industry&amp;Non-Energy-use'!AC726</f>
        <v>E-fuels</v>
      </c>
      <c r="G348" s="2" t="str">
        <f>'[2]Industry&amp;Non-Energy-use'!AD726</f>
        <v>GWh</v>
      </c>
      <c r="H348" s="3">
        <f>'[2]Industry&amp;Non-Energy-use'!AE726</f>
        <v>0</v>
      </c>
      <c r="I348" s="3">
        <f>'[2]Industry&amp;Non-Energy-use'!AF726</f>
        <v>0</v>
      </c>
      <c r="J348" s="3">
        <f>'[2]Industry&amp;Non-Energy-use'!AG726</f>
        <v>0</v>
      </c>
      <c r="K348" s="3">
        <f>'[2]Industry&amp;Non-Energy-use'!AH726</f>
        <v>0</v>
      </c>
      <c r="L348" s="3">
        <f>'[2]Industry&amp;Non-Energy-use'!AI726</f>
        <v>0</v>
      </c>
      <c r="M348" s="3">
        <f>'[2]Industry&amp;Non-Energy-use'!AJ726</f>
        <v>0</v>
      </c>
      <c r="N348" s="3">
        <f>'[2]Industry&amp;Non-Energy-use'!AK726</f>
        <v>0</v>
      </c>
      <c r="O348" s="3">
        <f>'[2]Industry&amp;Non-Energy-use'!AL726</f>
        <v>0</v>
      </c>
      <c r="P348" s="3">
        <f>'[2]Industry&amp;Non-Energy-use'!AM726</f>
        <v>0</v>
      </c>
      <c r="Q348" s="3">
        <f>'[2]Industry&amp;Non-Energy-use'!AN726</f>
        <v>0</v>
      </c>
      <c r="R348" s="3">
        <f>'[2]Industry&amp;Non-Energy-use'!AO726</f>
        <v>0</v>
      </c>
      <c r="S348" s="3">
        <f>'[2]Industry&amp;Non-Energy-use'!AP726</f>
        <v>0</v>
      </c>
      <c r="T348" s="3">
        <f>'[2]Industry&amp;Non-Energy-use'!AQ726</f>
        <v>0</v>
      </c>
      <c r="U348" s="3">
        <f>'[2]Industry&amp;Non-Energy-use'!AR726</f>
        <v>0</v>
      </c>
      <c r="V348" s="3">
        <f>'[2]Industry&amp;Non-Energy-use'!AS726</f>
        <v>0</v>
      </c>
      <c r="W348" s="3">
        <f>'[2]Industry&amp;Non-Energy-use'!AT726</f>
        <v>0</v>
      </c>
      <c r="X348" s="3">
        <f>'[2]Industry&amp;Non-Energy-use'!AU726</f>
        <v>0</v>
      </c>
    </row>
    <row r="349" spans="1:24" x14ac:dyDescent="0.25">
      <c r="E349"/>
    </row>
    <row r="350" spans="1:24" x14ac:dyDescent="0.25">
      <c r="A350" t="s">
        <v>4</v>
      </c>
      <c r="B350" t="s">
        <v>61</v>
      </c>
      <c r="D350" s="22" t="s">
        <v>65</v>
      </c>
      <c r="E350" t="s">
        <v>66</v>
      </c>
      <c r="F350" s="2" t="str">
        <f>'[2]Industry&amp;Non-Energy-use'!AC728</f>
        <v>Coal</v>
      </c>
      <c r="G350" s="2" t="str">
        <f>'[2]Industry&amp;Non-Energy-use'!AD728</f>
        <v>GWh</v>
      </c>
      <c r="H350" s="3">
        <f>'[2]Industry&amp;Non-Energy-use'!AE728</f>
        <v>0</v>
      </c>
      <c r="I350" s="3">
        <f>'[2]Industry&amp;Non-Energy-use'!AF728</f>
        <v>0</v>
      </c>
      <c r="J350" s="3">
        <f>'[2]Industry&amp;Non-Energy-use'!AG728</f>
        <v>0</v>
      </c>
      <c r="K350" s="3">
        <f>'[2]Industry&amp;Non-Energy-use'!AH728</f>
        <v>0</v>
      </c>
      <c r="L350" s="3">
        <f>'[2]Industry&amp;Non-Energy-use'!AI728</f>
        <v>0</v>
      </c>
      <c r="M350" s="3">
        <f>'[2]Industry&amp;Non-Energy-use'!AJ728</f>
        <v>0</v>
      </c>
      <c r="N350" s="3">
        <f>'[2]Industry&amp;Non-Energy-use'!AK728</f>
        <v>0</v>
      </c>
      <c r="O350" s="3">
        <f>'[2]Industry&amp;Non-Energy-use'!AL728</f>
        <v>0</v>
      </c>
      <c r="P350" s="3">
        <f>'[2]Industry&amp;Non-Energy-use'!AM728</f>
        <v>0</v>
      </c>
      <c r="Q350" s="3">
        <f>'[2]Industry&amp;Non-Energy-use'!AN728</f>
        <v>0</v>
      </c>
      <c r="R350" s="3">
        <f>'[2]Industry&amp;Non-Energy-use'!AO728</f>
        <v>0</v>
      </c>
      <c r="S350" s="3">
        <f>'[2]Industry&amp;Non-Energy-use'!AP728</f>
        <v>0</v>
      </c>
      <c r="T350" s="3">
        <f>'[2]Industry&amp;Non-Energy-use'!AQ728</f>
        <v>0</v>
      </c>
      <c r="U350" s="3">
        <f>'[2]Industry&amp;Non-Energy-use'!AR728</f>
        <v>0</v>
      </c>
      <c r="V350" s="3">
        <f>'[2]Industry&amp;Non-Energy-use'!AS728</f>
        <v>0</v>
      </c>
      <c r="W350" s="3">
        <f>'[2]Industry&amp;Non-Energy-use'!AT728</f>
        <v>0</v>
      </c>
      <c r="X350" s="3">
        <f>'[2]Industry&amp;Non-Energy-use'!AU728</f>
        <v>0</v>
      </c>
    </row>
    <row r="351" spans="1:24" x14ac:dyDescent="0.25">
      <c r="A351" t="s">
        <v>4</v>
      </c>
      <c r="B351" t="s">
        <v>61</v>
      </c>
      <c r="D351" s="22" t="s">
        <v>65</v>
      </c>
      <c r="E351" t="s">
        <v>66</v>
      </c>
      <c r="F351" s="2" t="str">
        <f>'[2]Industry&amp;Non-Energy-use'!AC729</f>
        <v>Oil</v>
      </c>
      <c r="G351" s="2" t="str">
        <f>'[2]Industry&amp;Non-Energy-use'!AD729</f>
        <v>GWh</v>
      </c>
      <c r="H351" s="3">
        <f>'[2]Industry&amp;Non-Energy-use'!AE729</f>
        <v>0</v>
      </c>
      <c r="I351" s="3">
        <f>'[2]Industry&amp;Non-Energy-use'!AF729</f>
        <v>11795.79</v>
      </c>
      <c r="J351" s="3">
        <f>'[2]Industry&amp;Non-Energy-use'!AG729</f>
        <v>12300.622197277924</v>
      </c>
      <c r="K351" s="3">
        <f>'[2]Industry&amp;Non-Energy-use'!AH729</f>
        <v>11380.297055396446</v>
      </c>
      <c r="L351" s="3">
        <f>'[2]Industry&amp;Non-Energy-use'!AI729</f>
        <v>11480.580717459397</v>
      </c>
      <c r="M351" s="3">
        <f>'[2]Industry&amp;Non-Energy-use'!AJ729</f>
        <v>8903.3374917429865</v>
      </c>
      <c r="N351" s="3">
        <f>'[2]Industry&amp;Non-Energy-use'!AK729</f>
        <v>8577.5620144771947</v>
      </c>
      <c r="O351" s="3">
        <f>'[2]Industry&amp;Non-Energy-use'!AL729</f>
        <v>6677.5031188072408</v>
      </c>
      <c r="P351" s="3">
        <f>'[2]Industry&amp;Non-Energy-use'!AM729</f>
        <v>5815.0118908706827</v>
      </c>
      <c r="Q351" s="3">
        <f>'[2]Industry&amp;Non-Energy-use'!AN729</f>
        <v>5172.066757418329</v>
      </c>
      <c r="R351" s="3">
        <f>'[2]Industry&amp;Non-Energy-use'!AO729</f>
        <v>4361.2589181530111</v>
      </c>
      <c r="S351" s="3">
        <f>'[2]Industry&amp;Non-Energy-use'!AP729</f>
        <v>2557.7979677863732</v>
      </c>
      <c r="T351" s="3">
        <f>'[2]Industry&amp;Non-Energy-use'!AQ729</f>
        <v>2192.7893679388458</v>
      </c>
      <c r="U351" s="3">
        <f>'[2]Industry&amp;Non-Energy-use'!AR729</f>
        <v>639.4494919465933</v>
      </c>
      <c r="V351" s="3">
        <f>'[2]Industry&amp;Non-Energy-use'!AS729</f>
        <v>0</v>
      </c>
      <c r="W351" s="3">
        <f>'[2]Industry&amp;Non-Energy-use'!AT729</f>
        <v>0</v>
      </c>
      <c r="X351" s="3">
        <f>'[2]Industry&amp;Non-Energy-use'!AU729</f>
        <v>0</v>
      </c>
    </row>
    <row r="352" spans="1:24" x14ac:dyDescent="0.25">
      <c r="A352" t="s">
        <v>4</v>
      </c>
      <c r="B352" t="s">
        <v>61</v>
      </c>
      <c r="D352" s="22" t="s">
        <v>65</v>
      </c>
      <c r="E352" t="s">
        <v>66</v>
      </c>
      <c r="F352" s="2" t="str">
        <f>'[2]Industry&amp;Non-Energy-use'!AC730</f>
        <v>Natural Gas</v>
      </c>
      <c r="G352" s="2" t="str">
        <f>'[2]Industry&amp;Non-Energy-use'!AD730</f>
        <v>GWh</v>
      </c>
      <c r="H352" s="3">
        <f>'[2]Industry&amp;Non-Energy-use'!AE730</f>
        <v>0</v>
      </c>
      <c r="I352" s="3">
        <f>'[2]Industry&amp;Non-Energy-use'!AF730</f>
        <v>0</v>
      </c>
      <c r="J352" s="3">
        <f>'[2]Industry&amp;Non-Energy-use'!AG730</f>
        <v>1640.0829596370568</v>
      </c>
      <c r="K352" s="3">
        <f>'[2]Industry&amp;Non-Energy-use'!AH730</f>
        <v>1517.3729407195265</v>
      </c>
      <c r="L352" s="3">
        <f>'[2]Industry&amp;Non-Energy-use'!AI730</f>
        <v>1640.0829596370568</v>
      </c>
      <c r="M352" s="3">
        <f>'[2]Industry&amp;Non-Energy-use'!AJ730</f>
        <v>3709.7239548929115</v>
      </c>
      <c r="N352" s="3">
        <f>'[2]Industry&amp;Non-Energy-use'!AK730</f>
        <v>3573.9841726988316</v>
      </c>
      <c r="O352" s="3">
        <f>'[2]Industry&amp;Non-Energy-use'!AL730</f>
        <v>3709.7239548929115</v>
      </c>
      <c r="P352" s="3">
        <f>'[2]Industry&amp;Non-Energy-use'!AM730</f>
        <v>6541.8883772295176</v>
      </c>
      <c r="Q352" s="3">
        <f>'[2]Industry&amp;Non-Energy-use'!AN730</f>
        <v>5818.5751020956204</v>
      </c>
      <c r="R352" s="3">
        <f>'[2]Industry&amp;Non-Energy-use'!AO730</f>
        <v>4361.2589181530111</v>
      </c>
      <c r="S352" s="3">
        <f>'[2]Industry&amp;Non-Energy-use'!AP730</f>
        <v>8312.843395305712</v>
      </c>
      <c r="T352" s="3">
        <f>'[2]Industry&amp;Non-Energy-use'!AQ730</f>
        <v>7126.5654458012477</v>
      </c>
      <c r="U352" s="3">
        <f>'[2]Industry&amp;Non-Energy-use'!AR730</f>
        <v>5115.5959355727464</v>
      </c>
      <c r="V352" s="3">
        <f>'[2]Industry&amp;Non-Energy-use'!AS730</f>
        <v>11064.79723768759</v>
      </c>
      <c r="W352" s="3">
        <f>'[2]Industry&amp;Non-Energy-use'!AT730</f>
        <v>9365.5837465585973</v>
      </c>
      <c r="X352" s="3">
        <f>'[2]Industry&amp;Non-Energy-use'!AU730</f>
        <v>5206.9634059706304</v>
      </c>
    </row>
    <row r="353" spans="1:24" x14ac:dyDescent="0.25">
      <c r="A353" t="s">
        <v>4</v>
      </c>
      <c r="B353" t="s">
        <v>61</v>
      </c>
      <c r="D353" s="22" t="s">
        <v>65</v>
      </c>
      <c r="E353" t="s">
        <v>66</v>
      </c>
      <c r="F353" s="2" t="str">
        <f>'[2]Industry&amp;Non-Energy-use'!AC731</f>
        <v>Biofuels</v>
      </c>
      <c r="G353" s="2" t="str">
        <f>'[2]Industry&amp;Non-Energy-use'!AD731</f>
        <v>GWh</v>
      </c>
      <c r="H353" s="3">
        <f>'[2]Industry&amp;Non-Energy-use'!AE731</f>
        <v>0</v>
      </c>
      <c r="I353" s="3">
        <f>'[2]Industry&amp;Non-Energy-use'!AF731</f>
        <v>0</v>
      </c>
      <c r="J353" s="3">
        <f>'[2]Industry&amp;Non-Energy-use'!AG731</f>
        <v>0</v>
      </c>
      <c r="K353" s="3">
        <f>'[2]Industry&amp;Non-Energy-use'!AH731</f>
        <v>0</v>
      </c>
      <c r="L353" s="3">
        <f>'[2]Industry&amp;Non-Energy-use'!AI731</f>
        <v>0</v>
      </c>
      <c r="M353" s="3">
        <f>'[2]Industry&amp;Non-Energy-use'!AJ731</f>
        <v>0</v>
      </c>
      <c r="N353" s="3">
        <f>'[2]Industry&amp;Non-Energy-use'!AK731</f>
        <v>0</v>
      </c>
      <c r="O353" s="3">
        <f>'[2]Industry&amp;Non-Energy-use'!AL731</f>
        <v>0</v>
      </c>
      <c r="P353" s="3">
        <f>'[2]Industry&amp;Non-Energy-use'!AM731</f>
        <v>0</v>
      </c>
      <c r="Q353" s="3">
        <f>'[2]Industry&amp;Non-Energy-use'!AN731</f>
        <v>0</v>
      </c>
      <c r="R353" s="3">
        <f>'[2]Industry&amp;Non-Energy-use'!AO731</f>
        <v>0</v>
      </c>
      <c r="S353" s="3">
        <f>'[2]Industry&amp;Non-Energy-use'!AP731</f>
        <v>0</v>
      </c>
      <c r="T353" s="3">
        <f>'[2]Industry&amp;Non-Energy-use'!AQ731</f>
        <v>0</v>
      </c>
      <c r="U353" s="3">
        <f>'[2]Industry&amp;Non-Energy-use'!AR731</f>
        <v>0</v>
      </c>
      <c r="V353" s="3">
        <f>'[2]Industry&amp;Non-Energy-use'!AS731</f>
        <v>0</v>
      </c>
      <c r="W353" s="3">
        <f>'[2]Industry&amp;Non-Energy-use'!AT731</f>
        <v>0</v>
      </c>
      <c r="X353" s="3">
        <f>'[2]Industry&amp;Non-Energy-use'!AU731</f>
        <v>0</v>
      </c>
    </row>
    <row r="354" spans="1:24" x14ac:dyDescent="0.25">
      <c r="A354" t="s">
        <v>4</v>
      </c>
      <c r="B354" t="s">
        <v>61</v>
      </c>
      <c r="D354" s="22" t="s">
        <v>65</v>
      </c>
      <c r="E354" t="s">
        <v>66</v>
      </c>
      <c r="F354" s="2" t="str">
        <f>'[2]Industry&amp;Non-Energy-use'!AC732</f>
        <v>Electricity</v>
      </c>
      <c r="G354" s="2" t="str">
        <f>'[2]Industry&amp;Non-Energy-use'!AD732</f>
        <v>GWh</v>
      </c>
      <c r="H354" s="3">
        <f>'[2]Industry&amp;Non-Energy-use'!AE732</f>
        <v>0</v>
      </c>
      <c r="I354" s="3">
        <f>'[2]Industry&amp;Non-Energy-use'!AF732</f>
        <v>2081.61</v>
      </c>
      <c r="J354" s="3">
        <f>'[2]Industry&amp;Non-Energy-use'!AG732</f>
        <v>2460.1244394555852</v>
      </c>
      <c r="K354" s="3">
        <f>'[2]Industry&amp;Non-Energy-use'!AH732</f>
        <v>2276.0594110792895</v>
      </c>
      <c r="L354" s="3">
        <f>'[2]Industry&amp;Non-Energy-use'!AI732</f>
        <v>3280.1659192741135</v>
      </c>
      <c r="M354" s="3">
        <f>'[2]Industry&amp;Non-Energy-use'!AJ732</f>
        <v>2225.8343729357466</v>
      </c>
      <c r="N354" s="3">
        <f>'[2]Industry&amp;Non-Energy-use'!AK732</f>
        <v>2144.3905036192987</v>
      </c>
      <c r="O354" s="3">
        <f>'[2]Industry&amp;Non-Energy-use'!AL732</f>
        <v>4451.6687458714932</v>
      </c>
      <c r="P354" s="3">
        <f>'[2]Industry&amp;Non-Energy-use'!AM732</f>
        <v>2180.6294590765056</v>
      </c>
      <c r="Q354" s="3">
        <f>'[2]Industry&amp;Non-Energy-use'!AN732</f>
        <v>1939.5250340318732</v>
      </c>
      <c r="R354" s="3">
        <f>'[2]Industry&amp;Non-Energy-use'!AO732</f>
        <v>5815.0118908706827</v>
      </c>
      <c r="S354" s="3">
        <f>'[2]Industry&amp;Non-Energy-use'!AP732</f>
        <v>1918.3484758397797</v>
      </c>
      <c r="T354" s="3">
        <f>'[2]Industry&amp;Non-Energy-use'!AQ732</f>
        <v>1644.5920259541338</v>
      </c>
      <c r="U354" s="3">
        <f>'[2]Industry&amp;Non-Energy-use'!AR732</f>
        <v>7033.9444114125263</v>
      </c>
      <c r="V354" s="3">
        <f>'[2]Industry&amp;Non-Energy-use'!AS732</f>
        <v>1952.6112772389863</v>
      </c>
      <c r="W354" s="3">
        <f>'[2]Industry&amp;Non-Energy-use'!AT732</f>
        <v>1652.7500729221053</v>
      </c>
      <c r="X354" s="3">
        <f>'[2]Industry&amp;Non-Energy-use'!AU732</f>
        <v>7810.4451089559452</v>
      </c>
    </row>
    <row r="355" spans="1:24" x14ac:dyDescent="0.25">
      <c r="A355" t="s">
        <v>4</v>
      </c>
      <c r="B355" t="s">
        <v>61</v>
      </c>
      <c r="D355" s="22" t="s">
        <v>65</v>
      </c>
      <c r="E355" t="s">
        <v>66</v>
      </c>
      <c r="F355" s="2" t="str">
        <f>'[2]Industry&amp;Non-Energy-use'!AC733</f>
        <v>Heat</v>
      </c>
      <c r="G355" s="2" t="str">
        <f>'[2]Industry&amp;Non-Energy-use'!AD733</f>
        <v>GWh</v>
      </c>
      <c r="H355" s="3">
        <f>'[2]Industry&amp;Non-Energy-use'!AE733</f>
        <v>0</v>
      </c>
      <c r="I355" s="3">
        <f>'[2]Industry&amp;Non-Energy-use'!AF733</f>
        <v>0</v>
      </c>
      <c r="J355" s="3">
        <f>'[2]Industry&amp;Non-Energy-use'!AG733</f>
        <v>0</v>
      </c>
      <c r="K355" s="3">
        <f>'[2]Industry&amp;Non-Energy-use'!AH733</f>
        <v>0</v>
      </c>
      <c r="L355" s="3">
        <f>'[2]Industry&amp;Non-Energy-use'!AI733</f>
        <v>0</v>
      </c>
      <c r="M355" s="3">
        <f>'[2]Industry&amp;Non-Energy-use'!AJ733</f>
        <v>0</v>
      </c>
      <c r="N355" s="3">
        <f>'[2]Industry&amp;Non-Energy-use'!AK733</f>
        <v>0</v>
      </c>
      <c r="O355" s="3">
        <f>'[2]Industry&amp;Non-Energy-use'!AL733</f>
        <v>0</v>
      </c>
      <c r="P355" s="3">
        <f>'[2]Industry&amp;Non-Energy-use'!AM733</f>
        <v>0</v>
      </c>
      <c r="Q355" s="3">
        <f>'[2]Industry&amp;Non-Energy-use'!AN733</f>
        <v>0</v>
      </c>
      <c r="R355" s="3">
        <f>'[2]Industry&amp;Non-Energy-use'!AO733</f>
        <v>0</v>
      </c>
      <c r="S355" s="3">
        <f>'[2]Industry&amp;Non-Energy-use'!AP733</f>
        <v>0</v>
      </c>
      <c r="T355" s="3">
        <f>'[2]Industry&amp;Non-Energy-use'!AQ733</f>
        <v>0</v>
      </c>
      <c r="U355" s="3">
        <f>'[2]Industry&amp;Non-Energy-use'!AR733</f>
        <v>0</v>
      </c>
      <c r="V355" s="3">
        <f>'[2]Industry&amp;Non-Energy-use'!AS733</f>
        <v>0</v>
      </c>
      <c r="W355" s="3">
        <f>'[2]Industry&amp;Non-Energy-use'!AT733</f>
        <v>0</v>
      </c>
      <c r="X355" s="3">
        <f>'[2]Industry&amp;Non-Energy-use'!AU733</f>
        <v>0</v>
      </c>
    </row>
    <row r="356" spans="1:24" x14ac:dyDescent="0.25">
      <c r="A356" t="s">
        <v>4</v>
      </c>
      <c r="B356" t="s">
        <v>61</v>
      </c>
      <c r="D356" s="22" t="s">
        <v>65</v>
      </c>
      <c r="E356" t="s">
        <v>66</v>
      </c>
      <c r="F356" s="2" t="str">
        <f>'[2]Industry&amp;Non-Energy-use'!AC734</f>
        <v>Hydrogen</v>
      </c>
      <c r="G356" s="2" t="str">
        <f>'[2]Industry&amp;Non-Energy-use'!AD734</f>
        <v>GWh</v>
      </c>
      <c r="H356" s="3">
        <f>'[2]Industry&amp;Non-Energy-use'!AE734</f>
        <v>0</v>
      </c>
      <c r="I356" s="3">
        <f>'[2]Industry&amp;Non-Energy-use'!AF734</f>
        <v>0</v>
      </c>
      <c r="J356" s="3">
        <f>'[2]Industry&amp;Non-Energy-use'!AG734</f>
        <v>0</v>
      </c>
      <c r="K356" s="3">
        <f>'[2]Industry&amp;Non-Energy-use'!AH734</f>
        <v>0</v>
      </c>
      <c r="L356" s="3">
        <f>'[2]Industry&amp;Non-Energy-use'!AI734</f>
        <v>0</v>
      </c>
      <c r="M356" s="3">
        <f>'[2]Industry&amp;Non-Energy-use'!AJ734</f>
        <v>0</v>
      </c>
      <c r="N356" s="3">
        <f>'[2]Industry&amp;Non-Energy-use'!AK734</f>
        <v>0</v>
      </c>
      <c r="O356" s="3">
        <f>'[2]Industry&amp;Non-Energy-use'!AL734</f>
        <v>0</v>
      </c>
      <c r="P356" s="3">
        <f>'[2]Industry&amp;Non-Energy-use'!AM734</f>
        <v>0</v>
      </c>
      <c r="Q356" s="3">
        <f>'[2]Industry&amp;Non-Energy-use'!AN734</f>
        <v>0</v>
      </c>
      <c r="R356" s="3">
        <f>'[2]Industry&amp;Non-Energy-use'!AO734</f>
        <v>0</v>
      </c>
      <c r="S356" s="3">
        <f>'[2]Industry&amp;Non-Energy-use'!AP734</f>
        <v>0</v>
      </c>
      <c r="T356" s="3">
        <f>'[2]Industry&amp;Non-Energy-use'!AQ734</f>
        <v>0</v>
      </c>
      <c r="U356" s="3">
        <f>'[2]Industry&amp;Non-Energy-use'!AR734</f>
        <v>0</v>
      </c>
      <c r="V356" s="3">
        <f>'[2]Industry&amp;Non-Energy-use'!AS734</f>
        <v>0</v>
      </c>
      <c r="W356" s="3">
        <f>'[2]Industry&amp;Non-Energy-use'!AT734</f>
        <v>0</v>
      </c>
      <c r="X356" s="3">
        <f>'[2]Industry&amp;Non-Energy-use'!AU734</f>
        <v>0</v>
      </c>
    </row>
    <row r="357" spans="1:24" x14ac:dyDescent="0.25">
      <c r="A357" t="s">
        <v>4</v>
      </c>
      <c r="B357" t="s">
        <v>61</v>
      </c>
      <c r="D357" s="22" t="s">
        <v>65</v>
      </c>
      <c r="E357" t="s">
        <v>66</v>
      </c>
      <c r="F357" s="2" t="str">
        <f>'[2]Industry&amp;Non-Energy-use'!AC735</f>
        <v>E-fuels</v>
      </c>
      <c r="G357" s="2" t="str">
        <f>'[2]Industry&amp;Non-Energy-use'!AD735</f>
        <v>GWh</v>
      </c>
      <c r="H357" s="3">
        <f>'[2]Industry&amp;Non-Energy-use'!AE735</f>
        <v>0</v>
      </c>
      <c r="I357" s="3">
        <f>'[2]Industry&amp;Non-Energy-use'!AF735</f>
        <v>0</v>
      </c>
      <c r="J357" s="3">
        <f>'[2]Industry&amp;Non-Energy-use'!AG735</f>
        <v>0</v>
      </c>
      <c r="K357" s="3">
        <f>'[2]Industry&amp;Non-Energy-use'!AH735</f>
        <v>0</v>
      </c>
      <c r="L357" s="3">
        <f>'[2]Industry&amp;Non-Energy-use'!AI735</f>
        <v>0</v>
      </c>
      <c r="M357" s="3">
        <f>'[2]Industry&amp;Non-Energy-use'!AJ735</f>
        <v>0</v>
      </c>
      <c r="N357" s="3">
        <f>'[2]Industry&amp;Non-Energy-use'!AK735</f>
        <v>0</v>
      </c>
      <c r="O357" s="3">
        <f>'[2]Industry&amp;Non-Energy-use'!AL735</f>
        <v>0</v>
      </c>
      <c r="P357" s="3">
        <f>'[2]Industry&amp;Non-Energy-use'!AM735</f>
        <v>0</v>
      </c>
      <c r="Q357" s="3">
        <f>'[2]Industry&amp;Non-Energy-use'!AN735</f>
        <v>0</v>
      </c>
      <c r="R357" s="3">
        <f>'[2]Industry&amp;Non-Energy-use'!AO735</f>
        <v>0</v>
      </c>
      <c r="S357" s="3">
        <f>'[2]Industry&amp;Non-Energy-use'!AP735</f>
        <v>0</v>
      </c>
      <c r="T357" s="3">
        <f>'[2]Industry&amp;Non-Energy-use'!AQ735</f>
        <v>0</v>
      </c>
      <c r="U357" s="3">
        <f>'[2]Industry&amp;Non-Energy-use'!AR735</f>
        <v>0</v>
      </c>
      <c r="V357" s="3">
        <f>'[2]Industry&amp;Non-Energy-use'!AS735</f>
        <v>0</v>
      </c>
      <c r="W357" s="3">
        <f>'[2]Industry&amp;Non-Energy-use'!AT735</f>
        <v>0</v>
      </c>
      <c r="X357" s="3">
        <f>'[2]Industry&amp;Non-Energy-use'!AU735</f>
        <v>0</v>
      </c>
    </row>
    <row r="358" spans="1:24" x14ac:dyDescent="0.25">
      <c r="E358"/>
    </row>
    <row r="359" spans="1:24" x14ac:dyDescent="0.25">
      <c r="A359" t="s">
        <v>4</v>
      </c>
      <c r="B359" t="s">
        <v>61</v>
      </c>
      <c r="D359" s="22" t="s">
        <v>65</v>
      </c>
      <c r="E359" t="s">
        <v>67</v>
      </c>
      <c r="F359" s="2" t="str">
        <f>'[2]Industry&amp;Non-Energy-use'!AC737</f>
        <v>Coal</v>
      </c>
      <c r="G359" s="2" t="str">
        <f>'[2]Industry&amp;Non-Energy-use'!AD737</f>
        <v>GWh</v>
      </c>
      <c r="H359" s="3">
        <f>'[2]Industry&amp;Non-Energy-use'!AE737</f>
        <v>0</v>
      </c>
      <c r="I359" s="3">
        <f>'[2]Industry&amp;Non-Energy-use'!AF737</f>
        <v>0</v>
      </c>
      <c r="J359" s="3">
        <f>'[2]Industry&amp;Non-Energy-use'!AG737</f>
        <v>0</v>
      </c>
      <c r="K359" s="3">
        <f>'[2]Industry&amp;Non-Energy-use'!AH737</f>
        <v>0</v>
      </c>
      <c r="L359" s="3">
        <f>'[2]Industry&amp;Non-Energy-use'!AI737</f>
        <v>0</v>
      </c>
      <c r="M359" s="3">
        <f>'[2]Industry&amp;Non-Energy-use'!AJ737</f>
        <v>0</v>
      </c>
      <c r="N359" s="3">
        <f>'[2]Industry&amp;Non-Energy-use'!AK737</f>
        <v>0</v>
      </c>
      <c r="O359" s="3">
        <f>'[2]Industry&amp;Non-Energy-use'!AL737</f>
        <v>0</v>
      </c>
      <c r="P359" s="3">
        <f>'[2]Industry&amp;Non-Energy-use'!AM737</f>
        <v>0</v>
      </c>
      <c r="Q359" s="3">
        <f>'[2]Industry&amp;Non-Energy-use'!AN737</f>
        <v>0</v>
      </c>
      <c r="R359" s="3">
        <f>'[2]Industry&amp;Non-Energy-use'!AO737</f>
        <v>0</v>
      </c>
      <c r="S359" s="3">
        <f>'[2]Industry&amp;Non-Energy-use'!AP737</f>
        <v>0</v>
      </c>
      <c r="T359" s="3">
        <f>'[2]Industry&amp;Non-Energy-use'!AQ737</f>
        <v>0</v>
      </c>
      <c r="U359" s="3">
        <f>'[2]Industry&amp;Non-Energy-use'!AR737</f>
        <v>0</v>
      </c>
      <c r="V359" s="3">
        <f>'[2]Industry&amp;Non-Energy-use'!AS737</f>
        <v>0</v>
      </c>
      <c r="W359" s="3">
        <f>'[2]Industry&amp;Non-Energy-use'!AT737</f>
        <v>0</v>
      </c>
      <c r="X359" s="3">
        <f>'[2]Industry&amp;Non-Energy-use'!AU737</f>
        <v>0</v>
      </c>
    </row>
    <row r="360" spans="1:24" x14ac:dyDescent="0.25">
      <c r="A360" t="s">
        <v>4</v>
      </c>
      <c r="B360" t="s">
        <v>61</v>
      </c>
      <c r="D360" s="22" t="s">
        <v>65</v>
      </c>
      <c r="E360" t="s">
        <v>67</v>
      </c>
      <c r="F360" s="2" t="str">
        <f>'[2]Industry&amp;Non-Energy-use'!AC738</f>
        <v>Oil</v>
      </c>
      <c r="G360" s="2" t="str">
        <f>'[2]Industry&amp;Non-Energy-use'!AD738</f>
        <v>GWh</v>
      </c>
      <c r="H360" s="3">
        <f>'[2]Industry&amp;Non-Energy-use'!AE738</f>
        <v>0</v>
      </c>
      <c r="I360" s="3">
        <f>'[2]Industry&amp;Non-Energy-use'!AF738</f>
        <v>0</v>
      </c>
      <c r="J360" s="3">
        <f>'[2]Industry&amp;Non-Energy-use'!AG738</f>
        <v>0</v>
      </c>
      <c r="K360" s="3">
        <f>'[2]Industry&amp;Non-Energy-use'!AH738</f>
        <v>0</v>
      </c>
      <c r="L360" s="3">
        <f>'[2]Industry&amp;Non-Energy-use'!AI738</f>
        <v>0</v>
      </c>
      <c r="M360" s="3">
        <f>'[2]Industry&amp;Non-Energy-use'!AJ738</f>
        <v>0</v>
      </c>
      <c r="N360" s="3">
        <f>'[2]Industry&amp;Non-Energy-use'!AK738</f>
        <v>0</v>
      </c>
      <c r="O360" s="3">
        <f>'[2]Industry&amp;Non-Energy-use'!AL738</f>
        <v>0</v>
      </c>
      <c r="P360" s="3">
        <f>'[2]Industry&amp;Non-Energy-use'!AM738</f>
        <v>0</v>
      </c>
      <c r="Q360" s="3">
        <f>'[2]Industry&amp;Non-Energy-use'!AN738</f>
        <v>0</v>
      </c>
      <c r="R360" s="3">
        <f>'[2]Industry&amp;Non-Energy-use'!AO738</f>
        <v>0</v>
      </c>
      <c r="S360" s="3">
        <f>'[2]Industry&amp;Non-Energy-use'!AP738</f>
        <v>0</v>
      </c>
      <c r="T360" s="3">
        <f>'[2]Industry&amp;Non-Energy-use'!AQ738</f>
        <v>0</v>
      </c>
      <c r="U360" s="3">
        <f>'[2]Industry&amp;Non-Energy-use'!AR738</f>
        <v>0</v>
      </c>
      <c r="V360" s="3">
        <f>'[2]Industry&amp;Non-Energy-use'!AS738</f>
        <v>0</v>
      </c>
      <c r="W360" s="3">
        <f>'[2]Industry&amp;Non-Energy-use'!AT738</f>
        <v>0</v>
      </c>
      <c r="X360" s="3">
        <f>'[2]Industry&amp;Non-Energy-use'!AU738</f>
        <v>0</v>
      </c>
    </row>
    <row r="361" spans="1:24" x14ac:dyDescent="0.25">
      <c r="A361" t="s">
        <v>4</v>
      </c>
      <c r="B361" t="s">
        <v>61</v>
      </c>
      <c r="D361" s="22" t="s">
        <v>65</v>
      </c>
      <c r="E361" t="s">
        <v>67</v>
      </c>
      <c r="F361" s="2" t="str">
        <f>'[2]Industry&amp;Non-Energy-use'!AC739</f>
        <v>Natural Gas</v>
      </c>
      <c r="G361" s="2" t="str">
        <f>'[2]Industry&amp;Non-Energy-use'!AD739</f>
        <v>GWh</v>
      </c>
      <c r="H361" s="3">
        <f>'[2]Industry&amp;Non-Energy-use'!AE739</f>
        <v>0</v>
      </c>
      <c r="I361" s="3">
        <f>'[2]Industry&amp;Non-Energy-use'!AF739</f>
        <v>0</v>
      </c>
      <c r="J361" s="3">
        <f>'[2]Industry&amp;Non-Energy-use'!AG739</f>
        <v>0</v>
      </c>
      <c r="K361" s="3">
        <f>'[2]Industry&amp;Non-Energy-use'!AH739</f>
        <v>0</v>
      </c>
      <c r="L361" s="3">
        <f>'[2]Industry&amp;Non-Energy-use'!AI739</f>
        <v>0</v>
      </c>
      <c r="M361" s="3">
        <f>'[2]Industry&amp;Non-Energy-use'!AJ739</f>
        <v>0</v>
      </c>
      <c r="N361" s="3">
        <f>'[2]Industry&amp;Non-Energy-use'!AK739</f>
        <v>0</v>
      </c>
      <c r="O361" s="3">
        <f>'[2]Industry&amp;Non-Energy-use'!AL739</f>
        <v>0</v>
      </c>
      <c r="P361" s="3">
        <f>'[2]Industry&amp;Non-Energy-use'!AM739</f>
        <v>0</v>
      </c>
      <c r="Q361" s="3">
        <f>'[2]Industry&amp;Non-Energy-use'!AN739</f>
        <v>0</v>
      </c>
      <c r="R361" s="3">
        <f>'[2]Industry&amp;Non-Energy-use'!AO739</f>
        <v>0</v>
      </c>
      <c r="S361" s="3">
        <f>'[2]Industry&amp;Non-Energy-use'!AP739</f>
        <v>0</v>
      </c>
      <c r="T361" s="3">
        <f>'[2]Industry&amp;Non-Energy-use'!AQ739</f>
        <v>0</v>
      </c>
      <c r="U361" s="3">
        <f>'[2]Industry&amp;Non-Energy-use'!AR739</f>
        <v>0</v>
      </c>
      <c r="V361" s="3">
        <f>'[2]Industry&amp;Non-Energy-use'!AS739</f>
        <v>0</v>
      </c>
      <c r="W361" s="3">
        <f>'[2]Industry&amp;Non-Energy-use'!AT739</f>
        <v>0</v>
      </c>
      <c r="X361" s="3">
        <f>'[2]Industry&amp;Non-Energy-use'!AU739</f>
        <v>0</v>
      </c>
    </row>
    <row r="362" spans="1:24" x14ac:dyDescent="0.25">
      <c r="A362" t="s">
        <v>4</v>
      </c>
      <c r="B362" t="s">
        <v>61</v>
      </c>
      <c r="D362" s="22" t="s">
        <v>65</v>
      </c>
      <c r="E362" t="s">
        <v>67</v>
      </c>
      <c r="F362" s="2" t="str">
        <f>'[2]Industry&amp;Non-Energy-use'!AC740</f>
        <v>Biofuels</v>
      </c>
      <c r="G362" s="2" t="str">
        <f>'[2]Industry&amp;Non-Energy-use'!AD740</f>
        <v>GWh</v>
      </c>
      <c r="H362" s="3">
        <f>'[2]Industry&amp;Non-Energy-use'!AE740</f>
        <v>0</v>
      </c>
      <c r="I362" s="3">
        <f>'[2]Industry&amp;Non-Energy-use'!AF740</f>
        <v>0</v>
      </c>
      <c r="J362" s="3">
        <f>'[2]Industry&amp;Non-Energy-use'!AG740</f>
        <v>0</v>
      </c>
      <c r="K362" s="3">
        <f>'[2]Industry&amp;Non-Energy-use'!AH740</f>
        <v>0</v>
      </c>
      <c r="L362" s="3">
        <f>'[2]Industry&amp;Non-Energy-use'!AI740</f>
        <v>0</v>
      </c>
      <c r="M362" s="3">
        <f>'[2]Industry&amp;Non-Energy-use'!AJ740</f>
        <v>0</v>
      </c>
      <c r="N362" s="3">
        <f>'[2]Industry&amp;Non-Energy-use'!AK740</f>
        <v>0</v>
      </c>
      <c r="O362" s="3">
        <f>'[2]Industry&amp;Non-Energy-use'!AL740</f>
        <v>0</v>
      </c>
      <c r="P362" s="3">
        <f>'[2]Industry&amp;Non-Energy-use'!AM740</f>
        <v>0</v>
      </c>
      <c r="Q362" s="3">
        <f>'[2]Industry&amp;Non-Energy-use'!AN740</f>
        <v>0</v>
      </c>
      <c r="R362" s="3">
        <f>'[2]Industry&amp;Non-Energy-use'!AO740</f>
        <v>0</v>
      </c>
      <c r="S362" s="3">
        <f>'[2]Industry&amp;Non-Energy-use'!AP740</f>
        <v>0</v>
      </c>
      <c r="T362" s="3">
        <f>'[2]Industry&amp;Non-Energy-use'!AQ740</f>
        <v>0</v>
      </c>
      <c r="U362" s="3">
        <f>'[2]Industry&amp;Non-Energy-use'!AR740</f>
        <v>0</v>
      </c>
      <c r="V362" s="3">
        <f>'[2]Industry&amp;Non-Energy-use'!AS740</f>
        <v>0</v>
      </c>
      <c r="W362" s="3">
        <f>'[2]Industry&amp;Non-Energy-use'!AT740</f>
        <v>0</v>
      </c>
      <c r="X362" s="3">
        <f>'[2]Industry&amp;Non-Energy-use'!AU740</f>
        <v>0</v>
      </c>
    </row>
    <row r="363" spans="1:24" x14ac:dyDescent="0.25">
      <c r="A363" t="s">
        <v>4</v>
      </c>
      <c r="B363" t="s">
        <v>61</v>
      </c>
      <c r="D363" s="22" t="s">
        <v>65</v>
      </c>
      <c r="E363" t="s">
        <v>67</v>
      </c>
      <c r="F363" s="2" t="str">
        <f>'[2]Industry&amp;Non-Energy-use'!AC741</f>
        <v>Electricity</v>
      </c>
      <c r="G363" s="2" t="str">
        <f>'[2]Industry&amp;Non-Energy-use'!AD741</f>
        <v>GWh</v>
      </c>
      <c r="H363" s="3">
        <f>'[2]Industry&amp;Non-Energy-use'!AE741</f>
        <v>0</v>
      </c>
      <c r="I363" s="3">
        <f>'[2]Industry&amp;Non-Energy-use'!AF741</f>
        <v>0</v>
      </c>
      <c r="J363" s="3">
        <f>'[2]Industry&amp;Non-Energy-use'!AG741</f>
        <v>32.554246916178187</v>
      </c>
      <c r="K363" s="3">
        <f>'[2]Industry&amp;Non-Energy-use'!AH741</f>
        <v>331.30413552828088</v>
      </c>
      <c r="L363" s="3">
        <f>'[2]Industry&amp;Non-Energy-use'!AI741</f>
        <v>32.554246916178187</v>
      </c>
      <c r="M363" s="3">
        <f>'[2]Industry&amp;Non-Energy-use'!AJ741</f>
        <v>728.98505663834499</v>
      </c>
      <c r="N363" s="3">
        <f>'[2]Industry&amp;Non-Energy-use'!AK741</f>
        <v>936.41506708266331</v>
      </c>
      <c r="O363" s="3">
        <f>'[2]Industry&amp;Non-Energy-use'!AL741</f>
        <v>728.98505663834499</v>
      </c>
      <c r="P363" s="3">
        <f>'[2]Industry&amp;Non-Energy-use'!AM741</f>
        <v>1224.308492307458</v>
      </c>
      <c r="Q363" s="3">
        <f>'[2]Industry&amp;Non-Energy-use'!AN741</f>
        <v>1693.9083266653913</v>
      </c>
      <c r="R363" s="3">
        <f>'[2]Industry&amp;Non-Energy-use'!AO741</f>
        <v>1224.308492307458</v>
      </c>
      <c r="S363" s="3">
        <f>'[2]Industry&amp;Non-Energy-use'!AP741</f>
        <v>2056.1893151121099</v>
      </c>
      <c r="T363" s="3">
        <f>'[2]Industry&amp;Non-Energy-use'!AQ741</f>
        <v>2633.2623414112772</v>
      </c>
      <c r="U363" s="3">
        <f>'[2]Industry&amp;Non-Energy-use'!AR741</f>
        <v>2056.1893151121099</v>
      </c>
      <c r="V363" s="3">
        <f>'[2]Industry&amp;Non-Energy-use'!AS741</f>
        <v>2558.0060400510733</v>
      </c>
      <c r="W363" s="3">
        <f>'[2]Industry&amp;Non-Energy-use'!AT741</f>
        <v>3247.7621520303373</v>
      </c>
      <c r="X363" s="3">
        <f>'[2]Industry&amp;Non-Energy-use'!AU741</f>
        <v>2558.0060400510733</v>
      </c>
    </row>
    <row r="364" spans="1:24" x14ac:dyDescent="0.25">
      <c r="A364" t="s">
        <v>4</v>
      </c>
      <c r="B364" t="s">
        <v>61</v>
      </c>
      <c r="D364" s="22" t="s">
        <v>65</v>
      </c>
      <c r="E364" t="s">
        <v>67</v>
      </c>
      <c r="F364" s="2" t="str">
        <f>'[2]Industry&amp;Non-Energy-use'!AC742</f>
        <v>Heat</v>
      </c>
      <c r="G364" s="2" t="str">
        <f>'[2]Industry&amp;Non-Energy-use'!AD742</f>
        <v>GWh</v>
      </c>
      <c r="H364" s="3">
        <f>'[2]Industry&amp;Non-Energy-use'!AE742</f>
        <v>0</v>
      </c>
      <c r="I364" s="3">
        <f>'[2]Industry&amp;Non-Energy-use'!AF742</f>
        <v>0</v>
      </c>
      <c r="J364" s="3">
        <f>'[2]Industry&amp;Non-Energy-use'!AG742</f>
        <v>0</v>
      </c>
      <c r="K364" s="3">
        <f>'[2]Industry&amp;Non-Energy-use'!AH742</f>
        <v>0</v>
      </c>
      <c r="L364" s="3">
        <f>'[2]Industry&amp;Non-Energy-use'!AI742</f>
        <v>0</v>
      </c>
      <c r="M364" s="3">
        <f>'[2]Industry&amp;Non-Energy-use'!AJ742</f>
        <v>0</v>
      </c>
      <c r="N364" s="3">
        <f>'[2]Industry&amp;Non-Energy-use'!AK742</f>
        <v>0</v>
      </c>
      <c r="O364" s="3">
        <f>'[2]Industry&amp;Non-Energy-use'!AL742</f>
        <v>0</v>
      </c>
      <c r="P364" s="3">
        <f>'[2]Industry&amp;Non-Energy-use'!AM742</f>
        <v>0</v>
      </c>
      <c r="Q364" s="3">
        <f>'[2]Industry&amp;Non-Energy-use'!AN742</f>
        <v>0</v>
      </c>
      <c r="R364" s="3">
        <f>'[2]Industry&amp;Non-Energy-use'!AO742</f>
        <v>0</v>
      </c>
      <c r="S364" s="3">
        <f>'[2]Industry&amp;Non-Energy-use'!AP742</f>
        <v>0</v>
      </c>
      <c r="T364" s="3">
        <f>'[2]Industry&amp;Non-Energy-use'!AQ742</f>
        <v>0</v>
      </c>
      <c r="U364" s="3">
        <f>'[2]Industry&amp;Non-Energy-use'!AR742</f>
        <v>0</v>
      </c>
      <c r="V364" s="3">
        <f>'[2]Industry&amp;Non-Energy-use'!AS742</f>
        <v>0</v>
      </c>
      <c r="W364" s="3">
        <f>'[2]Industry&amp;Non-Energy-use'!AT742</f>
        <v>0</v>
      </c>
      <c r="X364" s="3">
        <f>'[2]Industry&amp;Non-Energy-use'!AU742</f>
        <v>0</v>
      </c>
    </row>
    <row r="365" spans="1:24" x14ac:dyDescent="0.25">
      <c r="A365" t="s">
        <v>4</v>
      </c>
      <c r="B365" t="s">
        <v>61</v>
      </c>
      <c r="D365" s="22" t="s">
        <v>65</v>
      </c>
      <c r="E365" t="s">
        <v>67</v>
      </c>
      <c r="F365" s="2" t="str">
        <f>'[2]Industry&amp;Non-Energy-use'!AC743</f>
        <v>Hydrogen</v>
      </c>
      <c r="G365" s="2" t="str">
        <f>'[2]Industry&amp;Non-Energy-use'!AD743</f>
        <v>GWh</v>
      </c>
      <c r="H365" s="3">
        <f>'[2]Industry&amp;Non-Energy-use'!AE743</f>
        <v>0</v>
      </c>
      <c r="I365" s="3">
        <f>'[2]Industry&amp;Non-Energy-use'!AF743</f>
        <v>0</v>
      </c>
      <c r="J365" s="3">
        <f>'[2]Industry&amp;Non-Energy-use'!AG743</f>
        <v>0</v>
      </c>
      <c r="K365" s="3">
        <f>'[2]Industry&amp;Non-Energy-use'!AH743</f>
        <v>0</v>
      </c>
      <c r="L365" s="3">
        <f>'[2]Industry&amp;Non-Energy-use'!AI743</f>
        <v>0</v>
      </c>
      <c r="M365" s="3">
        <f>'[2]Industry&amp;Non-Energy-use'!AJ743</f>
        <v>0</v>
      </c>
      <c r="N365" s="3">
        <f>'[2]Industry&amp;Non-Energy-use'!AK743</f>
        <v>0</v>
      </c>
      <c r="O365" s="3">
        <f>'[2]Industry&amp;Non-Energy-use'!AL743</f>
        <v>0</v>
      </c>
      <c r="P365" s="3">
        <f>'[2]Industry&amp;Non-Energy-use'!AM743</f>
        <v>0</v>
      </c>
      <c r="Q365" s="3">
        <f>'[2]Industry&amp;Non-Energy-use'!AN743</f>
        <v>0</v>
      </c>
      <c r="R365" s="3">
        <f>'[2]Industry&amp;Non-Energy-use'!AO743</f>
        <v>0</v>
      </c>
      <c r="S365" s="3">
        <f>'[2]Industry&amp;Non-Energy-use'!AP743</f>
        <v>0</v>
      </c>
      <c r="T365" s="3">
        <f>'[2]Industry&amp;Non-Energy-use'!AQ743</f>
        <v>0</v>
      </c>
      <c r="U365" s="3">
        <f>'[2]Industry&amp;Non-Energy-use'!AR743</f>
        <v>0</v>
      </c>
      <c r="V365" s="3">
        <f>'[2]Industry&amp;Non-Energy-use'!AS743</f>
        <v>0</v>
      </c>
      <c r="W365" s="3">
        <f>'[2]Industry&amp;Non-Energy-use'!AT743</f>
        <v>0</v>
      </c>
      <c r="X365" s="3">
        <f>'[2]Industry&amp;Non-Energy-use'!AU743</f>
        <v>0</v>
      </c>
    </row>
    <row r="366" spans="1:24" x14ac:dyDescent="0.25">
      <c r="A366" t="s">
        <v>4</v>
      </c>
      <c r="B366" t="s">
        <v>61</v>
      </c>
      <c r="D366" s="22" t="s">
        <v>65</v>
      </c>
      <c r="E366" t="s">
        <v>67</v>
      </c>
      <c r="F366" s="2" t="str">
        <f>'[2]Industry&amp;Non-Energy-use'!AC744</f>
        <v>E-fuels</v>
      </c>
      <c r="G366" s="2" t="str">
        <f>'[2]Industry&amp;Non-Energy-use'!AD744</f>
        <v>GWh</v>
      </c>
      <c r="H366" s="3">
        <f>'[2]Industry&amp;Non-Energy-use'!AE744</f>
        <v>0</v>
      </c>
      <c r="I366" s="3">
        <f>'[2]Industry&amp;Non-Energy-use'!AF744</f>
        <v>0</v>
      </c>
      <c r="J366" s="3">
        <f>'[2]Industry&amp;Non-Energy-use'!AG744</f>
        <v>0</v>
      </c>
      <c r="K366" s="3">
        <f>'[2]Industry&amp;Non-Energy-use'!AH744</f>
        <v>0</v>
      </c>
      <c r="L366" s="3">
        <f>'[2]Industry&amp;Non-Energy-use'!AI744</f>
        <v>0</v>
      </c>
      <c r="M366" s="3">
        <f>'[2]Industry&amp;Non-Energy-use'!AJ744</f>
        <v>0</v>
      </c>
      <c r="N366" s="3">
        <f>'[2]Industry&amp;Non-Energy-use'!AK744</f>
        <v>0</v>
      </c>
      <c r="O366" s="3">
        <f>'[2]Industry&amp;Non-Energy-use'!AL744</f>
        <v>0</v>
      </c>
      <c r="P366" s="3">
        <f>'[2]Industry&amp;Non-Energy-use'!AM744</f>
        <v>0</v>
      </c>
      <c r="Q366" s="3">
        <f>'[2]Industry&amp;Non-Energy-use'!AN744</f>
        <v>0</v>
      </c>
      <c r="R366" s="3">
        <f>'[2]Industry&amp;Non-Energy-use'!AO744</f>
        <v>0</v>
      </c>
      <c r="S366" s="3">
        <f>'[2]Industry&amp;Non-Energy-use'!AP744</f>
        <v>0</v>
      </c>
      <c r="T366" s="3">
        <f>'[2]Industry&amp;Non-Energy-use'!AQ744</f>
        <v>0</v>
      </c>
      <c r="U366" s="3">
        <f>'[2]Industry&amp;Non-Energy-use'!AR744</f>
        <v>0</v>
      </c>
      <c r="V366" s="3">
        <f>'[2]Industry&amp;Non-Energy-use'!AS744</f>
        <v>0</v>
      </c>
      <c r="W366" s="3">
        <f>'[2]Industry&amp;Non-Energy-use'!AT744</f>
        <v>0</v>
      </c>
      <c r="X366" s="3">
        <f>'[2]Industry&amp;Non-Energy-use'!AU744</f>
        <v>0</v>
      </c>
    </row>
    <row r="367" spans="1:24" x14ac:dyDescent="0.25">
      <c r="E367"/>
    </row>
    <row r="368" spans="1:24" x14ac:dyDescent="0.25">
      <c r="A368" t="s">
        <v>4</v>
      </c>
      <c r="B368" t="s">
        <v>61</v>
      </c>
      <c r="D368" s="22" t="s">
        <v>68</v>
      </c>
      <c r="E368" t="s">
        <v>68</v>
      </c>
      <c r="F368" s="2" t="str">
        <f>'[2]Industry&amp;Non-Energy-use'!AC746</f>
        <v>Coal</v>
      </c>
      <c r="G368" s="2" t="str">
        <f>'[2]Industry&amp;Non-Energy-use'!AD746</f>
        <v>GWh</v>
      </c>
      <c r="H368" s="3">
        <f>'[2]Industry&amp;Non-Energy-use'!AE746</f>
        <v>1196.3949999999932</v>
      </c>
      <c r="I368" s="3">
        <f>'[2]Industry&amp;Non-Energy-use'!AF746</f>
        <v>1913.8416666666653</v>
      </c>
      <c r="J368" s="3">
        <f>'[2]Industry&amp;Non-Energy-use'!AG746</f>
        <v>0</v>
      </c>
      <c r="K368" s="3">
        <f>'[2]Industry&amp;Non-Energy-use'!AH746</f>
        <v>1189.1251390480963</v>
      </c>
      <c r="L368" s="3">
        <f>'[2]Industry&amp;Non-Energy-use'!AI746</f>
        <v>933.78947789191216</v>
      </c>
      <c r="M368" s="3">
        <f>'[2]Industry&amp;Non-Energy-use'!AJ746</f>
        <v>0</v>
      </c>
      <c r="N368" s="3">
        <f>'[2]Industry&amp;Non-Energy-use'!AK746</f>
        <v>0</v>
      </c>
      <c r="O368" s="3">
        <f>'[2]Industry&amp;Non-Energy-use'!AL746</f>
        <v>0</v>
      </c>
      <c r="P368" s="3">
        <f>'[2]Industry&amp;Non-Energy-use'!AM746</f>
        <v>0</v>
      </c>
      <c r="Q368" s="3">
        <f>'[2]Industry&amp;Non-Energy-use'!AN746</f>
        <v>0</v>
      </c>
      <c r="R368" s="3">
        <f>'[2]Industry&amp;Non-Energy-use'!AO746</f>
        <v>0</v>
      </c>
      <c r="S368" s="3">
        <f>'[2]Industry&amp;Non-Energy-use'!AP746</f>
        <v>0</v>
      </c>
      <c r="T368" s="3">
        <f>'[2]Industry&amp;Non-Energy-use'!AQ746</f>
        <v>0</v>
      </c>
      <c r="U368" s="3">
        <f>'[2]Industry&amp;Non-Energy-use'!AR746</f>
        <v>0</v>
      </c>
      <c r="V368" s="3">
        <f>'[2]Industry&amp;Non-Energy-use'!AS746</f>
        <v>0</v>
      </c>
      <c r="W368" s="3">
        <f>'[2]Industry&amp;Non-Energy-use'!AT746</f>
        <v>0</v>
      </c>
      <c r="X368" s="3">
        <f>'[2]Industry&amp;Non-Energy-use'!AU746</f>
        <v>0</v>
      </c>
    </row>
    <row r="369" spans="1:24" x14ac:dyDescent="0.25">
      <c r="A369" t="s">
        <v>4</v>
      </c>
      <c r="B369" t="s">
        <v>61</v>
      </c>
      <c r="D369" s="22" t="s">
        <v>68</v>
      </c>
      <c r="E369" t="s">
        <v>68</v>
      </c>
      <c r="F369" s="2" t="str">
        <f>'[2]Industry&amp;Non-Energy-use'!AC747</f>
        <v>Oil</v>
      </c>
      <c r="G369" s="2" t="str">
        <f>'[2]Industry&amp;Non-Energy-use'!AD747</f>
        <v>GWh</v>
      </c>
      <c r="H369" s="3">
        <f>'[2]Industry&amp;Non-Energy-use'!AE747</f>
        <v>37465.612230000013</v>
      </c>
      <c r="I369" s="3">
        <f>'[2]Industry&amp;Non-Energy-use'!AF747</f>
        <v>14826.354545833337</v>
      </c>
      <c r="J369" s="3">
        <f>'[2]Industry&amp;Non-Energy-use'!AG747</f>
        <v>13695.579009081366</v>
      </c>
      <c r="K369" s="3">
        <f>'[2]Industry&amp;Non-Energy-use'!AH747</f>
        <v>13768.817399504262</v>
      </c>
      <c r="L369" s="3">
        <f>'[2]Industry&amp;Non-Energy-use'!AI747</f>
        <v>13695.579009081366</v>
      </c>
      <c r="M369" s="3">
        <f>'[2]Industry&amp;Non-Energy-use'!AJ747</f>
        <v>10279.883949087643</v>
      </c>
      <c r="N369" s="3">
        <f>'[2]Industry&amp;Non-Energy-use'!AK747</f>
        <v>10390.420335636971</v>
      </c>
      <c r="O369" s="3">
        <f>'[2]Industry&amp;Non-Energy-use'!AL747</f>
        <v>10279.883949087643</v>
      </c>
      <c r="P369" s="3">
        <f>'[2]Industry&amp;Non-Energy-use'!AM747</f>
        <v>4731.5180717941375</v>
      </c>
      <c r="Q369" s="3">
        <f>'[2]Industry&amp;Non-Energy-use'!AN747</f>
        <v>4808.2453918772862</v>
      </c>
      <c r="R369" s="3">
        <f>'[2]Industry&amp;Non-Energy-use'!AO747</f>
        <v>4731.5180717941375</v>
      </c>
      <c r="S369" s="3">
        <f>'[2]Industry&amp;Non-Energy-use'!AP747</f>
        <v>3626.7949291229279</v>
      </c>
      <c r="T369" s="3">
        <f>'[2]Industry&amp;Non-Energy-use'!AQ747</f>
        <v>0</v>
      </c>
      <c r="U369" s="3">
        <f>'[2]Industry&amp;Non-Energy-use'!AR747</f>
        <v>0</v>
      </c>
      <c r="V369" s="3">
        <f>'[2]Industry&amp;Non-Energy-use'!AS747</f>
        <v>0</v>
      </c>
      <c r="W369" s="3">
        <f>'[2]Industry&amp;Non-Energy-use'!AT747</f>
        <v>0</v>
      </c>
      <c r="X369" s="3">
        <f>'[2]Industry&amp;Non-Energy-use'!AU747</f>
        <v>0</v>
      </c>
    </row>
    <row r="370" spans="1:24" x14ac:dyDescent="0.25">
      <c r="A370" t="s">
        <v>4</v>
      </c>
      <c r="B370" t="s">
        <v>61</v>
      </c>
      <c r="D370" s="22" t="s">
        <v>68</v>
      </c>
      <c r="E370" t="s">
        <v>68</v>
      </c>
      <c r="F370" s="2" t="str">
        <f>'[2]Industry&amp;Non-Energy-use'!AC748</f>
        <v>Natural Gas</v>
      </c>
      <c r="G370" s="2" t="str">
        <f>'[2]Industry&amp;Non-Energy-use'!AD748</f>
        <v>GWh</v>
      </c>
      <c r="H370" s="3">
        <f>'[2]Industry&amp;Non-Energy-use'!AE748</f>
        <v>13777.5</v>
      </c>
      <c r="I370" s="3">
        <f>'[2]Industry&amp;Non-Energy-use'!AF748</f>
        <v>21987.687500000007</v>
      </c>
      <c r="J370" s="3">
        <f>'[2]Industry&amp;Non-Energy-use'!AG748</f>
        <v>24901.052743784305</v>
      </c>
      <c r="K370" s="3">
        <f>'[2]Industry&amp;Non-Energy-use'!AH748</f>
        <v>25034.213453644115</v>
      </c>
      <c r="L370" s="3">
        <f>'[2]Industry&amp;Non-Energy-use'!AI748</f>
        <v>24901.052743784305</v>
      </c>
      <c r="M370" s="3">
        <f>'[2]Industry&amp;Non-Energy-use'!AJ748</f>
        <v>24735.97075249214</v>
      </c>
      <c r="N370" s="3">
        <f>'[2]Industry&amp;Non-Energy-use'!AK748</f>
        <v>23378.445755183184</v>
      </c>
      <c r="O370" s="3">
        <f>'[2]Industry&amp;Non-Energy-use'!AL748</f>
        <v>23129.738885447197</v>
      </c>
      <c r="P370" s="3">
        <f>'[2]Industry&amp;Non-Energy-use'!AM748</f>
        <v>23657.590358970683</v>
      </c>
      <c r="Q370" s="3">
        <f>'[2]Industry&amp;Non-Energy-use'!AN748</f>
        <v>20606.76596518837</v>
      </c>
      <c r="R370" s="3">
        <f>'[2]Industry&amp;Non-Energy-use'!AO748</f>
        <v>20277.934593403443</v>
      </c>
      <c r="S370" s="3">
        <f>'[2]Industry&amp;Non-Energy-use'!AP748</f>
        <v>18133.974645614639</v>
      </c>
      <c r="T370" s="3">
        <f>'[2]Industry&amp;Non-Energy-use'!AQ748</f>
        <v>18157.627656021963</v>
      </c>
      <c r="U370" s="3">
        <f>'[2]Industry&amp;Non-Energy-use'!AR748</f>
        <v>17771.295152702343</v>
      </c>
      <c r="V370" s="3">
        <f>'[2]Industry&amp;Non-Energy-use'!AS748</f>
        <v>15447.449939213368</v>
      </c>
      <c r="W370" s="3">
        <f>'[2]Industry&amp;Non-Energy-use'!AT748</f>
        <v>15869.511412962365</v>
      </c>
      <c r="X370" s="3">
        <f>'[2]Industry&amp;Non-Energy-use'!AU748</f>
        <v>15447.449939213368</v>
      </c>
    </row>
    <row r="371" spans="1:24" x14ac:dyDescent="0.25">
      <c r="A371" t="s">
        <v>4</v>
      </c>
      <c r="B371" t="s">
        <v>61</v>
      </c>
      <c r="D371" s="22" t="s">
        <v>68</v>
      </c>
      <c r="E371" t="s">
        <v>68</v>
      </c>
      <c r="F371" s="2" t="str">
        <f>'[2]Industry&amp;Non-Energy-use'!AC749</f>
        <v>Biofuels</v>
      </c>
      <c r="G371" s="2" t="str">
        <f>'[2]Industry&amp;Non-Energy-use'!AD749</f>
        <v>GWh</v>
      </c>
      <c r="H371" s="3">
        <f>'[2]Industry&amp;Non-Energy-use'!AE749</f>
        <v>2567.5861111111117</v>
      </c>
      <c r="I371" s="3">
        <f>'[2]Industry&amp;Non-Energy-use'!AF749</f>
        <v>800.85872222222224</v>
      </c>
      <c r="J371" s="3">
        <f>'[2]Industry&amp;Non-Energy-use'!AG749</f>
        <v>1867.5789557838229</v>
      </c>
      <c r="K371" s="3">
        <f>'[2]Industry&amp;Non-Energy-use'!AH749</f>
        <v>625.85533634110288</v>
      </c>
      <c r="L371" s="3">
        <f>'[2]Industry&amp;Non-Energy-use'!AI749</f>
        <v>622.52631859460757</v>
      </c>
      <c r="M371" s="3">
        <f>'[2]Industry&amp;Non-Energy-use'!AJ749</f>
        <v>3212.4637340898889</v>
      </c>
      <c r="N371" s="3">
        <f>'[2]Industry&amp;Non-Energy-use'!AK749</f>
        <v>324.70063548865534</v>
      </c>
      <c r="O371" s="3">
        <f>'[2]Industry&amp;Non-Energy-use'!AL749</f>
        <v>321.24637340898886</v>
      </c>
      <c r="P371" s="3">
        <f>'[2]Industry&amp;Non-Energy-use'!AM749</f>
        <v>3379.6557655672409</v>
      </c>
      <c r="Q371" s="3">
        <f>'[2]Industry&amp;Non-Energy-use'!AN749</f>
        <v>0</v>
      </c>
      <c r="R371" s="3">
        <f>'[2]Industry&amp;Non-Energy-use'!AO749</f>
        <v>0</v>
      </c>
      <c r="S371" s="3">
        <f>'[2]Industry&amp;Non-Energy-use'!AP749</f>
        <v>3626.7949291229279</v>
      </c>
      <c r="T371" s="3">
        <f>'[2]Industry&amp;Non-Energy-use'!AQ749</f>
        <v>0</v>
      </c>
      <c r="U371" s="3">
        <f>'[2]Industry&amp;Non-Energy-use'!AR749</f>
        <v>0</v>
      </c>
      <c r="V371" s="3">
        <f>'[2]Industry&amp;Non-Energy-use'!AS749</f>
        <v>5792.7937272050121</v>
      </c>
      <c r="W371" s="3">
        <f>'[2]Industry&amp;Non-Energy-use'!AT749</f>
        <v>0</v>
      </c>
      <c r="X371" s="3">
        <f>'[2]Industry&amp;Non-Energy-use'!AU749</f>
        <v>0</v>
      </c>
    </row>
    <row r="372" spans="1:24" x14ac:dyDescent="0.25">
      <c r="A372" t="s">
        <v>4</v>
      </c>
      <c r="B372" t="s">
        <v>61</v>
      </c>
      <c r="D372" s="22" t="s">
        <v>68</v>
      </c>
      <c r="E372" t="s">
        <v>68</v>
      </c>
      <c r="F372" s="2" t="str">
        <f>'[2]Industry&amp;Non-Energy-use'!AC750</f>
        <v>Electricity</v>
      </c>
      <c r="G372" s="2" t="str">
        <f>'[2]Industry&amp;Non-Energy-use'!AD750</f>
        <v>GWh</v>
      </c>
      <c r="H372" s="3">
        <f>'[2]Industry&amp;Non-Energy-use'!AE750</f>
        <v>17251</v>
      </c>
      <c r="I372" s="3">
        <f>'[2]Industry&amp;Non-Energy-use'!AF750</f>
        <v>20221.466</v>
      </c>
      <c r="J372" s="3">
        <f>'[2]Industry&amp;Non-Energy-use'!AG750</f>
        <v>21788.421150811264</v>
      </c>
      <c r="K372" s="3">
        <f>'[2]Industry&amp;Non-Energy-use'!AH750</f>
        <v>21904.936771938595</v>
      </c>
      <c r="L372" s="3">
        <f>'[2]Industry&amp;Non-Energy-use'!AI750</f>
        <v>22099.684310108569</v>
      </c>
      <c r="M372" s="3">
        <f>'[2]Industry&amp;Non-Energy-use'!AJ750</f>
        <v>25699.709872719111</v>
      </c>
      <c r="N372" s="3">
        <f>'[2]Industry&amp;Non-Energy-use'!AK750</f>
        <v>27599.554016535702</v>
      </c>
      <c r="O372" s="3">
        <f>'[2]Industry&amp;Non-Energy-use'!AL750</f>
        <v>30518.405473853938</v>
      </c>
      <c r="P372" s="3">
        <f>'[2]Industry&amp;Non-Energy-use'!AM750</f>
        <v>33796.557655672405</v>
      </c>
      <c r="Q372" s="3">
        <f>'[2]Industry&amp;Non-Energy-use'!AN750</f>
        <v>36405.286538499451</v>
      </c>
      <c r="R372" s="3">
        <f>'[2]Industry&amp;Non-Energy-use'!AO750</f>
        <v>42583.662646147233</v>
      </c>
      <c r="S372" s="3">
        <f>'[2]Industry&amp;Non-Energy-use'!AP750</f>
        <v>43521.539149475124</v>
      </c>
      <c r="T372" s="3">
        <f>'[2]Industry&amp;Non-Energy-use'!AQ750</f>
        <v>46691.042544056472</v>
      </c>
      <c r="U372" s="3">
        <f>'[2]Industry&amp;Non-Energy-use'!AR750</f>
        <v>52951.205965194735</v>
      </c>
      <c r="V372" s="3">
        <f>'[2]Industry&amp;Non-Energy-use'!AS750</f>
        <v>50204.21230244344</v>
      </c>
      <c r="W372" s="3">
        <f>'[2]Industry&amp;Non-Energy-use'!AT750</f>
        <v>51575.912092127692</v>
      </c>
      <c r="X372" s="3">
        <f>'[2]Industry&amp;Non-Energy-use'!AU750</f>
        <v>59472.68226597146</v>
      </c>
    </row>
    <row r="373" spans="1:24" x14ac:dyDescent="0.25">
      <c r="A373" t="s">
        <v>4</v>
      </c>
      <c r="B373" t="s">
        <v>61</v>
      </c>
      <c r="D373" s="22" t="s">
        <v>68</v>
      </c>
      <c r="E373" t="s">
        <v>68</v>
      </c>
      <c r="F373" s="2" t="str">
        <f>'[2]Industry&amp;Non-Energy-use'!AC751</f>
        <v>Heat</v>
      </c>
      <c r="G373" s="2" t="str">
        <f>'[2]Industry&amp;Non-Energy-use'!AD751</f>
        <v>GWh</v>
      </c>
      <c r="H373" s="3">
        <f>'[2]Industry&amp;Non-Energy-use'!AE751</f>
        <v>0</v>
      </c>
      <c r="I373" s="3">
        <f>'[2]Industry&amp;Non-Energy-use'!AF751</f>
        <v>0</v>
      </c>
      <c r="J373" s="3">
        <f>'[2]Industry&amp;Non-Energy-use'!AG751</f>
        <v>0</v>
      </c>
      <c r="K373" s="3">
        <f>'[2]Industry&amp;Non-Energy-use'!AH751</f>
        <v>0</v>
      </c>
      <c r="L373" s="3">
        <f>'[2]Industry&amp;Non-Energy-use'!AI751</f>
        <v>0</v>
      </c>
      <c r="M373" s="3">
        <f>'[2]Industry&amp;Non-Energy-use'!AJ751</f>
        <v>0</v>
      </c>
      <c r="N373" s="3">
        <f>'[2]Industry&amp;Non-Energy-use'!AK751</f>
        <v>0</v>
      </c>
      <c r="O373" s="3">
        <f>'[2]Industry&amp;Non-Energy-use'!AL751</f>
        <v>0</v>
      </c>
      <c r="P373" s="3">
        <f>'[2]Industry&amp;Non-Energy-use'!AM751</f>
        <v>0</v>
      </c>
      <c r="Q373" s="3">
        <f>'[2]Industry&amp;Non-Energy-use'!AN751</f>
        <v>0</v>
      </c>
      <c r="R373" s="3">
        <f>'[2]Industry&amp;Non-Energy-use'!AO751</f>
        <v>0</v>
      </c>
      <c r="S373" s="3">
        <f>'[2]Industry&amp;Non-Energy-use'!AP751</f>
        <v>0</v>
      </c>
      <c r="T373" s="3">
        <f>'[2]Industry&amp;Non-Energy-use'!AQ751</f>
        <v>0</v>
      </c>
      <c r="U373" s="3">
        <f>'[2]Industry&amp;Non-Energy-use'!AR751</f>
        <v>0</v>
      </c>
      <c r="V373" s="3">
        <f>'[2]Industry&amp;Non-Energy-use'!AS751</f>
        <v>0</v>
      </c>
      <c r="W373" s="3">
        <f>'[2]Industry&amp;Non-Energy-use'!AT751</f>
        <v>0</v>
      </c>
      <c r="X373" s="3">
        <f>'[2]Industry&amp;Non-Energy-use'!AU751</f>
        <v>0</v>
      </c>
    </row>
    <row r="374" spans="1:24" x14ac:dyDescent="0.25">
      <c r="A374" t="s">
        <v>4</v>
      </c>
      <c r="B374" t="s">
        <v>61</v>
      </c>
      <c r="D374" s="22" t="s">
        <v>68</v>
      </c>
      <c r="E374" t="s">
        <v>68</v>
      </c>
      <c r="F374" s="2" t="str">
        <f>'[2]Industry&amp;Non-Energy-use'!AC752</f>
        <v>Hydrogen</v>
      </c>
      <c r="G374" s="2" t="str">
        <f>'[2]Industry&amp;Non-Energy-use'!AD752</f>
        <v>GWh</v>
      </c>
      <c r="H374" s="3">
        <f>'[2]Industry&amp;Non-Energy-use'!AE752</f>
        <v>0</v>
      </c>
      <c r="I374" s="3">
        <f>'[2]Industry&amp;Non-Energy-use'!AF752</f>
        <v>0</v>
      </c>
      <c r="J374" s="3">
        <f>'[2]Industry&amp;Non-Energy-use'!AG752</f>
        <v>0</v>
      </c>
      <c r="K374" s="3">
        <f>'[2]Industry&amp;Non-Energy-use'!AH752</f>
        <v>62.585533634110277</v>
      </c>
      <c r="L374" s="3">
        <f>'[2]Industry&amp;Non-Energy-use'!AI752</f>
        <v>0</v>
      </c>
      <c r="M374" s="3">
        <f>'[2]Industry&amp;Non-Energy-use'!AJ752</f>
        <v>321.24637340898886</v>
      </c>
      <c r="N374" s="3">
        <f>'[2]Industry&amp;Non-Energy-use'!AK752</f>
        <v>3247.0063548865537</v>
      </c>
      <c r="O374" s="3">
        <f>'[2]Industry&amp;Non-Energy-use'!AL752</f>
        <v>0</v>
      </c>
      <c r="P374" s="3">
        <f>'[2]Industry&amp;Non-Energy-use'!AM752</f>
        <v>2027.7934593403445</v>
      </c>
      <c r="Q374" s="3">
        <f>'[2]Industry&amp;Non-Energy-use'!AN752</f>
        <v>6868.9219883961223</v>
      </c>
      <c r="R374" s="3">
        <f>'[2]Industry&amp;Non-Energy-use'!AO752</f>
        <v>0</v>
      </c>
      <c r="S374" s="3">
        <f>'[2]Industry&amp;Non-Energy-use'!AP752</f>
        <v>3626.7949291229279</v>
      </c>
      <c r="T374" s="3">
        <f>'[2]Industry&amp;Non-Energy-use'!AQ752</f>
        <v>9264.0957428683487</v>
      </c>
      <c r="U374" s="3">
        <f>'[2]Industry&amp;Non-Energy-use'!AR752</f>
        <v>1813.3974645614639</v>
      </c>
      <c r="V374" s="3">
        <f>'[2]Industry&amp;Non-Energy-use'!AS752</f>
        <v>5792.7937272050121</v>
      </c>
      <c r="W374" s="3">
        <f>'[2]Industry&amp;Non-Energy-use'!AT752</f>
        <v>11902.133559721773</v>
      </c>
      <c r="X374" s="3">
        <f>'[2]Industry&amp;Non-Energy-use'!AU752</f>
        <v>2317.1174908820049</v>
      </c>
    </row>
    <row r="375" spans="1:24" x14ac:dyDescent="0.25">
      <c r="A375" t="s">
        <v>4</v>
      </c>
      <c r="B375" t="s">
        <v>61</v>
      </c>
      <c r="D375" s="22" t="s">
        <v>68</v>
      </c>
      <c r="E375" t="s">
        <v>68</v>
      </c>
      <c r="F375" s="2" t="str">
        <f>'[2]Industry&amp;Non-Energy-use'!AC753</f>
        <v>E-fuels</v>
      </c>
      <c r="G375" s="2" t="str">
        <f>'[2]Industry&amp;Non-Energy-use'!AD753</f>
        <v>GWh</v>
      </c>
      <c r="H375" s="3">
        <f>'[2]Industry&amp;Non-Energy-use'!AE753</f>
        <v>0</v>
      </c>
      <c r="I375" s="3">
        <f>'[2]Industry&amp;Non-Energy-use'!AF753</f>
        <v>0</v>
      </c>
      <c r="J375" s="3">
        <f>'[2]Industry&amp;Non-Energy-use'!AG753</f>
        <v>0</v>
      </c>
      <c r="K375" s="3">
        <f>'[2]Industry&amp;Non-Energy-use'!AH753</f>
        <v>0</v>
      </c>
      <c r="L375" s="3">
        <f>'[2]Industry&amp;Non-Energy-use'!AI753</f>
        <v>0</v>
      </c>
      <c r="M375" s="3">
        <f>'[2]Industry&amp;Non-Energy-use'!AJ753</f>
        <v>0</v>
      </c>
      <c r="N375" s="3">
        <f>'[2]Industry&amp;Non-Energy-use'!AK753</f>
        <v>0</v>
      </c>
      <c r="O375" s="3">
        <f>'[2]Industry&amp;Non-Energy-use'!AL753</f>
        <v>0</v>
      </c>
      <c r="P375" s="3">
        <f>'[2]Industry&amp;Non-Energy-use'!AM753</f>
        <v>0</v>
      </c>
      <c r="Q375" s="3">
        <f>'[2]Industry&amp;Non-Energy-use'!AN753</f>
        <v>0</v>
      </c>
      <c r="R375" s="3">
        <f>'[2]Industry&amp;Non-Energy-use'!AO753</f>
        <v>0</v>
      </c>
      <c r="S375" s="3">
        <f>'[2]Industry&amp;Non-Energy-use'!AP753</f>
        <v>0</v>
      </c>
      <c r="T375" s="3">
        <f>'[2]Industry&amp;Non-Energy-use'!AQ753</f>
        <v>0</v>
      </c>
      <c r="U375" s="3">
        <f>'[2]Industry&amp;Non-Energy-use'!AR753</f>
        <v>0</v>
      </c>
      <c r="V375" s="3">
        <f>'[2]Industry&amp;Non-Energy-use'!AS753</f>
        <v>0</v>
      </c>
      <c r="W375" s="3">
        <f>'[2]Industry&amp;Non-Energy-use'!AT753</f>
        <v>0</v>
      </c>
      <c r="X375" s="3">
        <f>'[2]Industry&amp;Non-Energy-use'!AU753</f>
        <v>0</v>
      </c>
    </row>
    <row r="376" spans="1:24" x14ac:dyDescent="0.25">
      <c r="E376"/>
    </row>
    <row r="377" spans="1:24" x14ac:dyDescent="0.25">
      <c r="A377" t="s">
        <v>4</v>
      </c>
      <c r="B377" t="s">
        <v>69</v>
      </c>
      <c r="D377" s="22" t="s">
        <v>70</v>
      </c>
      <c r="E377" t="s">
        <v>71</v>
      </c>
      <c r="F377" s="2" t="str">
        <f>'[2]Industry&amp;Non-Energy-use'!AC755</f>
        <v>Coal</v>
      </c>
      <c r="G377" s="2" t="str">
        <f>'[2]Industry&amp;Non-Energy-use'!AD755</f>
        <v>GWh</v>
      </c>
      <c r="H377" s="3">
        <f>'[2]Industry&amp;Non-Energy-use'!AE755</f>
        <v>0</v>
      </c>
      <c r="I377" s="3">
        <f>'[2]Industry&amp;Non-Energy-use'!AF755</f>
        <v>0</v>
      </c>
      <c r="J377" s="3">
        <f>'[2]Industry&amp;Non-Energy-use'!AG755</f>
        <v>0</v>
      </c>
      <c r="K377" s="3">
        <f>'[2]Industry&amp;Non-Energy-use'!AH755</f>
        <v>0</v>
      </c>
      <c r="L377" s="3">
        <f>'[2]Industry&amp;Non-Energy-use'!AI755</f>
        <v>0</v>
      </c>
      <c r="M377" s="3">
        <f>'[2]Industry&amp;Non-Energy-use'!AJ755</f>
        <v>0</v>
      </c>
      <c r="N377" s="3">
        <f>'[2]Industry&amp;Non-Energy-use'!AK755</f>
        <v>0</v>
      </c>
      <c r="O377" s="3">
        <f>'[2]Industry&amp;Non-Energy-use'!AL755</f>
        <v>0</v>
      </c>
      <c r="P377" s="3">
        <f>'[2]Industry&amp;Non-Energy-use'!AM755</f>
        <v>0</v>
      </c>
      <c r="Q377" s="3">
        <f>'[2]Industry&amp;Non-Energy-use'!AN755</f>
        <v>0</v>
      </c>
      <c r="R377" s="3">
        <f>'[2]Industry&amp;Non-Energy-use'!AO755</f>
        <v>0</v>
      </c>
      <c r="S377" s="3">
        <f>'[2]Industry&amp;Non-Energy-use'!AP755</f>
        <v>0</v>
      </c>
      <c r="T377" s="3">
        <f>'[2]Industry&amp;Non-Energy-use'!AQ755</f>
        <v>0</v>
      </c>
      <c r="U377" s="3">
        <f>'[2]Industry&amp;Non-Energy-use'!AR755</f>
        <v>0</v>
      </c>
      <c r="V377" s="3">
        <f>'[2]Industry&amp;Non-Energy-use'!AS755</f>
        <v>0</v>
      </c>
      <c r="W377" s="3">
        <f>'[2]Industry&amp;Non-Energy-use'!AT755</f>
        <v>0</v>
      </c>
      <c r="X377" s="3">
        <f>'[2]Industry&amp;Non-Energy-use'!AU755</f>
        <v>0</v>
      </c>
    </row>
    <row r="378" spans="1:24" x14ac:dyDescent="0.25">
      <c r="A378" t="s">
        <v>4</v>
      </c>
      <c r="B378" t="s">
        <v>69</v>
      </c>
      <c r="D378" s="22" t="s">
        <v>70</v>
      </c>
      <c r="E378" t="s">
        <v>71</v>
      </c>
      <c r="F378" s="2" t="str">
        <f>'[2]Industry&amp;Non-Energy-use'!AC756</f>
        <v>Oil</v>
      </c>
      <c r="G378" s="2" t="str">
        <f>'[2]Industry&amp;Non-Energy-use'!AD756</f>
        <v>GWh</v>
      </c>
      <c r="H378" s="3">
        <f>'[2]Industry&amp;Non-Energy-use'!AE756</f>
        <v>0</v>
      </c>
      <c r="I378" s="3">
        <f>'[2]Industry&amp;Non-Energy-use'!AF756</f>
        <v>1378.377</v>
      </c>
      <c r="J378" s="3">
        <f>'[2]Industry&amp;Non-Energy-use'!AG756</f>
        <v>948.71584568828075</v>
      </c>
      <c r="K378" s="3">
        <f>'[2]Industry&amp;Non-Energy-use'!AH756</f>
        <v>948.71584568828075</v>
      </c>
      <c r="L378" s="3">
        <f>'[2]Industry&amp;Non-Energy-use'!AI756</f>
        <v>965.70732665779656</v>
      </c>
      <c r="M378" s="3">
        <f>'[2]Industry&amp;Non-Energy-use'!AJ756</f>
        <v>745.70179437888589</v>
      </c>
      <c r="N378" s="3">
        <f>'[2]Industry&amp;Non-Energy-use'!AK756</f>
        <v>745.70179437888589</v>
      </c>
      <c r="O378" s="3">
        <f>'[2]Industry&amp;Non-Energy-use'!AL756</f>
        <v>766.58010628482725</v>
      </c>
      <c r="P378" s="3">
        <f>'[2]Industry&amp;Non-Energy-use'!AM756</f>
        <v>0</v>
      </c>
      <c r="Q378" s="3">
        <f>'[2]Industry&amp;Non-Energy-use'!AN756</f>
        <v>0</v>
      </c>
      <c r="R378" s="3">
        <f>'[2]Industry&amp;Non-Energy-use'!AO756</f>
        <v>0</v>
      </c>
      <c r="S378" s="3">
        <f>'[2]Industry&amp;Non-Energy-use'!AP756</f>
        <v>0</v>
      </c>
      <c r="T378" s="3">
        <f>'[2]Industry&amp;Non-Energy-use'!AQ756</f>
        <v>0</v>
      </c>
      <c r="U378" s="3">
        <f>'[2]Industry&amp;Non-Energy-use'!AR756</f>
        <v>0</v>
      </c>
      <c r="V378" s="3">
        <f>'[2]Industry&amp;Non-Energy-use'!AS756</f>
        <v>0</v>
      </c>
      <c r="W378" s="3">
        <f>'[2]Industry&amp;Non-Energy-use'!AT756</f>
        <v>0</v>
      </c>
      <c r="X378" s="3">
        <f>'[2]Industry&amp;Non-Energy-use'!AU756</f>
        <v>0</v>
      </c>
    </row>
    <row r="379" spans="1:24" x14ac:dyDescent="0.25">
      <c r="A379" t="s">
        <v>4</v>
      </c>
      <c r="B379" t="s">
        <v>69</v>
      </c>
      <c r="D379" s="22" t="s">
        <v>70</v>
      </c>
      <c r="E379" t="s">
        <v>71</v>
      </c>
      <c r="F379" s="2" t="str">
        <f>'[2]Industry&amp;Non-Energy-use'!AC757</f>
        <v>Natural Gas</v>
      </c>
      <c r="G379" s="2" t="str">
        <f>'[2]Industry&amp;Non-Energy-use'!AD757</f>
        <v>GWh</v>
      </c>
      <c r="H379" s="3">
        <f>'[2]Industry&amp;Non-Energy-use'!AE757</f>
        <v>0</v>
      </c>
      <c r="I379" s="3">
        <f>'[2]Industry&amp;Non-Energy-use'!AF757</f>
        <v>1378.377</v>
      </c>
      <c r="J379" s="3">
        <f>'[2]Industry&amp;Non-Energy-use'!AG757</f>
        <v>1897.4316913765615</v>
      </c>
      <c r="K379" s="3">
        <f>'[2]Industry&amp;Non-Energy-use'!AH757</f>
        <v>1897.4316913765615</v>
      </c>
      <c r="L379" s="3">
        <f>'[2]Industry&amp;Non-Energy-use'!AI757</f>
        <v>1931.4146533155931</v>
      </c>
      <c r="M379" s="3">
        <f>'[2]Industry&amp;Non-Energy-use'!AJ757</f>
        <v>1864.2544859472148</v>
      </c>
      <c r="N379" s="3">
        <f>'[2]Industry&amp;Non-Energy-use'!AK757</f>
        <v>1864.2544859472148</v>
      </c>
      <c r="O379" s="3">
        <f>'[2]Industry&amp;Non-Energy-use'!AL757</f>
        <v>1916.4502657120679</v>
      </c>
      <c r="P379" s="3">
        <f>'[2]Industry&amp;Non-Energy-use'!AM757</f>
        <v>1277.7236358605192</v>
      </c>
      <c r="Q379" s="3">
        <f>'[2]Industry&amp;Non-Energy-use'!AN757</f>
        <v>1277.7236358605192</v>
      </c>
      <c r="R379" s="3">
        <f>'[2]Industry&amp;Non-Energy-use'!AO757</f>
        <v>1326.5153184059814</v>
      </c>
      <c r="S379" s="3">
        <f>'[2]Industry&amp;Non-Energy-use'!AP757</f>
        <v>445.05409789395742</v>
      </c>
      <c r="T379" s="3">
        <f>'[2]Industry&amp;Non-Energy-use'!AQ757</f>
        <v>445.05409789395742</v>
      </c>
      <c r="U379" s="3">
        <f>'[2]Industry&amp;Non-Energy-use'!AR757</f>
        <v>466.62835938386621</v>
      </c>
      <c r="V379" s="3">
        <f>'[2]Industry&amp;Non-Energy-use'!AS757</f>
        <v>0</v>
      </c>
      <c r="W379" s="3">
        <f>'[2]Industry&amp;Non-Energy-use'!AT757</f>
        <v>0</v>
      </c>
      <c r="X379" s="3">
        <f>'[2]Industry&amp;Non-Energy-use'!AU757</f>
        <v>0</v>
      </c>
    </row>
    <row r="380" spans="1:24" x14ac:dyDescent="0.25">
      <c r="A380" t="s">
        <v>4</v>
      </c>
      <c r="B380" t="s">
        <v>69</v>
      </c>
      <c r="D380" s="22" t="s">
        <v>70</v>
      </c>
      <c r="E380" t="s">
        <v>71</v>
      </c>
      <c r="F380" s="2" t="str">
        <f>'[2]Industry&amp;Non-Energy-use'!AC758</f>
        <v>Biofuels</v>
      </c>
      <c r="G380" s="2" t="str">
        <f>'[2]Industry&amp;Non-Energy-use'!AD758</f>
        <v>GWh</v>
      </c>
      <c r="H380" s="3">
        <f>'[2]Industry&amp;Non-Energy-use'!AE758</f>
        <v>0</v>
      </c>
      <c r="I380" s="3">
        <f>'[2]Industry&amp;Non-Energy-use'!AF758</f>
        <v>0</v>
      </c>
      <c r="J380" s="3">
        <f>'[2]Industry&amp;Non-Energy-use'!AG758</f>
        <v>0</v>
      </c>
      <c r="K380" s="3">
        <f>'[2]Industry&amp;Non-Energy-use'!AH758</f>
        <v>0</v>
      </c>
      <c r="L380" s="3">
        <f>'[2]Industry&amp;Non-Energy-use'!AI758</f>
        <v>0</v>
      </c>
      <c r="M380" s="3">
        <f>'[2]Industry&amp;Non-Energy-use'!AJ758</f>
        <v>0</v>
      </c>
      <c r="N380" s="3">
        <f>'[2]Industry&amp;Non-Energy-use'!AK758</f>
        <v>0</v>
      </c>
      <c r="O380" s="3">
        <f>'[2]Industry&amp;Non-Energy-use'!AL758</f>
        <v>0</v>
      </c>
      <c r="P380" s="3">
        <f>'[2]Industry&amp;Non-Energy-use'!AM758</f>
        <v>0</v>
      </c>
      <c r="Q380" s="3">
        <f>'[2]Industry&amp;Non-Energy-use'!AN758</f>
        <v>0</v>
      </c>
      <c r="R380" s="3">
        <f>'[2]Industry&amp;Non-Energy-use'!AO758</f>
        <v>0</v>
      </c>
      <c r="S380" s="3">
        <f>'[2]Industry&amp;Non-Energy-use'!AP758</f>
        <v>0</v>
      </c>
      <c r="T380" s="3">
        <f>'[2]Industry&amp;Non-Energy-use'!AQ758</f>
        <v>0</v>
      </c>
      <c r="U380" s="3">
        <f>'[2]Industry&amp;Non-Energy-use'!AR758</f>
        <v>0</v>
      </c>
      <c r="V380" s="3">
        <f>'[2]Industry&amp;Non-Energy-use'!AS758</f>
        <v>0</v>
      </c>
      <c r="W380" s="3">
        <f>'[2]Industry&amp;Non-Energy-use'!AT758</f>
        <v>0</v>
      </c>
      <c r="X380" s="3">
        <f>'[2]Industry&amp;Non-Energy-use'!AU758</f>
        <v>0</v>
      </c>
    </row>
    <row r="381" spans="1:24" x14ac:dyDescent="0.25">
      <c r="A381" t="s">
        <v>4</v>
      </c>
      <c r="B381" t="s">
        <v>69</v>
      </c>
      <c r="D381" s="22" t="s">
        <v>70</v>
      </c>
      <c r="E381" t="s">
        <v>71</v>
      </c>
      <c r="F381" s="2" t="str">
        <f>'[2]Industry&amp;Non-Energy-use'!AC759</f>
        <v>Electricity</v>
      </c>
      <c r="G381" s="2" t="str">
        <f>'[2]Industry&amp;Non-Energy-use'!AD759</f>
        <v>GWh</v>
      </c>
      <c r="H381" s="3">
        <f>'[2]Industry&amp;Non-Energy-use'!AE759</f>
        <v>0</v>
      </c>
      <c r="I381" s="3">
        <f>'[2]Industry&amp;Non-Energy-use'!AF759</f>
        <v>15621.605999999998</v>
      </c>
      <c r="J381" s="3">
        <f>'[2]Industry&amp;Non-Energy-use'!AG759</f>
        <v>16128.169376700771</v>
      </c>
      <c r="K381" s="3">
        <f>'[2]Industry&amp;Non-Energy-use'!AH759</f>
        <v>16128.169376700771</v>
      </c>
      <c r="L381" s="3">
        <f>'[2]Industry&amp;Non-Energy-use'!AI759</f>
        <v>16417.024553182542</v>
      </c>
      <c r="M381" s="3">
        <f>'[2]Industry&amp;Non-Energy-use'!AJ759</f>
        <v>15846.163130551324</v>
      </c>
      <c r="N381" s="3">
        <f>'[2]Industry&amp;Non-Energy-use'!AK759</f>
        <v>15846.163130551324</v>
      </c>
      <c r="O381" s="3">
        <f>'[2]Industry&amp;Non-Energy-use'!AL759</f>
        <v>16289.827258552577</v>
      </c>
      <c r="P381" s="3">
        <f>'[2]Industry&amp;Non-Energy-use'!AM759</f>
        <v>16062.811422246526</v>
      </c>
      <c r="Q381" s="3">
        <f>'[2]Industry&amp;Non-Energy-use'!AN759</f>
        <v>16062.811422246526</v>
      </c>
      <c r="R381" s="3">
        <f>'[2]Industry&amp;Non-Energy-use'!AO759</f>
        <v>16676.192574246623</v>
      </c>
      <c r="S381" s="3">
        <f>'[2]Industry&amp;Non-Energy-use'!AP759</f>
        <v>16021.947524182466</v>
      </c>
      <c r="T381" s="3">
        <f>'[2]Industry&amp;Non-Energy-use'!AQ759</f>
        <v>16021.947524182466</v>
      </c>
      <c r="U381" s="3">
        <f>'[2]Industry&amp;Non-Energy-use'!AR759</f>
        <v>16798.620937819185</v>
      </c>
      <c r="V381" s="3">
        <f>'[2]Industry&amp;Non-Energy-use'!AS759</f>
        <v>15556.600970797605</v>
      </c>
      <c r="W381" s="3">
        <f>'[2]Industry&amp;Non-Energy-use'!AT759</f>
        <v>15556.600970797605</v>
      </c>
      <c r="X381" s="3">
        <f>'[2]Industry&amp;Non-Energy-use'!AU759</f>
        <v>16472.367463845145</v>
      </c>
    </row>
    <row r="382" spans="1:24" x14ac:dyDescent="0.25">
      <c r="A382" t="s">
        <v>4</v>
      </c>
      <c r="B382" t="s">
        <v>69</v>
      </c>
      <c r="D382" s="22" t="s">
        <v>70</v>
      </c>
      <c r="E382" t="s">
        <v>71</v>
      </c>
      <c r="F382" s="2" t="str">
        <f>'[2]Industry&amp;Non-Energy-use'!AC760</f>
        <v>Heat</v>
      </c>
      <c r="G382" s="2" t="str">
        <f>'[2]Industry&amp;Non-Energy-use'!AD760</f>
        <v>GWh</v>
      </c>
      <c r="H382" s="3">
        <f>'[2]Industry&amp;Non-Energy-use'!AE760</f>
        <v>0</v>
      </c>
      <c r="I382" s="3">
        <f>'[2]Industry&amp;Non-Energy-use'!AF760</f>
        <v>0</v>
      </c>
      <c r="J382" s="3">
        <f>'[2]Industry&amp;Non-Energy-use'!AG760</f>
        <v>0</v>
      </c>
      <c r="K382" s="3">
        <f>'[2]Industry&amp;Non-Energy-use'!AH760</f>
        <v>0</v>
      </c>
      <c r="L382" s="3">
        <f>'[2]Industry&amp;Non-Energy-use'!AI760</f>
        <v>0</v>
      </c>
      <c r="M382" s="3">
        <f>'[2]Industry&amp;Non-Energy-use'!AJ760</f>
        <v>0</v>
      </c>
      <c r="N382" s="3">
        <f>'[2]Industry&amp;Non-Energy-use'!AK760</f>
        <v>0</v>
      </c>
      <c r="O382" s="3">
        <f>'[2]Industry&amp;Non-Energy-use'!AL760</f>
        <v>0</v>
      </c>
      <c r="P382" s="3">
        <f>'[2]Industry&amp;Non-Energy-use'!AM760</f>
        <v>0</v>
      </c>
      <c r="Q382" s="3">
        <f>'[2]Industry&amp;Non-Energy-use'!AN760</f>
        <v>0</v>
      </c>
      <c r="R382" s="3">
        <f>'[2]Industry&amp;Non-Energy-use'!AO760</f>
        <v>0</v>
      </c>
      <c r="S382" s="3">
        <f>'[2]Industry&amp;Non-Energy-use'!AP760</f>
        <v>0</v>
      </c>
      <c r="T382" s="3">
        <f>'[2]Industry&amp;Non-Energy-use'!AQ760</f>
        <v>0</v>
      </c>
      <c r="U382" s="3">
        <f>'[2]Industry&amp;Non-Energy-use'!AR760</f>
        <v>0</v>
      </c>
      <c r="V382" s="3">
        <f>'[2]Industry&amp;Non-Energy-use'!AS760</f>
        <v>0</v>
      </c>
      <c r="W382" s="3">
        <f>'[2]Industry&amp;Non-Energy-use'!AT760</f>
        <v>0</v>
      </c>
      <c r="X382" s="3">
        <f>'[2]Industry&amp;Non-Energy-use'!AU760</f>
        <v>0</v>
      </c>
    </row>
    <row r="383" spans="1:24" x14ac:dyDescent="0.25">
      <c r="A383" t="s">
        <v>4</v>
      </c>
      <c r="B383" t="s">
        <v>69</v>
      </c>
      <c r="D383" s="22" t="s">
        <v>70</v>
      </c>
      <c r="E383" t="s">
        <v>71</v>
      </c>
      <c r="F383" s="2" t="str">
        <f>'[2]Industry&amp;Non-Energy-use'!AC761</f>
        <v>Hydrogen</v>
      </c>
      <c r="G383" s="2" t="str">
        <f>'[2]Industry&amp;Non-Energy-use'!AD761</f>
        <v>GWh</v>
      </c>
      <c r="H383" s="3">
        <f>'[2]Industry&amp;Non-Energy-use'!AE761</f>
        <v>0</v>
      </c>
      <c r="I383" s="3">
        <f>'[2]Industry&amp;Non-Energy-use'!AF761</f>
        <v>0</v>
      </c>
      <c r="J383" s="3">
        <f>'[2]Industry&amp;Non-Energy-use'!AG761</f>
        <v>0</v>
      </c>
      <c r="K383" s="3">
        <f>'[2]Industry&amp;Non-Energy-use'!AH761</f>
        <v>0</v>
      </c>
      <c r="L383" s="3">
        <f>'[2]Industry&amp;Non-Energy-use'!AI761</f>
        <v>0</v>
      </c>
      <c r="M383" s="3">
        <f>'[2]Industry&amp;Non-Energy-use'!AJ761</f>
        <v>186.42544859472147</v>
      </c>
      <c r="N383" s="3">
        <f>'[2]Industry&amp;Non-Energy-use'!AK761</f>
        <v>186.42544859472147</v>
      </c>
      <c r="O383" s="3">
        <f>'[2]Industry&amp;Non-Energy-use'!AL761</f>
        <v>191.64502657120681</v>
      </c>
      <c r="P383" s="3">
        <f>'[2]Industry&amp;Non-Energy-use'!AM761</f>
        <v>912.65973990037082</v>
      </c>
      <c r="Q383" s="3">
        <f>'[2]Industry&amp;Non-Energy-use'!AN761</f>
        <v>912.65973990037082</v>
      </c>
      <c r="R383" s="3">
        <f>'[2]Industry&amp;Non-Energy-use'!AO761</f>
        <v>947.51094171855812</v>
      </c>
      <c r="S383" s="3">
        <f>'[2]Industry&amp;Non-Energy-use'!AP761</f>
        <v>1335.1622936818721</v>
      </c>
      <c r="T383" s="3">
        <f>'[2]Industry&amp;Non-Energy-use'!AQ761</f>
        <v>1335.1622936818721</v>
      </c>
      <c r="U383" s="3">
        <f>'[2]Industry&amp;Non-Energy-use'!AR761</f>
        <v>1399.8850781515985</v>
      </c>
      <c r="V383" s="3">
        <f>'[2]Industry&amp;Non-Energy-use'!AS761</f>
        <v>1728.5112189775116</v>
      </c>
      <c r="W383" s="3">
        <f>'[2]Industry&amp;Non-Energy-use'!AT761</f>
        <v>1728.5112189775116</v>
      </c>
      <c r="X383" s="3">
        <f>'[2]Industry&amp;Non-Energy-use'!AU761</f>
        <v>1830.2630515383496</v>
      </c>
    </row>
    <row r="384" spans="1:24" x14ac:dyDescent="0.25">
      <c r="A384" t="s">
        <v>4</v>
      </c>
      <c r="B384" t="s">
        <v>69</v>
      </c>
      <c r="D384" s="22" t="s">
        <v>70</v>
      </c>
      <c r="E384" t="s">
        <v>71</v>
      </c>
      <c r="F384" s="2" t="str">
        <f>'[2]Industry&amp;Non-Energy-use'!AC762</f>
        <v>E-fuels</v>
      </c>
      <c r="G384" s="2" t="str">
        <f>'[2]Industry&amp;Non-Energy-use'!AD762</f>
        <v>GWh</v>
      </c>
      <c r="H384" s="3">
        <f>'[2]Industry&amp;Non-Energy-use'!AE762</f>
        <v>0</v>
      </c>
      <c r="I384" s="3">
        <f>'[2]Industry&amp;Non-Energy-use'!AF762</f>
        <v>0</v>
      </c>
      <c r="J384" s="3">
        <f>'[2]Industry&amp;Non-Energy-use'!AG762</f>
        <v>0</v>
      </c>
      <c r="K384" s="3">
        <f>'[2]Industry&amp;Non-Energy-use'!AH762</f>
        <v>0</v>
      </c>
      <c r="L384" s="3">
        <f>'[2]Industry&amp;Non-Energy-use'!AI762</f>
        <v>0</v>
      </c>
      <c r="M384" s="3">
        <f>'[2]Industry&amp;Non-Energy-use'!AJ762</f>
        <v>0</v>
      </c>
      <c r="N384" s="3">
        <f>'[2]Industry&amp;Non-Energy-use'!AK762</f>
        <v>0</v>
      </c>
      <c r="O384" s="3">
        <f>'[2]Industry&amp;Non-Energy-use'!AL762</f>
        <v>0</v>
      </c>
      <c r="P384" s="3">
        <f>'[2]Industry&amp;Non-Energy-use'!AM762</f>
        <v>0</v>
      </c>
      <c r="Q384" s="3">
        <f>'[2]Industry&amp;Non-Energy-use'!AN762</f>
        <v>0</v>
      </c>
      <c r="R384" s="3">
        <f>'[2]Industry&amp;Non-Energy-use'!AO762</f>
        <v>0</v>
      </c>
      <c r="S384" s="3">
        <f>'[2]Industry&amp;Non-Energy-use'!AP762</f>
        <v>0</v>
      </c>
      <c r="T384" s="3">
        <f>'[2]Industry&amp;Non-Energy-use'!AQ762</f>
        <v>0</v>
      </c>
      <c r="U384" s="3">
        <f>'[2]Industry&amp;Non-Energy-use'!AR762</f>
        <v>0</v>
      </c>
      <c r="V384" s="3">
        <f>'[2]Industry&amp;Non-Energy-use'!AS762</f>
        <v>0</v>
      </c>
      <c r="W384" s="3">
        <f>'[2]Industry&amp;Non-Energy-use'!AT762</f>
        <v>0</v>
      </c>
      <c r="X384" s="3">
        <f>'[2]Industry&amp;Non-Energy-use'!AU762</f>
        <v>0</v>
      </c>
    </row>
    <row r="385" spans="1:24" x14ac:dyDescent="0.25">
      <c r="E385"/>
    </row>
    <row r="386" spans="1:24" x14ac:dyDescent="0.25">
      <c r="A386" t="s">
        <v>4</v>
      </c>
      <c r="B386" t="s">
        <v>69</v>
      </c>
      <c r="D386" s="22" t="s">
        <v>72</v>
      </c>
      <c r="E386" t="s">
        <v>73</v>
      </c>
      <c r="F386" s="2" t="str">
        <f>'[2]Industry&amp;Non-Energy-use'!AC764</f>
        <v>Coal</v>
      </c>
      <c r="G386" s="2" t="str">
        <f>'[2]Industry&amp;Non-Energy-use'!AD764</f>
        <v>GWh</v>
      </c>
      <c r="H386" s="3">
        <f>'[2]Industry&amp;Non-Energy-use'!AE764</f>
        <v>0</v>
      </c>
      <c r="I386" s="3">
        <f>'[2]Industry&amp;Non-Energy-use'!AF764</f>
        <v>83.391000000000076</v>
      </c>
      <c r="J386" s="3">
        <f>'[2]Industry&amp;Non-Energy-use'!AG764</f>
        <v>0</v>
      </c>
      <c r="K386" s="3">
        <f>'[2]Industry&amp;Non-Energy-use'!AH764</f>
        <v>0</v>
      </c>
      <c r="L386" s="3">
        <f>'[2]Industry&amp;Non-Energy-use'!AI764</f>
        <v>0</v>
      </c>
      <c r="M386" s="3">
        <f>'[2]Industry&amp;Non-Energy-use'!AJ764</f>
        <v>0</v>
      </c>
      <c r="N386" s="3">
        <f>'[2]Industry&amp;Non-Energy-use'!AK764</f>
        <v>0</v>
      </c>
      <c r="O386" s="3">
        <f>'[2]Industry&amp;Non-Energy-use'!AL764</f>
        <v>0</v>
      </c>
      <c r="P386" s="3">
        <f>'[2]Industry&amp;Non-Energy-use'!AM764</f>
        <v>0</v>
      </c>
      <c r="Q386" s="3">
        <f>'[2]Industry&amp;Non-Energy-use'!AN764</f>
        <v>0</v>
      </c>
      <c r="R386" s="3">
        <f>'[2]Industry&amp;Non-Energy-use'!AO764</f>
        <v>0</v>
      </c>
      <c r="S386" s="3">
        <f>'[2]Industry&amp;Non-Energy-use'!AP764</f>
        <v>0</v>
      </c>
      <c r="T386" s="3">
        <f>'[2]Industry&amp;Non-Energy-use'!AQ764</f>
        <v>0</v>
      </c>
      <c r="U386" s="3">
        <f>'[2]Industry&amp;Non-Energy-use'!AR764</f>
        <v>0</v>
      </c>
      <c r="V386" s="3">
        <f>'[2]Industry&amp;Non-Energy-use'!AS764</f>
        <v>0</v>
      </c>
      <c r="W386" s="3">
        <f>'[2]Industry&amp;Non-Energy-use'!AT764</f>
        <v>0</v>
      </c>
      <c r="X386" s="3">
        <f>'[2]Industry&amp;Non-Energy-use'!AU764</f>
        <v>0</v>
      </c>
    </row>
    <row r="387" spans="1:24" x14ac:dyDescent="0.25">
      <c r="A387" t="s">
        <v>4</v>
      </c>
      <c r="B387" t="s">
        <v>69</v>
      </c>
      <c r="D387" s="22" t="s">
        <v>72</v>
      </c>
      <c r="E387" t="s">
        <v>73</v>
      </c>
      <c r="F387" s="2" t="str">
        <f>'[2]Industry&amp;Non-Energy-use'!AC765</f>
        <v>Oil</v>
      </c>
      <c r="G387" s="2" t="str">
        <f>'[2]Industry&amp;Non-Energy-use'!AD765</f>
        <v>GWh</v>
      </c>
      <c r="H387" s="3">
        <f>'[2]Industry&amp;Non-Energy-use'!AE765</f>
        <v>0</v>
      </c>
      <c r="I387" s="3">
        <f>'[2]Industry&amp;Non-Energy-use'!AF765</f>
        <v>500.34600000000006</v>
      </c>
      <c r="J387" s="3">
        <f>'[2]Industry&amp;Non-Energy-use'!AG765</f>
        <v>462.84223097304084</v>
      </c>
      <c r="K387" s="3">
        <f>'[2]Industry&amp;Non-Energy-use'!AH765</f>
        <v>462.84223097304084</v>
      </c>
      <c r="L387" s="3">
        <f>'[2]Industry&amp;Non-Energy-use'!AI765</f>
        <v>471.13172565704826</v>
      </c>
      <c r="M387" s="3">
        <f>'[2]Industry&amp;Non-Energy-use'!AJ765</f>
        <v>281.89592053942306</v>
      </c>
      <c r="N387" s="3">
        <f>'[2]Industry&amp;Non-Energy-use'!AK765</f>
        <v>281.89592053942306</v>
      </c>
      <c r="O387" s="3">
        <f>'[2]Industry&amp;Non-Energy-use'!AL765</f>
        <v>289.78850038621925</v>
      </c>
      <c r="P387" s="3">
        <f>'[2]Industry&amp;Non-Energy-use'!AM765</f>
        <v>0</v>
      </c>
      <c r="Q387" s="3">
        <f>'[2]Industry&amp;Non-Energy-use'!AN765</f>
        <v>0</v>
      </c>
      <c r="R387" s="3">
        <f>'[2]Industry&amp;Non-Energy-use'!AO765</f>
        <v>0</v>
      </c>
      <c r="S387" s="3">
        <f>'[2]Industry&amp;Non-Energy-use'!AP765</f>
        <v>0</v>
      </c>
      <c r="T387" s="3">
        <f>'[2]Industry&amp;Non-Energy-use'!AQ765</f>
        <v>0</v>
      </c>
      <c r="U387" s="3">
        <f>'[2]Industry&amp;Non-Energy-use'!AR765</f>
        <v>0</v>
      </c>
      <c r="V387" s="3">
        <f>'[2]Industry&amp;Non-Energy-use'!AS765</f>
        <v>0</v>
      </c>
      <c r="W387" s="3">
        <f>'[2]Industry&amp;Non-Energy-use'!AT765</f>
        <v>0</v>
      </c>
      <c r="X387" s="3">
        <f>'[2]Industry&amp;Non-Energy-use'!AU765</f>
        <v>0</v>
      </c>
    </row>
    <row r="388" spans="1:24" x14ac:dyDescent="0.25">
      <c r="A388" t="s">
        <v>4</v>
      </c>
      <c r="B388" t="s">
        <v>69</v>
      </c>
      <c r="D388" s="22" t="s">
        <v>72</v>
      </c>
      <c r="E388" t="s">
        <v>73</v>
      </c>
      <c r="F388" s="2" t="str">
        <f>'[2]Industry&amp;Non-Energy-use'!AC766</f>
        <v>Natural Gas</v>
      </c>
      <c r="G388" s="2" t="str">
        <f>'[2]Industry&amp;Non-Energy-use'!AD766</f>
        <v>GWh</v>
      </c>
      <c r="H388" s="3">
        <f>'[2]Industry&amp;Non-Energy-use'!AE766</f>
        <v>0</v>
      </c>
      <c r="I388" s="3">
        <f>'[2]Industry&amp;Non-Energy-use'!AF766</f>
        <v>500.34600000000006</v>
      </c>
      <c r="J388" s="3">
        <f>'[2]Industry&amp;Non-Energy-use'!AG766</f>
        <v>647.97912336225704</v>
      </c>
      <c r="K388" s="3">
        <f>'[2]Industry&amp;Non-Energy-use'!AH766</f>
        <v>647.97912336225704</v>
      </c>
      <c r="L388" s="3">
        <f>'[2]Industry&amp;Non-Energy-use'!AI766</f>
        <v>659.58441591986752</v>
      </c>
      <c r="M388" s="3">
        <f>'[2]Industry&amp;Non-Energy-use'!AJ766</f>
        <v>704.73980134855753</v>
      </c>
      <c r="N388" s="3">
        <f>'[2]Industry&amp;Non-Energy-use'!AK766</f>
        <v>704.73980134855753</v>
      </c>
      <c r="O388" s="3">
        <f>'[2]Industry&amp;Non-Energy-use'!AL766</f>
        <v>724.47125096554794</v>
      </c>
      <c r="P388" s="3">
        <f>'[2]Industry&amp;Non-Energy-use'!AM766</f>
        <v>765.02360550472235</v>
      </c>
      <c r="Q388" s="3">
        <f>'[2]Industry&amp;Non-Energy-use'!AN766</f>
        <v>765.02360550472235</v>
      </c>
      <c r="R388" s="3">
        <f>'[2]Industry&amp;Non-Energy-use'!AO766</f>
        <v>794.23711291114421</v>
      </c>
      <c r="S388" s="3">
        <f>'[2]Industry&amp;Non-Energy-use'!AP766</f>
        <v>355.29528823467183</v>
      </c>
      <c r="T388" s="3">
        <f>'[2]Industry&amp;Non-Energy-use'!AQ766</f>
        <v>355.29528823467183</v>
      </c>
      <c r="U388" s="3">
        <f>'[2]Industry&amp;Non-Energy-use'!AR766</f>
        <v>372.51843816359064</v>
      </c>
      <c r="V388" s="3">
        <f>'[2]Industry&amp;Non-Energy-use'!AS766</f>
        <v>0</v>
      </c>
      <c r="W388" s="3">
        <f>'[2]Industry&amp;Non-Energy-use'!AT766</f>
        <v>0</v>
      </c>
      <c r="X388" s="3">
        <f>'[2]Industry&amp;Non-Energy-use'!AU766</f>
        <v>0</v>
      </c>
    </row>
    <row r="389" spans="1:24" x14ac:dyDescent="0.25">
      <c r="A389" t="s">
        <v>4</v>
      </c>
      <c r="B389" t="s">
        <v>69</v>
      </c>
      <c r="D389" s="22" t="s">
        <v>72</v>
      </c>
      <c r="E389" t="s">
        <v>73</v>
      </c>
      <c r="F389" s="2" t="str">
        <f>'[2]Industry&amp;Non-Energy-use'!AC767</f>
        <v>Biofuels</v>
      </c>
      <c r="G389" s="2" t="str">
        <f>'[2]Industry&amp;Non-Energy-use'!AD767</f>
        <v>GWh</v>
      </c>
      <c r="H389" s="3">
        <f>'[2]Industry&amp;Non-Energy-use'!AE767</f>
        <v>0</v>
      </c>
      <c r="I389" s="3">
        <f>'[2]Industry&amp;Non-Energy-use'!AF767</f>
        <v>0</v>
      </c>
      <c r="J389" s="3">
        <f>'[2]Industry&amp;Non-Energy-use'!AG767</f>
        <v>0</v>
      </c>
      <c r="K389" s="3">
        <f>'[2]Industry&amp;Non-Energy-use'!AH767</f>
        <v>0</v>
      </c>
      <c r="L389" s="3">
        <f>'[2]Industry&amp;Non-Energy-use'!AI767</f>
        <v>0</v>
      </c>
      <c r="M389" s="3">
        <f>'[2]Industry&amp;Non-Energy-use'!AJ767</f>
        <v>0</v>
      </c>
      <c r="N389" s="3">
        <f>'[2]Industry&amp;Non-Energy-use'!AK767</f>
        <v>0</v>
      </c>
      <c r="O389" s="3">
        <f>'[2]Industry&amp;Non-Energy-use'!AL767</f>
        <v>0</v>
      </c>
      <c r="P389" s="3">
        <f>'[2]Industry&amp;Non-Energy-use'!AM767</f>
        <v>0</v>
      </c>
      <c r="Q389" s="3">
        <f>'[2]Industry&amp;Non-Energy-use'!AN767</f>
        <v>0</v>
      </c>
      <c r="R389" s="3">
        <f>'[2]Industry&amp;Non-Energy-use'!AO767</f>
        <v>0</v>
      </c>
      <c r="S389" s="3">
        <f>'[2]Industry&amp;Non-Energy-use'!AP767</f>
        <v>0</v>
      </c>
      <c r="T389" s="3">
        <f>'[2]Industry&amp;Non-Energy-use'!AQ767</f>
        <v>0</v>
      </c>
      <c r="U389" s="3">
        <f>'[2]Industry&amp;Non-Energy-use'!AR767</f>
        <v>0</v>
      </c>
      <c r="V389" s="3">
        <f>'[2]Industry&amp;Non-Energy-use'!AS767</f>
        <v>0</v>
      </c>
      <c r="W389" s="3">
        <f>'[2]Industry&amp;Non-Energy-use'!AT767</f>
        <v>0</v>
      </c>
      <c r="X389" s="3">
        <f>'[2]Industry&amp;Non-Energy-use'!AU767</f>
        <v>0</v>
      </c>
    </row>
    <row r="390" spans="1:24" x14ac:dyDescent="0.25">
      <c r="A390" t="s">
        <v>4</v>
      </c>
      <c r="B390" t="s">
        <v>69</v>
      </c>
      <c r="D390" s="22" t="s">
        <v>72</v>
      </c>
      <c r="E390" t="s">
        <v>73</v>
      </c>
      <c r="F390" s="2" t="str">
        <f>'[2]Industry&amp;Non-Energy-use'!AC768</f>
        <v>Electricity</v>
      </c>
      <c r="G390" s="2" t="str">
        <f>'[2]Industry&amp;Non-Energy-use'!AD768</f>
        <v>GWh</v>
      </c>
      <c r="H390" s="3">
        <f>'[2]Industry&amp;Non-Energy-use'!AE768</f>
        <v>0</v>
      </c>
      <c r="I390" s="3">
        <f>'[2]Industry&amp;Non-Energy-use'!AF768</f>
        <v>583.73699999999997</v>
      </c>
      <c r="J390" s="3">
        <f>'[2]Industry&amp;Non-Energy-use'!AG768</f>
        <v>740.54756955686537</v>
      </c>
      <c r="K390" s="3">
        <f>'[2]Industry&amp;Non-Energy-use'!AH768</f>
        <v>740.54756955686537</v>
      </c>
      <c r="L390" s="3">
        <f>'[2]Industry&amp;Non-Energy-use'!AI768</f>
        <v>753.81076105127727</v>
      </c>
      <c r="M390" s="3">
        <f>'[2]Industry&amp;Non-Energy-use'!AJ768</f>
        <v>1006.7711447836538</v>
      </c>
      <c r="N390" s="3">
        <f>'[2]Industry&amp;Non-Energy-use'!AK768</f>
        <v>1006.7711447836538</v>
      </c>
      <c r="O390" s="3">
        <f>'[2]Industry&amp;Non-Energy-use'!AL768</f>
        <v>1034.9589299507829</v>
      </c>
      <c r="P390" s="3">
        <f>'[2]Industry&amp;Non-Energy-use'!AM768</f>
        <v>1311.4690380080956</v>
      </c>
      <c r="Q390" s="3">
        <f>'[2]Industry&amp;Non-Energy-use'!AN768</f>
        <v>1311.4690380080956</v>
      </c>
      <c r="R390" s="3">
        <f>'[2]Industry&amp;Non-Energy-use'!AO768</f>
        <v>1361.5493364191043</v>
      </c>
      <c r="S390" s="3">
        <f>'[2]Industry&amp;Non-Energy-use'!AP768</f>
        <v>1776.4764411733593</v>
      </c>
      <c r="T390" s="3">
        <f>'[2]Industry&amp;Non-Energy-use'!AQ768</f>
        <v>1776.4764411733593</v>
      </c>
      <c r="U390" s="3">
        <f>'[2]Industry&amp;Non-Energy-use'!AR768</f>
        <v>1862.5921908179532</v>
      </c>
      <c r="V390" s="3">
        <f>'[2]Industry&amp;Non-Energy-use'!AS768</f>
        <v>2306.4108282034863</v>
      </c>
      <c r="W390" s="3">
        <f>'[2]Industry&amp;Non-Energy-use'!AT768</f>
        <v>2306.4108282034863</v>
      </c>
      <c r="X390" s="3">
        <f>'[2]Industry&amp;Non-Energy-use'!AU768</f>
        <v>2442.1817308341842</v>
      </c>
    </row>
    <row r="391" spans="1:24" x14ac:dyDescent="0.25">
      <c r="A391" t="s">
        <v>4</v>
      </c>
      <c r="B391" t="s">
        <v>69</v>
      </c>
      <c r="D391" s="22" t="s">
        <v>72</v>
      </c>
      <c r="E391" t="s">
        <v>73</v>
      </c>
      <c r="F391" s="2" t="str">
        <f>'[2]Industry&amp;Non-Energy-use'!AC769</f>
        <v>Heat</v>
      </c>
      <c r="G391" s="2" t="str">
        <f>'[2]Industry&amp;Non-Energy-use'!AD769</f>
        <v>GWh</v>
      </c>
      <c r="H391" s="3">
        <f>'[2]Industry&amp;Non-Energy-use'!AE769</f>
        <v>0</v>
      </c>
      <c r="I391" s="3">
        <f>'[2]Industry&amp;Non-Energy-use'!AF769</f>
        <v>0</v>
      </c>
      <c r="J391" s="3">
        <f>'[2]Industry&amp;Non-Energy-use'!AG769</f>
        <v>0</v>
      </c>
      <c r="K391" s="3">
        <f>'[2]Industry&amp;Non-Energy-use'!AH769</f>
        <v>0</v>
      </c>
      <c r="L391" s="3">
        <f>'[2]Industry&amp;Non-Energy-use'!AI769</f>
        <v>0</v>
      </c>
      <c r="M391" s="3">
        <f>'[2]Industry&amp;Non-Energy-use'!AJ769</f>
        <v>0</v>
      </c>
      <c r="N391" s="3">
        <f>'[2]Industry&amp;Non-Energy-use'!AK769</f>
        <v>0</v>
      </c>
      <c r="O391" s="3">
        <f>'[2]Industry&amp;Non-Energy-use'!AL769</f>
        <v>0</v>
      </c>
      <c r="P391" s="3">
        <f>'[2]Industry&amp;Non-Energy-use'!AM769</f>
        <v>0</v>
      </c>
      <c r="Q391" s="3">
        <f>'[2]Industry&amp;Non-Energy-use'!AN769</f>
        <v>0</v>
      </c>
      <c r="R391" s="3">
        <f>'[2]Industry&amp;Non-Energy-use'!AO769</f>
        <v>0</v>
      </c>
      <c r="S391" s="3">
        <f>'[2]Industry&amp;Non-Energy-use'!AP769</f>
        <v>0</v>
      </c>
      <c r="T391" s="3">
        <f>'[2]Industry&amp;Non-Energy-use'!AQ769</f>
        <v>0</v>
      </c>
      <c r="U391" s="3">
        <f>'[2]Industry&amp;Non-Energy-use'!AR769</f>
        <v>0</v>
      </c>
      <c r="V391" s="3">
        <f>'[2]Industry&amp;Non-Energy-use'!AS769</f>
        <v>0</v>
      </c>
      <c r="W391" s="3">
        <f>'[2]Industry&amp;Non-Energy-use'!AT769</f>
        <v>0</v>
      </c>
      <c r="X391" s="3">
        <f>'[2]Industry&amp;Non-Energy-use'!AU769</f>
        <v>0</v>
      </c>
    </row>
    <row r="392" spans="1:24" x14ac:dyDescent="0.25">
      <c r="A392" t="s">
        <v>4</v>
      </c>
      <c r="B392" t="s">
        <v>69</v>
      </c>
      <c r="D392" s="22" t="s">
        <v>72</v>
      </c>
      <c r="E392" t="s">
        <v>73</v>
      </c>
      <c r="F392" s="2" t="str">
        <f>'[2]Industry&amp;Non-Energy-use'!AC770</f>
        <v>Hydrogen</v>
      </c>
      <c r="G392" s="2" t="str">
        <f>'[2]Industry&amp;Non-Energy-use'!AD770</f>
        <v>GWh</v>
      </c>
      <c r="H392" s="3">
        <f>'[2]Industry&amp;Non-Energy-use'!AE770</f>
        <v>0</v>
      </c>
      <c r="I392" s="3">
        <f>'[2]Industry&amp;Non-Energy-use'!AF770</f>
        <v>0</v>
      </c>
      <c r="J392" s="3">
        <f>'[2]Industry&amp;Non-Energy-use'!AG770</f>
        <v>0</v>
      </c>
      <c r="K392" s="3">
        <f>'[2]Industry&amp;Non-Energy-use'!AH770</f>
        <v>0</v>
      </c>
      <c r="L392" s="3">
        <f>'[2]Industry&amp;Non-Energy-use'!AI770</f>
        <v>0</v>
      </c>
      <c r="M392" s="3">
        <f>'[2]Industry&amp;Non-Energy-use'!AJ770</f>
        <v>20.135422895673074</v>
      </c>
      <c r="N392" s="3">
        <f>'[2]Industry&amp;Non-Energy-use'!AK770</f>
        <v>20.135422895673074</v>
      </c>
      <c r="O392" s="3">
        <f>'[2]Industry&amp;Non-Energy-use'!AL770</f>
        <v>20.69917859901566</v>
      </c>
      <c r="P392" s="3">
        <f>'[2]Industry&amp;Non-Energy-use'!AM770</f>
        <v>109.28908650067464</v>
      </c>
      <c r="Q392" s="3">
        <f>'[2]Industry&amp;Non-Energy-use'!AN770</f>
        <v>109.28908650067464</v>
      </c>
      <c r="R392" s="3">
        <f>'[2]Industry&amp;Non-Energy-use'!AO770</f>
        <v>113.46244470159205</v>
      </c>
      <c r="S392" s="3">
        <f>'[2]Industry&amp;Non-Energy-use'!AP770</f>
        <v>236.86352548978124</v>
      </c>
      <c r="T392" s="3">
        <f>'[2]Industry&amp;Non-Energy-use'!AQ770</f>
        <v>236.86352548978124</v>
      </c>
      <c r="U392" s="3">
        <f>'[2]Industry&amp;Non-Energy-use'!AR770</f>
        <v>248.34562544239378</v>
      </c>
      <c r="V392" s="3">
        <f>'[2]Industry&amp;Non-Energy-use'!AS770</f>
        <v>256.26786980038742</v>
      </c>
      <c r="W392" s="3">
        <f>'[2]Industry&amp;Non-Energy-use'!AT770</f>
        <v>256.26786980038742</v>
      </c>
      <c r="X392" s="3">
        <f>'[2]Industry&amp;Non-Energy-use'!AU770</f>
        <v>271.35352564824274</v>
      </c>
    </row>
    <row r="393" spans="1:24" x14ac:dyDescent="0.25">
      <c r="A393" t="s">
        <v>4</v>
      </c>
      <c r="B393" t="s">
        <v>69</v>
      </c>
      <c r="D393" s="22" t="s">
        <v>72</v>
      </c>
      <c r="E393" t="s">
        <v>73</v>
      </c>
      <c r="F393" s="2" t="str">
        <f>'[2]Industry&amp;Non-Energy-use'!AC771</f>
        <v>E-fuels</v>
      </c>
      <c r="G393" s="2" t="str">
        <f>'[2]Industry&amp;Non-Energy-use'!AD771</f>
        <v>GWh</v>
      </c>
      <c r="H393" s="3">
        <f>'[2]Industry&amp;Non-Energy-use'!AE771</f>
        <v>0</v>
      </c>
      <c r="I393" s="3">
        <f>'[2]Industry&amp;Non-Energy-use'!AF771</f>
        <v>0</v>
      </c>
      <c r="J393" s="3">
        <f>'[2]Industry&amp;Non-Energy-use'!AG771</f>
        <v>0</v>
      </c>
      <c r="K393" s="3">
        <f>'[2]Industry&amp;Non-Energy-use'!AH771</f>
        <v>0</v>
      </c>
      <c r="L393" s="3">
        <f>'[2]Industry&amp;Non-Energy-use'!AI771</f>
        <v>0</v>
      </c>
      <c r="M393" s="3">
        <f>'[2]Industry&amp;Non-Energy-use'!AJ771</f>
        <v>0</v>
      </c>
      <c r="N393" s="3">
        <f>'[2]Industry&amp;Non-Energy-use'!AK771</f>
        <v>0</v>
      </c>
      <c r="O393" s="3">
        <f>'[2]Industry&amp;Non-Energy-use'!AL771</f>
        <v>0</v>
      </c>
      <c r="P393" s="3">
        <f>'[2]Industry&amp;Non-Energy-use'!AM771</f>
        <v>0</v>
      </c>
      <c r="Q393" s="3">
        <f>'[2]Industry&amp;Non-Energy-use'!AN771</f>
        <v>0</v>
      </c>
      <c r="R393" s="3">
        <f>'[2]Industry&amp;Non-Energy-use'!AO771</f>
        <v>0</v>
      </c>
      <c r="S393" s="3">
        <f>'[2]Industry&amp;Non-Energy-use'!AP771</f>
        <v>0</v>
      </c>
      <c r="T393" s="3">
        <f>'[2]Industry&amp;Non-Energy-use'!AQ771</f>
        <v>0</v>
      </c>
      <c r="U393" s="3">
        <f>'[2]Industry&amp;Non-Energy-use'!AR771</f>
        <v>0</v>
      </c>
      <c r="V393" s="3">
        <f>'[2]Industry&amp;Non-Energy-use'!AS771</f>
        <v>0</v>
      </c>
      <c r="W393" s="3">
        <f>'[2]Industry&amp;Non-Energy-use'!AT771</f>
        <v>0</v>
      </c>
      <c r="X393" s="3">
        <f>'[2]Industry&amp;Non-Energy-use'!AU771</f>
        <v>0</v>
      </c>
    </row>
    <row r="394" spans="1:24" x14ac:dyDescent="0.25">
      <c r="E394"/>
    </row>
    <row r="395" spans="1:24" x14ac:dyDescent="0.25">
      <c r="A395" t="s">
        <v>4</v>
      </c>
      <c r="B395" t="s">
        <v>69</v>
      </c>
      <c r="D395" s="22" t="s">
        <v>74</v>
      </c>
      <c r="E395" t="s">
        <v>74</v>
      </c>
      <c r="F395" s="2" t="str">
        <f>'[2]Industry&amp;Non-Energy-use'!AC773</f>
        <v>Coal</v>
      </c>
      <c r="G395" s="2" t="str">
        <f>'[2]Industry&amp;Non-Energy-use'!AD773</f>
        <v>GWh</v>
      </c>
      <c r="H395" s="3">
        <f>'[2]Industry&amp;Non-Energy-use'!AE773</f>
        <v>0</v>
      </c>
      <c r="I395" s="3">
        <f>'[2]Industry&amp;Non-Energy-use'!AF773</f>
        <v>12334.839627222194</v>
      </c>
      <c r="J395" s="3">
        <f>'[2]Industry&amp;Non-Energy-use'!AG773</f>
        <v>10373.142003098372</v>
      </c>
      <c r="K395" s="3">
        <f>'[2]Industry&amp;Non-Energy-use'!AH773</f>
        <v>10530.310821327135</v>
      </c>
      <c r="L395" s="3">
        <f>'[2]Industry&amp;Non-Energy-use'!AI773</f>
        <v>10687.479639555899</v>
      </c>
      <c r="M395" s="3">
        <f>'[2]Industry&amp;Non-Energy-use'!AJ773</f>
        <v>4484.7501821949154</v>
      </c>
      <c r="N395" s="3">
        <f>'[2]Industry&amp;Non-Energy-use'!AK773</f>
        <v>4620.6517028674825</v>
      </c>
      <c r="O395" s="3">
        <f>'[2]Industry&amp;Non-Energy-use'!AL773</f>
        <v>4756.5532235400615</v>
      </c>
      <c r="P395" s="3">
        <f>'[2]Industry&amp;Non-Energy-use'!AM773</f>
        <v>0</v>
      </c>
      <c r="Q395" s="3">
        <f>'[2]Industry&amp;Non-Energy-use'!AN773</f>
        <v>0</v>
      </c>
      <c r="R395" s="3">
        <f>'[2]Industry&amp;Non-Energy-use'!AO773</f>
        <v>6166.7601636129239</v>
      </c>
      <c r="S395" s="3">
        <f>'[2]Industry&amp;Non-Energy-use'!AP773</f>
        <v>0</v>
      </c>
      <c r="T395" s="3">
        <f>'[2]Industry&amp;Non-Energy-use'!AQ773</f>
        <v>0</v>
      </c>
      <c r="U395" s="3">
        <f>'[2]Industry&amp;Non-Energy-use'!AR773</f>
        <v>0</v>
      </c>
      <c r="V395" s="3">
        <f>'[2]Industry&amp;Non-Energy-use'!AS773</f>
        <v>0</v>
      </c>
      <c r="W395" s="3">
        <f>'[2]Industry&amp;Non-Energy-use'!AT773</f>
        <v>0</v>
      </c>
      <c r="X395" s="3">
        <f>'[2]Industry&amp;Non-Energy-use'!AU773</f>
        <v>0</v>
      </c>
    </row>
    <row r="396" spans="1:24" x14ac:dyDescent="0.25">
      <c r="A396" t="s">
        <v>4</v>
      </c>
      <c r="B396" t="s">
        <v>69</v>
      </c>
      <c r="D396" s="22" t="s">
        <v>74</v>
      </c>
      <c r="E396" t="s">
        <v>74</v>
      </c>
      <c r="F396" s="2" t="str">
        <f>'[2]Industry&amp;Non-Energy-use'!AC774</f>
        <v>Oil</v>
      </c>
      <c r="G396" s="2" t="str">
        <f>'[2]Industry&amp;Non-Energy-use'!AD774</f>
        <v>GWh</v>
      </c>
      <c r="H396" s="3">
        <f>'[2]Industry&amp;Non-Energy-use'!AE774</f>
        <v>0</v>
      </c>
      <c r="I396" s="3">
        <f>'[2]Industry&amp;Non-Energy-use'!AF774</f>
        <v>12879.163188666667</v>
      </c>
      <c r="J396" s="3">
        <f>'[2]Industry&amp;Non-Energy-use'!AG774</f>
        <v>10805.35625322747</v>
      </c>
      <c r="K396" s="3">
        <f>'[2]Industry&amp;Non-Energy-use'!AH774</f>
        <v>10969.073772215766</v>
      </c>
      <c r="L396" s="3">
        <f>'[2]Industry&amp;Non-Energy-use'!AI774</f>
        <v>11132.791291204061</v>
      </c>
      <c r="M396" s="3">
        <f>'[2]Industry&amp;Non-Energy-use'!AJ774</f>
        <v>8969.5003643898326</v>
      </c>
      <c r="N396" s="3">
        <f>'[2]Industry&amp;Non-Energy-use'!AK774</f>
        <v>9241.3034057349796</v>
      </c>
      <c r="O396" s="3">
        <f>'[2]Industry&amp;Non-Energy-use'!AL774</f>
        <v>9513.1064470801248</v>
      </c>
      <c r="P396" s="3">
        <f>'[2]Industry&amp;Non-Energy-use'!AM774</f>
        <v>7061.5872502910242</v>
      </c>
      <c r="Q396" s="3">
        <f>'[2]Industry&amp;Non-Energy-use'!AN774</f>
        <v>7385.0187274035907</v>
      </c>
      <c r="R396" s="3">
        <f>'[2]Industry&amp;Non-Energy-use'!AO774</f>
        <v>7708.4502045161544</v>
      </c>
      <c r="S396" s="3">
        <f>'[2]Industry&amp;Non-Energy-use'!AP774</f>
        <v>0</v>
      </c>
      <c r="T396" s="3">
        <f>'[2]Industry&amp;Non-Energy-use'!AQ774</f>
        <v>0</v>
      </c>
      <c r="U396" s="3">
        <f>'[2]Industry&amp;Non-Energy-use'!AR774</f>
        <v>0</v>
      </c>
      <c r="V396" s="3">
        <f>'[2]Industry&amp;Non-Energy-use'!AS774</f>
        <v>0</v>
      </c>
      <c r="W396" s="3">
        <f>'[2]Industry&amp;Non-Energy-use'!AT774</f>
        <v>0</v>
      </c>
      <c r="X396" s="3">
        <f>'[2]Industry&amp;Non-Energy-use'!AU774</f>
        <v>0</v>
      </c>
    </row>
    <row r="397" spans="1:24" x14ac:dyDescent="0.25">
      <c r="A397" t="s">
        <v>4</v>
      </c>
      <c r="B397" t="s">
        <v>69</v>
      </c>
      <c r="D397" s="22" t="s">
        <v>74</v>
      </c>
      <c r="E397" t="s">
        <v>74</v>
      </c>
      <c r="F397" s="2" t="str">
        <f>'[2]Industry&amp;Non-Energy-use'!AC775</f>
        <v>Natural Gas</v>
      </c>
      <c r="G397" s="2" t="str">
        <f>'[2]Industry&amp;Non-Energy-use'!AD775</f>
        <v>GWh</v>
      </c>
      <c r="H397" s="3">
        <f>'[2]Industry&amp;Non-Energy-use'!AE775</f>
        <v>0</v>
      </c>
      <c r="I397" s="3">
        <f>'[2]Industry&amp;Non-Energy-use'!AF775</f>
        <v>4701.7380000000003</v>
      </c>
      <c r="J397" s="3">
        <f>'[2]Industry&amp;Non-Energy-use'!AG775</f>
        <v>6483.2137519364824</v>
      </c>
      <c r="K397" s="3">
        <f>'[2]Industry&amp;Non-Energy-use'!AH775</f>
        <v>6581.4442633294602</v>
      </c>
      <c r="L397" s="3">
        <f>'[2]Industry&amp;Non-Energy-use'!AI775</f>
        <v>6679.6747747224363</v>
      </c>
      <c r="M397" s="3">
        <f>'[2]Industry&amp;Non-Energy-use'!AJ775</f>
        <v>8969.5003643898326</v>
      </c>
      <c r="N397" s="3">
        <f>'[2]Industry&amp;Non-Energy-use'!AK775</f>
        <v>9241.3034057349796</v>
      </c>
      <c r="O397" s="3">
        <f>'[2]Industry&amp;Non-Energy-use'!AL775</f>
        <v>9513.1064470801248</v>
      </c>
      <c r="P397" s="3">
        <f>'[2]Industry&amp;Non-Energy-use'!AM775</f>
        <v>9415.4496670546996</v>
      </c>
      <c r="Q397" s="3">
        <f>'[2]Industry&amp;Non-Energy-use'!AN775</f>
        <v>9846.6916365381221</v>
      </c>
      <c r="R397" s="3">
        <f>'[2]Industry&amp;Non-Energy-use'!AO775</f>
        <v>10277.933606021541</v>
      </c>
      <c r="S397" s="3">
        <f>'[2]Industry&amp;Non-Energy-use'!AP775</f>
        <v>10081.323717661406</v>
      </c>
      <c r="T397" s="3">
        <f>'[2]Industry&amp;Non-Energy-use'!AQ775</f>
        <v>10701.712869517492</v>
      </c>
      <c r="U397" s="3">
        <f>'[2]Industry&amp;Non-Energy-use'!AR775</f>
        <v>11322.102021373579</v>
      </c>
      <c r="V397" s="3">
        <f>'[2]Industry&amp;Non-Energy-use'!AS775</f>
        <v>5396.6978481937749</v>
      </c>
      <c r="W397" s="3">
        <f>'[2]Industry&amp;Non-Energy-use'!AT775</f>
        <v>5770.3153915302664</v>
      </c>
      <c r="X397" s="3">
        <f>'[2]Industry&amp;Non-Energy-use'!AU775</f>
        <v>6185.4459952374791</v>
      </c>
    </row>
    <row r="398" spans="1:24" x14ac:dyDescent="0.25">
      <c r="A398" t="s">
        <v>4</v>
      </c>
      <c r="B398" t="s">
        <v>69</v>
      </c>
      <c r="D398" s="22" t="s">
        <v>74</v>
      </c>
      <c r="E398" t="s">
        <v>74</v>
      </c>
      <c r="F398" s="2" t="str">
        <f>'[2]Industry&amp;Non-Energy-use'!AC776</f>
        <v>Biofuels</v>
      </c>
      <c r="G398" s="2" t="str">
        <f>'[2]Industry&amp;Non-Energy-use'!AD776</f>
        <v>GWh</v>
      </c>
      <c r="H398" s="3">
        <f>'[2]Industry&amp;Non-Energy-use'!AE776</f>
        <v>0</v>
      </c>
      <c r="I398" s="3">
        <f>'[2]Industry&amp;Non-Energy-use'!AF776</f>
        <v>156.90202777777779</v>
      </c>
      <c r="J398" s="3">
        <f>'[2]Industry&amp;Non-Energy-use'!AG776</f>
        <v>432.21425012909884</v>
      </c>
      <c r="K398" s="3">
        <f>'[2]Industry&amp;Non-Energy-use'!AH776</f>
        <v>0</v>
      </c>
      <c r="L398" s="3">
        <f>'[2]Industry&amp;Non-Energy-use'!AI776</f>
        <v>0</v>
      </c>
      <c r="M398" s="3">
        <f>'[2]Industry&amp;Non-Energy-use'!AJ776</f>
        <v>2242.3750910974582</v>
      </c>
      <c r="N398" s="3">
        <f>'[2]Industry&amp;Non-Energy-use'!AK776</f>
        <v>0</v>
      </c>
      <c r="O398" s="3">
        <f>'[2]Industry&amp;Non-Energy-use'!AL776</f>
        <v>0</v>
      </c>
      <c r="P398" s="3">
        <f>'[2]Industry&amp;Non-Energy-use'!AM776</f>
        <v>4707.7248335273498</v>
      </c>
      <c r="Q398" s="3">
        <f>'[2]Industry&amp;Non-Energy-use'!AN776</f>
        <v>0</v>
      </c>
      <c r="R398" s="3">
        <f>'[2]Industry&amp;Non-Energy-use'!AO776</f>
        <v>0</v>
      </c>
      <c r="S398" s="3">
        <f>'[2]Industry&amp;Non-Energy-use'!AP776</f>
        <v>7056.9266023629843</v>
      </c>
      <c r="T398" s="3">
        <f>'[2]Industry&amp;Non-Energy-use'!AQ776</f>
        <v>0</v>
      </c>
      <c r="U398" s="3">
        <f>'[2]Industry&amp;Non-Energy-use'!AR776</f>
        <v>0</v>
      </c>
      <c r="V398" s="3">
        <f>'[2]Industry&amp;Non-Energy-use'!AS776</f>
        <v>8095.0467722906606</v>
      </c>
      <c r="W398" s="3">
        <f>'[2]Industry&amp;Non-Energy-use'!AT776</f>
        <v>0</v>
      </c>
      <c r="X398" s="3">
        <f>'[2]Industry&amp;Non-Energy-use'!AU776</f>
        <v>0</v>
      </c>
    </row>
    <row r="399" spans="1:24" x14ac:dyDescent="0.25">
      <c r="A399" t="s">
        <v>4</v>
      </c>
      <c r="B399" t="s">
        <v>69</v>
      </c>
      <c r="D399" s="22" t="s">
        <v>74</v>
      </c>
      <c r="E399" t="s">
        <v>74</v>
      </c>
      <c r="F399" s="2" t="str">
        <f>'[2]Industry&amp;Non-Energy-use'!AC777</f>
        <v>Electricity</v>
      </c>
      <c r="G399" s="2" t="str">
        <f>'[2]Industry&amp;Non-Energy-use'!AD777</f>
        <v>GWh</v>
      </c>
      <c r="H399" s="3">
        <f>'[2]Industry&amp;Non-Energy-use'!AE777</f>
        <v>0</v>
      </c>
      <c r="I399" s="3">
        <f>'[2]Industry&amp;Non-Energy-use'!AF777</f>
        <v>11423.312999999973</v>
      </c>
      <c r="J399" s="3">
        <f>'[2]Industry&amp;Non-Energy-use'!AG777</f>
        <v>15127.498754518459</v>
      </c>
      <c r="K399" s="3">
        <f>'[2]Industry&amp;Non-Energy-use'!AH777</f>
        <v>15356.703281102071</v>
      </c>
      <c r="L399" s="3">
        <f>'[2]Industry&amp;Non-Energy-use'!AI777</f>
        <v>16031.219459333848</v>
      </c>
      <c r="M399" s="3">
        <f>'[2]Industry&amp;Non-Energy-use'!AJ777</f>
        <v>20181.375819877121</v>
      </c>
      <c r="N399" s="3">
        <f>'[2]Industry&amp;Non-Energy-use'!AK777</f>
        <v>20792.932662903699</v>
      </c>
      <c r="O399" s="3">
        <f>'[2]Industry&amp;Non-Energy-use'!AL777</f>
        <v>23782.76611770031</v>
      </c>
      <c r="P399" s="3">
        <f>'[2]Industry&amp;Non-Energy-use'!AM777</f>
        <v>25892.486584400423</v>
      </c>
      <c r="Q399" s="3">
        <f>'[2]Industry&amp;Non-Energy-use'!AN777</f>
        <v>27078.402000479833</v>
      </c>
      <c r="R399" s="3">
        <f>'[2]Industry&amp;Non-Energy-use'!AO777</f>
        <v>27236.524055957081</v>
      </c>
      <c r="S399" s="3">
        <f>'[2]Industry&amp;Non-Energy-use'!AP777</f>
        <v>32764.302082399568</v>
      </c>
      <c r="T399" s="3">
        <f>'[2]Industry&amp;Non-Energy-use'!AQ777</f>
        <v>34780.566825931855</v>
      </c>
      <c r="U399" s="3">
        <f>'[2]Industry&amp;Non-Energy-use'!AR777</f>
        <v>44722.302984425638</v>
      </c>
      <c r="V399" s="3">
        <f>'[2]Industry&amp;Non-Energy-use'!AS777</f>
        <v>37776.884937356415</v>
      </c>
      <c r="W399" s="3">
        <f>'[2]Industry&amp;Non-Energy-use'!AT777</f>
        <v>40392.207740711863</v>
      </c>
      <c r="X399" s="3">
        <f>'[2]Industry&amp;Non-Energy-use'!AU777</f>
        <v>52576.29095951857</v>
      </c>
    </row>
    <row r="400" spans="1:24" x14ac:dyDescent="0.25">
      <c r="A400" t="s">
        <v>4</v>
      </c>
      <c r="B400" t="s">
        <v>69</v>
      </c>
      <c r="D400" s="22" t="s">
        <v>74</v>
      </c>
      <c r="E400" t="s">
        <v>74</v>
      </c>
      <c r="F400" s="2" t="str">
        <f>'[2]Industry&amp;Non-Energy-use'!AC778</f>
        <v>Heat</v>
      </c>
      <c r="G400" s="2" t="str">
        <f>'[2]Industry&amp;Non-Energy-use'!AD778</f>
        <v>GWh</v>
      </c>
      <c r="H400" s="3">
        <f>'[2]Industry&amp;Non-Energy-use'!AE778</f>
        <v>0</v>
      </c>
      <c r="I400" s="3">
        <f>'[2]Industry&amp;Non-Energy-use'!AF778</f>
        <v>0</v>
      </c>
      <c r="J400" s="3">
        <f>'[2]Industry&amp;Non-Energy-use'!AG778</f>
        <v>0</v>
      </c>
      <c r="K400" s="3">
        <f>'[2]Industry&amp;Non-Energy-use'!AH778</f>
        <v>0</v>
      </c>
      <c r="L400" s="3">
        <f>'[2]Industry&amp;Non-Energy-use'!AI778</f>
        <v>0</v>
      </c>
      <c r="M400" s="3">
        <f>'[2]Industry&amp;Non-Energy-use'!AJ778</f>
        <v>0</v>
      </c>
      <c r="N400" s="3">
        <f>'[2]Industry&amp;Non-Energy-use'!AK778</f>
        <v>0</v>
      </c>
      <c r="O400" s="3">
        <f>'[2]Industry&amp;Non-Energy-use'!AL778</f>
        <v>0</v>
      </c>
      <c r="P400" s="3">
        <f>'[2]Industry&amp;Non-Energy-use'!AM778</f>
        <v>0</v>
      </c>
      <c r="Q400" s="3">
        <f>'[2]Industry&amp;Non-Energy-use'!AN778</f>
        <v>0</v>
      </c>
      <c r="R400" s="3">
        <f>'[2]Industry&amp;Non-Energy-use'!AO778</f>
        <v>0</v>
      </c>
      <c r="S400" s="3">
        <f>'[2]Industry&amp;Non-Energy-use'!AP778</f>
        <v>0</v>
      </c>
      <c r="T400" s="3">
        <f>'[2]Industry&amp;Non-Energy-use'!AQ778</f>
        <v>0</v>
      </c>
      <c r="U400" s="3">
        <f>'[2]Industry&amp;Non-Energy-use'!AR778</f>
        <v>0</v>
      </c>
      <c r="V400" s="3">
        <f>'[2]Industry&amp;Non-Energy-use'!AS778</f>
        <v>0</v>
      </c>
      <c r="W400" s="3">
        <f>'[2]Industry&amp;Non-Energy-use'!AT778</f>
        <v>0</v>
      </c>
      <c r="X400" s="3">
        <f>'[2]Industry&amp;Non-Energy-use'!AU778</f>
        <v>0</v>
      </c>
    </row>
    <row r="401" spans="1:24" x14ac:dyDescent="0.25">
      <c r="A401" t="s">
        <v>4</v>
      </c>
      <c r="B401" t="s">
        <v>69</v>
      </c>
      <c r="D401" s="22" t="s">
        <v>74</v>
      </c>
      <c r="E401" t="s">
        <v>74</v>
      </c>
      <c r="F401" s="2" t="str">
        <f>'[2]Industry&amp;Non-Energy-use'!AC779</f>
        <v>Hydrogen</v>
      </c>
      <c r="G401" s="2" t="str">
        <f>'[2]Industry&amp;Non-Energy-use'!AD779</f>
        <v>GWh</v>
      </c>
      <c r="H401" s="3">
        <f>'[2]Industry&amp;Non-Energy-use'!AE779</f>
        <v>0</v>
      </c>
      <c r="I401" s="3">
        <f>'[2]Industry&amp;Non-Energy-use'!AF779</f>
        <v>0</v>
      </c>
      <c r="J401" s="3">
        <f>'[2]Industry&amp;Non-Energy-use'!AG779</f>
        <v>0</v>
      </c>
      <c r="K401" s="3">
        <f>'[2]Industry&amp;Non-Energy-use'!AH779</f>
        <v>438.76295088863066</v>
      </c>
      <c r="L401" s="3">
        <f>'[2]Industry&amp;Non-Energy-use'!AI779</f>
        <v>0</v>
      </c>
      <c r="M401" s="3">
        <f>'[2]Industry&amp;Non-Energy-use'!AJ779</f>
        <v>0</v>
      </c>
      <c r="N401" s="3">
        <f>'[2]Industry&amp;Non-Energy-use'!AK779</f>
        <v>2310.3258514337449</v>
      </c>
      <c r="O401" s="3">
        <f>'[2]Industry&amp;Non-Energy-use'!AL779</f>
        <v>0</v>
      </c>
      <c r="P401" s="3">
        <f>'[2]Industry&amp;Non-Energy-use'!AM779</f>
        <v>0</v>
      </c>
      <c r="Q401" s="3">
        <f>'[2]Industry&amp;Non-Energy-use'!AN779</f>
        <v>4923.3458182690611</v>
      </c>
      <c r="R401" s="3">
        <f>'[2]Industry&amp;Non-Energy-use'!AO779</f>
        <v>0</v>
      </c>
      <c r="S401" s="3">
        <f>'[2]Industry&amp;Non-Energy-use'!AP779</f>
        <v>504.06618588307026</v>
      </c>
      <c r="T401" s="3">
        <f>'[2]Industry&amp;Non-Energy-use'!AQ779</f>
        <v>8026.2846521381198</v>
      </c>
      <c r="U401" s="3">
        <f>'[2]Industry&amp;Non-Energy-use'!AR779</f>
        <v>566.10510106867889</v>
      </c>
      <c r="V401" s="3">
        <f>'[2]Industry&amp;Non-Energy-use'!AS779</f>
        <v>2698.3489240968875</v>
      </c>
      <c r="W401" s="3">
        <f>'[2]Industry&amp;Non-Energy-use'!AT779</f>
        <v>11540.630783060533</v>
      </c>
      <c r="X401" s="3">
        <f>'[2]Industry&amp;Non-Energy-use'!AU779</f>
        <v>3092.7229976187396</v>
      </c>
    </row>
    <row r="402" spans="1:24" x14ac:dyDescent="0.25">
      <c r="A402" t="s">
        <v>4</v>
      </c>
      <c r="B402" t="s">
        <v>69</v>
      </c>
      <c r="D402" s="22" t="s">
        <v>74</v>
      </c>
      <c r="E402" t="s">
        <v>74</v>
      </c>
      <c r="F402" s="2" t="str">
        <f>'[2]Industry&amp;Non-Energy-use'!AC780</f>
        <v>E-fuels</v>
      </c>
      <c r="G402" s="2" t="str">
        <f>'[2]Industry&amp;Non-Energy-use'!AD780</f>
        <v>GWh</v>
      </c>
      <c r="H402" s="3">
        <f>'[2]Industry&amp;Non-Energy-use'!AE780</f>
        <v>0</v>
      </c>
      <c r="I402" s="3">
        <f>'[2]Industry&amp;Non-Energy-use'!AF780</f>
        <v>0</v>
      </c>
      <c r="J402" s="3">
        <f>'[2]Industry&amp;Non-Energy-use'!AG780</f>
        <v>0</v>
      </c>
      <c r="K402" s="3">
        <f>'[2]Industry&amp;Non-Energy-use'!AH780</f>
        <v>0</v>
      </c>
      <c r="L402" s="3">
        <f>'[2]Industry&amp;Non-Energy-use'!AI780</f>
        <v>0</v>
      </c>
      <c r="M402" s="3">
        <f>'[2]Industry&amp;Non-Energy-use'!AJ780</f>
        <v>0</v>
      </c>
      <c r="N402" s="3">
        <f>'[2]Industry&amp;Non-Energy-use'!AK780</f>
        <v>0</v>
      </c>
      <c r="O402" s="3">
        <f>'[2]Industry&amp;Non-Energy-use'!AL780</f>
        <v>0</v>
      </c>
      <c r="P402" s="3">
        <f>'[2]Industry&amp;Non-Energy-use'!AM780</f>
        <v>0</v>
      </c>
      <c r="Q402" s="3">
        <f>'[2]Industry&amp;Non-Energy-use'!AN780</f>
        <v>0</v>
      </c>
      <c r="R402" s="3">
        <f>'[2]Industry&amp;Non-Energy-use'!AO780</f>
        <v>0</v>
      </c>
      <c r="S402" s="3">
        <f>'[2]Industry&amp;Non-Energy-use'!AP780</f>
        <v>0</v>
      </c>
      <c r="T402" s="3">
        <f>'[2]Industry&amp;Non-Energy-use'!AQ780</f>
        <v>0</v>
      </c>
      <c r="U402" s="3">
        <f>'[2]Industry&amp;Non-Energy-use'!AR780</f>
        <v>0</v>
      </c>
      <c r="V402" s="3">
        <f>'[2]Industry&amp;Non-Energy-use'!AS780</f>
        <v>0</v>
      </c>
      <c r="W402" s="3">
        <f>'[2]Industry&amp;Non-Energy-use'!AT780</f>
        <v>0</v>
      </c>
      <c r="X402" s="3">
        <f>'[2]Industry&amp;Non-Energy-use'!AU780</f>
        <v>0</v>
      </c>
    </row>
    <row r="404" spans="1:24" x14ac:dyDescent="0.25">
      <c r="A404" t="s">
        <v>4</v>
      </c>
      <c r="B404" t="s">
        <v>75</v>
      </c>
      <c r="D404" s="22" t="s">
        <v>76</v>
      </c>
      <c r="E404" t="s">
        <v>76</v>
      </c>
      <c r="F404" s="2" t="str">
        <f>'[2]Industry&amp;Non-Energy-use'!AC782</f>
        <v>Coal</v>
      </c>
      <c r="G404" s="2" t="str">
        <f>'[2]Industry&amp;Non-Energy-use'!AD782</f>
        <v>GWh</v>
      </c>
      <c r="H404" s="3">
        <f>'[2]Industry&amp;Non-Energy-use'!AE782</f>
        <v>0</v>
      </c>
      <c r="I404" s="3">
        <f>'[2]Industry&amp;Non-Energy-use'!AF782</f>
        <v>1316.7567359999948</v>
      </c>
      <c r="J404" s="3">
        <f>'[2]Industry&amp;Non-Energy-use'!AG782</f>
        <v>1175.1027750458247</v>
      </c>
      <c r="K404" s="3">
        <f>'[2]Industry&amp;Non-Energy-use'!AH782</f>
        <v>1175.1027750458247</v>
      </c>
      <c r="L404" s="3">
        <f>'[2]Industry&amp;Non-Energy-use'!AI782</f>
        <v>1175.1027750458313</v>
      </c>
      <c r="M404" s="3">
        <f>'[2]Industry&amp;Non-Energy-use'!AJ782</f>
        <v>0</v>
      </c>
      <c r="N404" s="3">
        <f>'[2]Industry&amp;Non-Energy-use'!AK782</f>
        <v>0</v>
      </c>
      <c r="O404" s="3">
        <f>'[2]Industry&amp;Non-Energy-use'!AL782</f>
        <v>0</v>
      </c>
      <c r="P404" s="3">
        <f>'[2]Industry&amp;Non-Energy-use'!AM782</f>
        <v>0</v>
      </c>
      <c r="Q404" s="3">
        <f>'[2]Industry&amp;Non-Energy-use'!AN782</f>
        <v>0</v>
      </c>
      <c r="R404" s="3">
        <f>'[2]Industry&amp;Non-Energy-use'!AO782</f>
        <v>0</v>
      </c>
      <c r="S404" s="3">
        <f>'[2]Industry&amp;Non-Energy-use'!AP782</f>
        <v>0</v>
      </c>
      <c r="T404" s="3">
        <f>'[2]Industry&amp;Non-Energy-use'!AQ782</f>
        <v>0</v>
      </c>
      <c r="U404" s="3">
        <f>'[2]Industry&amp;Non-Energy-use'!AR782</f>
        <v>0</v>
      </c>
      <c r="V404" s="3">
        <f>'[2]Industry&amp;Non-Energy-use'!AS782</f>
        <v>0</v>
      </c>
      <c r="W404" s="3">
        <f>'[2]Industry&amp;Non-Energy-use'!AT782</f>
        <v>0</v>
      </c>
      <c r="X404" s="3">
        <f>'[2]Industry&amp;Non-Energy-use'!AU782</f>
        <v>0</v>
      </c>
    </row>
    <row r="405" spans="1:24" x14ac:dyDescent="0.25">
      <c r="A405" t="s">
        <v>4</v>
      </c>
      <c r="B405" t="s">
        <v>75</v>
      </c>
      <c r="D405" s="22" t="s">
        <v>76</v>
      </c>
      <c r="E405" t="s">
        <v>76</v>
      </c>
      <c r="F405" s="2" t="str">
        <f>'[2]Industry&amp;Non-Energy-use'!AC783</f>
        <v>Oil</v>
      </c>
      <c r="G405" s="2" t="str">
        <f>'[2]Industry&amp;Non-Energy-use'!AD783</f>
        <v>GWh</v>
      </c>
      <c r="H405" s="3">
        <f>'[2]Industry&amp;Non-Energy-use'!AE783</f>
        <v>0</v>
      </c>
      <c r="I405" s="3">
        <f>'[2]Industry&amp;Non-Energy-use'!AF783</f>
        <v>21945.945599999995</v>
      </c>
      <c r="J405" s="3">
        <f>'[2]Industry&amp;Non-Energy-use'!AG783</f>
        <v>17626.541625687452</v>
      </c>
      <c r="K405" s="3">
        <f>'[2]Industry&amp;Non-Energy-use'!AH783</f>
        <v>17626.541625687452</v>
      </c>
      <c r="L405" s="3">
        <f>'[2]Industry&amp;Non-Energy-use'!AI783</f>
        <v>17626.541625687452</v>
      </c>
      <c r="M405" s="3">
        <f>'[2]Industry&amp;Non-Energy-use'!AJ783</f>
        <v>14524.545156746697</v>
      </c>
      <c r="N405" s="3">
        <f>'[2]Industry&amp;Non-Energy-use'!AK783</f>
        <v>14524.545156746697</v>
      </c>
      <c r="O405" s="3">
        <f>'[2]Industry&amp;Non-Energy-use'!AL783</f>
        <v>14524.545156746697</v>
      </c>
      <c r="P405" s="3">
        <f>'[2]Industry&amp;Non-Energy-use'!AM783</f>
        <v>7687.1121157184716</v>
      </c>
      <c r="Q405" s="3">
        <f>'[2]Industry&amp;Non-Energy-use'!AN783</f>
        <v>7687.1121157184716</v>
      </c>
      <c r="R405" s="3">
        <f>'[2]Industry&amp;Non-Energy-use'!AO783</f>
        <v>7687.1121157184716</v>
      </c>
      <c r="S405" s="3">
        <f>'[2]Industry&amp;Non-Energy-use'!AP783</f>
        <v>0</v>
      </c>
      <c r="T405" s="3">
        <f>'[2]Industry&amp;Non-Energy-use'!AQ783</f>
        <v>0</v>
      </c>
      <c r="U405" s="3">
        <f>'[2]Industry&amp;Non-Energy-use'!AR783</f>
        <v>0</v>
      </c>
      <c r="V405" s="3">
        <f>'[2]Industry&amp;Non-Energy-use'!AS783</f>
        <v>0</v>
      </c>
      <c r="W405" s="3">
        <f>'[2]Industry&amp;Non-Energy-use'!AT783</f>
        <v>0</v>
      </c>
      <c r="X405" s="3">
        <f>'[2]Industry&amp;Non-Energy-use'!AU783</f>
        <v>0</v>
      </c>
    </row>
    <row r="406" spans="1:24" x14ac:dyDescent="0.25">
      <c r="A406" t="s">
        <v>4</v>
      </c>
      <c r="B406" t="s">
        <v>75</v>
      </c>
      <c r="D406" s="22" t="s">
        <v>76</v>
      </c>
      <c r="E406" t="s">
        <v>76</v>
      </c>
      <c r="F406" s="2" t="str">
        <f>'[2]Industry&amp;Non-Energy-use'!AC784</f>
        <v>Natural Gas</v>
      </c>
      <c r="G406" s="2" t="str">
        <f>'[2]Industry&amp;Non-Energy-use'!AD784</f>
        <v>GWh</v>
      </c>
      <c r="H406" s="3">
        <f>'[2]Industry&amp;Non-Energy-use'!AE784</f>
        <v>0</v>
      </c>
      <c r="I406" s="3">
        <f>'[2]Industry&amp;Non-Energy-use'!AF784</f>
        <v>8229.7295999999988</v>
      </c>
      <c r="J406" s="3">
        <f>'[2]Industry&amp;Non-Energy-use'!AG784</f>
        <v>11751.027750458303</v>
      </c>
      <c r="K406" s="3">
        <f>'[2]Industry&amp;Non-Energy-use'!AH784</f>
        <v>11751.027750458303</v>
      </c>
      <c r="L406" s="3">
        <f>'[2]Industry&amp;Non-Energy-use'!AI784</f>
        <v>11751.027750458303</v>
      </c>
      <c r="M406" s="3">
        <f>'[2]Industry&amp;Non-Energy-use'!AJ784</f>
        <v>14524.545156746697</v>
      </c>
      <c r="N406" s="3">
        <f>'[2]Industry&amp;Non-Energy-use'!AK784</f>
        <v>14524.545156746697</v>
      </c>
      <c r="O406" s="3">
        <f>'[2]Industry&amp;Non-Energy-use'!AL784</f>
        <v>14524.545156746697</v>
      </c>
      <c r="P406" s="3">
        <f>'[2]Industry&amp;Non-Energy-use'!AM784</f>
        <v>14782.907914843216</v>
      </c>
      <c r="Q406" s="3">
        <f>'[2]Industry&amp;Non-Energy-use'!AN784</f>
        <v>14782.907914843216</v>
      </c>
      <c r="R406" s="3">
        <f>'[2]Industry&amp;Non-Energy-use'!AO784</f>
        <v>14782.907914843216</v>
      </c>
      <c r="S406" s="3">
        <f>'[2]Industry&amp;Non-Energy-use'!AP784</f>
        <v>12224.570770407981</v>
      </c>
      <c r="T406" s="3">
        <f>'[2]Industry&amp;Non-Energy-use'!AQ784</f>
        <v>12224.570770407981</v>
      </c>
      <c r="U406" s="3">
        <f>'[2]Industry&amp;Non-Energy-use'!AR784</f>
        <v>12224.570770407981</v>
      </c>
      <c r="V406" s="3">
        <f>'[2]Industry&amp;Non-Energy-use'!AS784</f>
        <v>6316.4149646367241</v>
      </c>
      <c r="W406" s="3">
        <f>'[2]Industry&amp;Non-Energy-use'!AT784</f>
        <v>6316.4149646367241</v>
      </c>
      <c r="X406" s="3">
        <f>'[2]Industry&amp;Non-Energy-use'!AU784</f>
        <v>6316.4149646367241</v>
      </c>
    </row>
    <row r="407" spans="1:24" x14ac:dyDescent="0.25">
      <c r="A407" t="s">
        <v>4</v>
      </c>
      <c r="B407" t="s">
        <v>75</v>
      </c>
      <c r="D407" s="22" t="s">
        <v>76</v>
      </c>
      <c r="E407" t="s">
        <v>76</v>
      </c>
      <c r="F407" s="2" t="str">
        <f>'[2]Industry&amp;Non-Energy-use'!AC785</f>
        <v>Biofuels</v>
      </c>
      <c r="G407" s="2" t="str">
        <f>'[2]Industry&amp;Non-Energy-use'!AD785</f>
        <v>GWh</v>
      </c>
      <c r="H407" s="3">
        <f>'[2]Industry&amp;Non-Energy-use'!AE785</f>
        <v>0</v>
      </c>
      <c r="I407" s="3">
        <f>'[2]Industry&amp;Non-Energy-use'!AF785</f>
        <v>16459.459199999998</v>
      </c>
      <c r="J407" s="3">
        <f>'[2]Industry&amp;Non-Energy-use'!AG785</f>
        <v>19389.195788256198</v>
      </c>
      <c r="K407" s="3">
        <f>'[2]Industry&amp;Non-Energy-use'!AH785</f>
        <v>17626.541625687452</v>
      </c>
      <c r="L407" s="3">
        <f>'[2]Industry&amp;Non-Energy-use'!AI785</f>
        <v>17626.541625687452</v>
      </c>
      <c r="M407" s="3">
        <f>'[2]Industry&amp;Non-Energy-use'!AJ785</f>
        <v>20334.363219445375</v>
      </c>
      <c r="N407" s="3">
        <f>'[2]Industry&amp;Non-Energy-use'!AK785</f>
        <v>15686.508769286434</v>
      </c>
      <c r="O407" s="3">
        <f>'[2]Industry&amp;Non-Energy-use'!AL785</f>
        <v>15686.508769286434</v>
      </c>
      <c r="P407" s="3">
        <f>'[2]Industry&amp;Non-Energy-use'!AM785</f>
        <v>26609.234246717788</v>
      </c>
      <c r="Q407" s="3">
        <f>'[2]Industry&amp;Non-Energy-use'!AN785</f>
        <v>14782.907914843216</v>
      </c>
      <c r="R407" s="3">
        <f>'[2]Industry&amp;Non-Energy-use'!AO785</f>
        <v>14782.907914843216</v>
      </c>
      <c r="S407" s="3">
        <f>'[2]Industry&amp;Non-Energy-use'!AP785</f>
        <v>36673.712311223942</v>
      </c>
      <c r="T407" s="3">
        <f>'[2]Industry&amp;Non-Energy-use'!AQ785</f>
        <v>14058.256385969176</v>
      </c>
      <c r="U407" s="3">
        <f>'[2]Industry&amp;Non-Energy-use'!AR785</f>
        <v>14058.256385969176</v>
      </c>
      <c r="V407" s="3">
        <f>'[2]Industry&amp;Non-Energy-use'!AS785</f>
        <v>42319.980263066049</v>
      </c>
      <c r="W407" s="3">
        <f>'[2]Industry&amp;Non-Energy-use'!AT785</f>
        <v>12632.829929273448</v>
      </c>
      <c r="X407" s="3">
        <f>'[2]Industry&amp;Non-Energy-use'!AU785</f>
        <v>12632.829929273448</v>
      </c>
    </row>
    <row r="408" spans="1:24" x14ac:dyDescent="0.25">
      <c r="A408" t="s">
        <v>4</v>
      </c>
      <c r="B408" t="s">
        <v>75</v>
      </c>
      <c r="D408" s="22" t="s">
        <v>76</v>
      </c>
      <c r="E408" t="s">
        <v>76</v>
      </c>
      <c r="F408" s="2" t="str">
        <f>'[2]Industry&amp;Non-Energy-use'!AC786</f>
        <v>Electricity</v>
      </c>
      <c r="G408" s="2" t="str">
        <f>'[2]Industry&amp;Non-Energy-use'!AD786</f>
        <v>GWh</v>
      </c>
      <c r="H408" s="3">
        <f>'[2]Industry&amp;Non-Energy-use'!AE786</f>
        <v>0</v>
      </c>
      <c r="I408" s="3">
        <f>'[2]Industry&amp;Non-Energy-use'!AF786</f>
        <v>6912.9728639999994</v>
      </c>
      <c r="J408" s="3">
        <f>'[2]Industry&amp;Non-Energy-use'!AG786</f>
        <v>8813.2708128437262</v>
      </c>
      <c r="K408" s="3">
        <f>'[2]Industry&amp;Non-Energy-use'!AH786</f>
        <v>9400.8222003666415</v>
      </c>
      <c r="L408" s="3">
        <f>'[2]Industry&amp;Non-Energy-use'!AI786</f>
        <v>10575.924975412472</v>
      </c>
      <c r="M408" s="3">
        <f>'[2]Industry&amp;Non-Energy-use'!AJ786</f>
        <v>8714.7270940480175</v>
      </c>
      <c r="N408" s="3">
        <f>'[2]Industry&amp;Non-Energy-use'!AK786</f>
        <v>9876.6907065877549</v>
      </c>
      <c r="O408" s="3">
        <f>'[2]Industry&amp;Non-Energy-use'!AL786</f>
        <v>11038.65431912749</v>
      </c>
      <c r="P408" s="3">
        <f>'[2]Industry&amp;Non-Energy-use'!AM786</f>
        <v>8869.7447489059286</v>
      </c>
      <c r="Q408" s="3">
        <f>'[2]Industry&amp;Non-Energy-use'!AN786</f>
        <v>10643.693698687113</v>
      </c>
      <c r="R408" s="3">
        <f>'[2]Industry&amp;Non-Energy-use'!AO786</f>
        <v>11826.326331874574</v>
      </c>
      <c r="S408" s="3">
        <f>'[2]Industry&amp;Non-Energy-use'!AP786</f>
        <v>9168.4280778059856</v>
      </c>
      <c r="T408" s="3">
        <f>'[2]Industry&amp;Non-Energy-use'!AQ786</f>
        <v>11613.342231887582</v>
      </c>
      <c r="U408" s="3">
        <f>'[2]Industry&amp;Non-Energy-use'!AR786</f>
        <v>12835.799308928379</v>
      </c>
      <c r="V408" s="3">
        <f>'[2]Industry&amp;Non-Energy-use'!AS786</f>
        <v>9474.6224469550853</v>
      </c>
      <c r="W408" s="3">
        <f>'[2]Industry&amp;Non-Energy-use'!AT786</f>
        <v>12632.829929273448</v>
      </c>
      <c r="X408" s="3">
        <f>'[2]Industry&amp;Non-Energy-use'!AU786</f>
        <v>15791.037411591809</v>
      </c>
    </row>
    <row r="409" spans="1:24" x14ac:dyDescent="0.25">
      <c r="A409" t="s">
        <v>4</v>
      </c>
      <c r="B409" t="s">
        <v>75</v>
      </c>
      <c r="D409" s="22" t="s">
        <v>76</v>
      </c>
      <c r="E409" t="s">
        <v>76</v>
      </c>
      <c r="F409" s="2" t="str">
        <f>'[2]Industry&amp;Non-Energy-use'!AC787</f>
        <v>Heat</v>
      </c>
      <c r="G409" s="2" t="str">
        <f>'[2]Industry&amp;Non-Energy-use'!AD787</f>
        <v>GWh</v>
      </c>
      <c r="H409" s="3">
        <f>'[2]Industry&amp;Non-Energy-use'!AE787</f>
        <v>0</v>
      </c>
      <c r="I409" s="3">
        <f>'[2]Industry&amp;Non-Energy-use'!AF787</f>
        <v>0</v>
      </c>
      <c r="J409" s="3">
        <f>'[2]Industry&amp;Non-Energy-use'!AG787</f>
        <v>0</v>
      </c>
      <c r="K409" s="3">
        <f>'[2]Industry&amp;Non-Energy-use'!AH787</f>
        <v>0</v>
      </c>
      <c r="L409" s="3">
        <f>'[2]Industry&amp;Non-Energy-use'!AI787</f>
        <v>0</v>
      </c>
      <c r="M409" s="3">
        <f>'[2]Industry&amp;Non-Energy-use'!AJ787</f>
        <v>0</v>
      </c>
      <c r="N409" s="3">
        <f>'[2]Industry&amp;Non-Energy-use'!AK787</f>
        <v>0</v>
      </c>
      <c r="O409" s="3">
        <f>'[2]Industry&amp;Non-Energy-use'!AL787</f>
        <v>0</v>
      </c>
      <c r="P409" s="3">
        <f>'[2]Industry&amp;Non-Energy-use'!AM787</f>
        <v>0</v>
      </c>
      <c r="Q409" s="3">
        <f>'[2]Industry&amp;Non-Energy-use'!AN787</f>
        <v>0</v>
      </c>
      <c r="R409" s="3">
        <f>'[2]Industry&amp;Non-Energy-use'!AO787</f>
        <v>0</v>
      </c>
      <c r="S409" s="3">
        <f>'[2]Industry&amp;Non-Energy-use'!AP787</f>
        <v>0</v>
      </c>
      <c r="T409" s="3">
        <f>'[2]Industry&amp;Non-Energy-use'!AQ787</f>
        <v>0</v>
      </c>
      <c r="U409" s="3">
        <f>'[2]Industry&amp;Non-Energy-use'!AR787</f>
        <v>0</v>
      </c>
      <c r="V409" s="3">
        <f>'[2]Industry&amp;Non-Energy-use'!AS787</f>
        <v>0</v>
      </c>
      <c r="W409" s="3">
        <f>'[2]Industry&amp;Non-Energy-use'!AT787</f>
        <v>0</v>
      </c>
      <c r="X409" s="3">
        <f>'[2]Industry&amp;Non-Energy-use'!AU787</f>
        <v>0</v>
      </c>
    </row>
    <row r="410" spans="1:24" x14ac:dyDescent="0.25">
      <c r="A410" t="s">
        <v>4</v>
      </c>
      <c r="B410" t="s">
        <v>75</v>
      </c>
      <c r="D410" s="22" t="s">
        <v>76</v>
      </c>
      <c r="E410" t="s">
        <v>76</v>
      </c>
      <c r="F410" s="2" t="str">
        <f>'[2]Industry&amp;Non-Energy-use'!AC788</f>
        <v>Hydrogen</v>
      </c>
      <c r="G410" s="2" t="str">
        <f>'[2]Industry&amp;Non-Energy-use'!AD788</f>
        <v>GWh</v>
      </c>
      <c r="H410" s="3">
        <f>'[2]Industry&amp;Non-Energy-use'!AE788</f>
        <v>0</v>
      </c>
      <c r="I410" s="3">
        <f>'[2]Industry&amp;Non-Energy-use'!AF788</f>
        <v>0</v>
      </c>
      <c r="J410" s="3">
        <f>'[2]Industry&amp;Non-Energy-use'!AG788</f>
        <v>0</v>
      </c>
      <c r="K410" s="3">
        <f>'[2]Industry&amp;Non-Energy-use'!AH788</f>
        <v>1175.1027750458302</v>
      </c>
      <c r="L410" s="3">
        <f>'[2]Industry&amp;Non-Energy-use'!AI788</f>
        <v>0</v>
      </c>
      <c r="M410" s="3">
        <f>'[2]Industry&amp;Non-Energy-use'!AJ788</f>
        <v>0</v>
      </c>
      <c r="N410" s="3">
        <f>'[2]Industry&amp;Non-Energy-use'!AK788</f>
        <v>3485.8908376192076</v>
      </c>
      <c r="O410" s="3">
        <f>'[2]Industry&amp;Non-Energy-use'!AL788</f>
        <v>2323.9272250794716</v>
      </c>
      <c r="P410" s="3">
        <f>'[2]Industry&amp;Non-Energy-use'!AM788</f>
        <v>1182.632633187457</v>
      </c>
      <c r="Q410" s="3">
        <f>'[2]Industry&amp;Non-Energy-use'!AN788</f>
        <v>11235.010015280843</v>
      </c>
      <c r="R410" s="3">
        <f>'[2]Industry&amp;Non-Energy-use'!AO788</f>
        <v>10052.377382093387</v>
      </c>
      <c r="S410" s="3">
        <f>'[2]Industry&amp;Non-Energy-use'!AP788</f>
        <v>3056.1426926019953</v>
      </c>
      <c r="T410" s="3">
        <f>'[2]Industry&amp;Non-Energy-use'!AQ788</f>
        <v>23226.684463775164</v>
      </c>
      <c r="U410" s="3">
        <f>'[2]Industry&amp;Non-Energy-use'!AR788</f>
        <v>22004.227386734361</v>
      </c>
      <c r="V410" s="3">
        <f>'[2]Industry&amp;Non-Energy-use'!AS788</f>
        <v>5053.1319717093793</v>
      </c>
      <c r="W410" s="3">
        <f>'[2]Industry&amp;Non-Energy-use'!AT788</f>
        <v>31582.074823183619</v>
      </c>
      <c r="X410" s="3">
        <f>'[2]Industry&amp;Non-Energy-use'!AU788</f>
        <v>28423.867340865258</v>
      </c>
    </row>
    <row r="411" spans="1:24" x14ac:dyDescent="0.25">
      <c r="A411" t="s">
        <v>4</v>
      </c>
      <c r="B411" t="s">
        <v>75</v>
      </c>
      <c r="D411" s="22" t="s">
        <v>76</v>
      </c>
      <c r="E411" t="s">
        <v>76</v>
      </c>
      <c r="F411" s="2" t="str">
        <f>'[2]Industry&amp;Non-Energy-use'!AC789</f>
        <v>E-fuels</v>
      </c>
      <c r="G411" s="2" t="str">
        <f>'[2]Industry&amp;Non-Energy-use'!AD789</f>
        <v>GWh</v>
      </c>
      <c r="H411" s="3">
        <f>'[2]Industry&amp;Non-Energy-use'!AE789</f>
        <v>0</v>
      </c>
      <c r="I411" s="3">
        <f>'[2]Industry&amp;Non-Energy-use'!AF789</f>
        <v>0</v>
      </c>
      <c r="J411" s="3">
        <f>'[2]Industry&amp;Non-Energy-use'!AG789</f>
        <v>0</v>
      </c>
      <c r="K411" s="3">
        <f>'[2]Industry&amp;Non-Energy-use'!AH789</f>
        <v>0</v>
      </c>
      <c r="L411" s="3">
        <f>'[2]Industry&amp;Non-Energy-use'!AI789</f>
        <v>0</v>
      </c>
      <c r="M411" s="3">
        <f>'[2]Industry&amp;Non-Energy-use'!AJ789</f>
        <v>0</v>
      </c>
      <c r="N411" s="3">
        <f>'[2]Industry&amp;Non-Energy-use'!AK789</f>
        <v>0</v>
      </c>
      <c r="O411" s="3">
        <f>'[2]Industry&amp;Non-Energy-use'!AL789</f>
        <v>0</v>
      </c>
      <c r="P411" s="3">
        <f>'[2]Industry&amp;Non-Energy-use'!AM789</f>
        <v>0</v>
      </c>
      <c r="Q411" s="3">
        <f>'[2]Industry&amp;Non-Energy-use'!AN789</f>
        <v>0</v>
      </c>
      <c r="R411" s="3">
        <f>'[2]Industry&amp;Non-Energy-use'!AO789</f>
        <v>0</v>
      </c>
      <c r="S411" s="3">
        <f>'[2]Industry&amp;Non-Energy-use'!AP789</f>
        <v>0</v>
      </c>
      <c r="T411" s="3">
        <f>'[2]Industry&amp;Non-Energy-use'!AQ789</f>
        <v>0</v>
      </c>
      <c r="U411" s="3">
        <f>'[2]Industry&amp;Non-Energy-use'!AR789</f>
        <v>0</v>
      </c>
      <c r="V411" s="3">
        <f>'[2]Industry&amp;Non-Energy-use'!AS789</f>
        <v>0</v>
      </c>
      <c r="W411" s="3">
        <f>'[2]Industry&amp;Non-Energy-use'!AT789</f>
        <v>0</v>
      </c>
      <c r="X411" s="3">
        <f>'[2]Industry&amp;Non-Energy-use'!AU789</f>
        <v>0</v>
      </c>
    </row>
    <row r="412" spans="1:24" x14ac:dyDescent="0.25">
      <c r="E412"/>
    </row>
    <row r="413" spans="1:24" x14ac:dyDescent="0.25">
      <c r="A413" t="s">
        <v>4</v>
      </c>
      <c r="B413" t="s">
        <v>75</v>
      </c>
      <c r="D413" s="22" t="s">
        <v>77</v>
      </c>
      <c r="E413" t="s">
        <v>77</v>
      </c>
      <c r="F413" s="2" t="str">
        <f>'[2]Industry&amp;Non-Energy-use'!AC791</f>
        <v>Coal</v>
      </c>
      <c r="G413" s="2" t="str">
        <f>'[2]Industry&amp;Non-Energy-use'!AD791</f>
        <v>GWh</v>
      </c>
      <c r="H413" s="3">
        <f>'[2]Industry&amp;Non-Energy-use'!AE791</f>
        <v>0</v>
      </c>
      <c r="I413" s="3">
        <f>'[2]Industry&amp;Non-Energy-use'!AF791</f>
        <v>1019.0002240000042</v>
      </c>
      <c r="J413" s="3">
        <f>'[2]Industry&amp;Non-Energy-use'!AG791</f>
        <v>0</v>
      </c>
      <c r="K413" s="3">
        <f>'[2]Industry&amp;Non-Energy-use'!AH791</f>
        <v>0</v>
      </c>
      <c r="L413" s="3">
        <f>'[2]Industry&amp;Non-Energy-use'!AI791</f>
        <v>0</v>
      </c>
      <c r="M413" s="3">
        <f>'[2]Industry&amp;Non-Energy-use'!AJ791</f>
        <v>0</v>
      </c>
      <c r="N413" s="3">
        <f>'[2]Industry&amp;Non-Energy-use'!AK791</f>
        <v>0</v>
      </c>
      <c r="O413" s="3">
        <f>'[2]Industry&amp;Non-Energy-use'!AL791</f>
        <v>0</v>
      </c>
      <c r="P413" s="3">
        <f>'[2]Industry&amp;Non-Energy-use'!AM791</f>
        <v>0</v>
      </c>
      <c r="Q413" s="3">
        <f>'[2]Industry&amp;Non-Energy-use'!AN791</f>
        <v>0</v>
      </c>
      <c r="R413" s="3">
        <f>'[2]Industry&amp;Non-Energy-use'!AO791</f>
        <v>-844.93281078980795</v>
      </c>
      <c r="S413" s="3">
        <f>'[2]Industry&amp;Non-Energy-use'!AP791</f>
        <v>0</v>
      </c>
      <c r="T413" s="3">
        <f>'[2]Industry&amp;Non-Energy-use'!AQ791</f>
        <v>0</v>
      </c>
      <c r="U413" s="3">
        <f>'[2]Industry&amp;Non-Energy-use'!AR791</f>
        <v>0</v>
      </c>
      <c r="V413" s="3">
        <f>'[2]Industry&amp;Non-Energy-use'!AS791</f>
        <v>0</v>
      </c>
      <c r="W413" s="3">
        <f>'[2]Industry&amp;Non-Energy-use'!AT791</f>
        <v>0</v>
      </c>
      <c r="X413" s="3">
        <f>'[2]Industry&amp;Non-Energy-use'!AU791</f>
        <v>0</v>
      </c>
    </row>
    <row r="414" spans="1:24" x14ac:dyDescent="0.25">
      <c r="A414" t="s">
        <v>4</v>
      </c>
      <c r="B414" t="s">
        <v>75</v>
      </c>
      <c r="D414" s="22" t="s">
        <v>77</v>
      </c>
      <c r="E414" t="s">
        <v>77</v>
      </c>
      <c r="F414" s="2" t="str">
        <f>'[2]Industry&amp;Non-Energy-use'!AC792</f>
        <v>Oil</v>
      </c>
      <c r="G414" s="2" t="str">
        <f>'[2]Industry&amp;Non-Energy-use'!AD792</f>
        <v>GWh</v>
      </c>
      <c r="H414" s="3">
        <f>'[2]Industry&amp;Non-Energy-use'!AE792</f>
        <v>0</v>
      </c>
      <c r="I414" s="3">
        <f>'[2]Industry&amp;Non-Energy-use'!AF792</f>
        <v>14761.847875777778</v>
      </c>
      <c r="J414" s="3">
        <f>'[2]Industry&amp;Non-Energy-use'!AG792</f>
        <v>13868.667198891362</v>
      </c>
      <c r="K414" s="3">
        <f>'[2]Industry&amp;Non-Energy-use'!AH792</f>
        <v>13868.667198891362</v>
      </c>
      <c r="L414" s="3">
        <f>'[2]Industry&amp;Non-Energy-use'!AI792</f>
        <v>13868.667198891362</v>
      </c>
      <c r="M414" s="3">
        <f>'[2]Industry&amp;Non-Energy-use'!AJ792</f>
        <v>10784.015263163023</v>
      </c>
      <c r="N414" s="3">
        <f>'[2]Industry&amp;Non-Energy-use'!AK792</f>
        <v>10784.015263163023</v>
      </c>
      <c r="O414" s="3">
        <f>'[2]Industry&amp;Non-Energy-use'!AL792</f>
        <v>10784.015263163023</v>
      </c>
      <c r="P414" s="3">
        <f>'[2]Industry&amp;Non-Energy-use'!AM792</f>
        <v>8449.3281078980708</v>
      </c>
      <c r="Q414" s="3">
        <f>'[2]Industry&amp;Non-Energy-use'!AN792</f>
        <v>8449.3281078980708</v>
      </c>
      <c r="R414" s="3">
        <f>'[2]Industry&amp;Non-Energy-use'!AO792</f>
        <v>8449.3281078980708</v>
      </c>
      <c r="S414" s="3">
        <f>'[2]Industry&amp;Non-Energy-use'!AP792</f>
        <v>3646.5872082616456</v>
      </c>
      <c r="T414" s="3">
        <f>'[2]Industry&amp;Non-Energy-use'!AQ792</f>
        <v>3646.5872082616456</v>
      </c>
      <c r="U414" s="3">
        <f>'[2]Industry&amp;Non-Energy-use'!AR792</f>
        <v>3646.5872082616456</v>
      </c>
      <c r="V414" s="3">
        <f>'[2]Industry&amp;Non-Energy-use'!AS792</f>
        <v>0</v>
      </c>
      <c r="W414" s="3">
        <f>'[2]Industry&amp;Non-Energy-use'!AT792</f>
        <v>0</v>
      </c>
      <c r="X414" s="3">
        <f>'[2]Industry&amp;Non-Energy-use'!AU792</f>
        <v>0</v>
      </c>
    </row>
    <row r="415" spans="1:24" x14ac:dyDescent="0.25">
      <c r="A415" t="s">
        <v>4</v>
      </c>
      <c r="B415" t="s">
        <v>75</v>
      </c>
      <c r="D415" s="22" t="s">
        <v>77</v>
      </c>
      <c r="E415" t="s">
        <v>77</v>
      </c>
      <c r="F415" s="2" t="str">
        <f>'[2]Industry&amp;Non-Energy-use'!AC793</f>
        <v>Natural Gas</v>
      </c>
      <c r="G415" s="2" t="str">
        <f>'[2]Industry&amp;Non-Energy-use'!AD793</f>
        <v>GWh</v>
      </c>
      <c r="H415" s="3">
        <f>'[2]Industry&amp;Non-Energy-use'!AE793</f>
        <v>0</v>
      </c>
      <c r="I415" s="3">
        <f>'[2]Industry&amp;Non-Energy-use'!AF793</f>
        <v>8033.4964000000009</v>
      </c>
      <c r="J415" s="3">
        <f>'[2]Industry&amp;Non-Energy-use'!AG793</f>
        <v>9906.1908563509733</v>
      </c>
      <c r="K415" s="3">
        <f>'[2]Industry&amp;Non-Energy-use'!AH793</f>
        <v>9906.1908563509733</v>
      </c>
      <c r="L415" s="3">
        <f>'[2]Industry&amp;Non-Energy-use'!AI793</f>
        <v>9906.1908563509733</v>
      </c>
      <c r="M415" s="3">
        <f>'[2]Industry&amp;Non-Energy-use'!AJ793</f>
        <v>9985.1993177435397</v>
      </c>
      <c r="N415" s="3">
        <f>'[2]Industry&amp;Non-Energy-use'!AK793</f>
        <v>9985.1993177435397</v>
      </c>
      <c r="O415" s="3">
        <f>'[2]Industry&amp;Non-Energy-use'!AL793</f>
        <v>9985.1993177435397</v>
      </c>
      <c r="P415" s="3">
        <f>'[2]Industry&amp;Non-Energy-use'!AM793</f>
        <v>8449.3281078980708</v>
      </c>
      <c r="Q415" s="3">
        <f>'[2]Industry&amp;Non-Energy-use'!AN793</f>
        <v>8449.3281078980708</v>
      </c>
      <c r="R415" s="3">
        <f>'[2]Industry&amp;Non-Energy-use'!AO793</f>
        <v>8449.3281078980708</v>
      </c>
      <c r="S415" s="3">
        <f>'[2]Industry&amp;Non-Energy-use'!AP793</f>
        <v>8204.8212185887023</v>
      </c>
      <c r="T415" s="3">
        <f>'[2]Industry&amp;Non-Energy-use'!AQ793</f>
        <v>8204.8212185887023</v>
      </c>
      <c r="U415" s="3">
        <f>'[2]Industry&amp;Non-Energy-use'!AR793</f>
        <v>8204.8212185887023</v>
      </c>
      <c r="V415" s="3">
        <f>'[2]Industry&amp;Non-Energy-use'!AS793</f>
        <v>0</v>
      </c>
      <c r="W415" s="3">
        <f>'[2]Industry&amp;Non-Energy-use'!AT793</f>
        <v>0</v>
      </c>
      <c r="X415" s="3">
        <f>'[2]Industry&amp;Non-Energy-use'!AU793</f>
        <v>0</v>
      </c>
    </row>
    <row r="416" spans="1:24" x14ac:dyDescent="0.25">
      <c r="A416" t="s">
        <v>4</v>
      </c>
      <c r="B416" t="s">
        <v>75</v>
      </c>
      <c r="D416" s="22" t="s">
        <v>77</v>
      </c>
      <c r="E416" t="s">
        <v>77</v>
      </c>
      <c r="F416" s="2" t="str">
        <f>'[2]Industry&amp;Non-Energy-use'!AC794</f>
        <v>Biofuels</v>
      </c>
      <c r="G416" s="2" t="str">
        <f>'[2]Industry&amp;Non-Energy-use'!AD794</f>
        <v>GWh</v>
      </c>
      <c r="H416" s="3">
        <f>'[2]Industry&amp;Non-Energy-use'!AE794</f>
        <v>0</v>
      </c>
      <c r="I416" s="3">
        <f>'[2]Industry&amp;Non-Energy-use'!AF794</f>
        <v>10196.57013333334</v>
      </c>
      <c r="J416" s="3">
        <f>'[2]Industry&amp;Non-Energy-use'!AG794</f>
        <v>11094.933759113092</v>
      </c>
      <c r="K416" s="3">
        <f>'[2]Industry&amp;Non-Energy-use'!AH794</f>
        <v>9906.1908563509733</v>
      </c>
      <c r="L416" s="3">
        <f>'[2]Industry&amp;Non-Energy-use'!AI794</f>
        <v>9906.1908563509733</v>
      </c>
      <c r="M416" s="3">
        <f>'[2]Industry&amp;Non-Energy-use'!AJ794</f>
        <v>11183.423235872764</v>
      </c>
      <c r="N416" s="3">
        <f>'[2]Industry&amp;Non-Energy-use'!AK794</f>
        <v>9985.1993177435397</v>
      </c>
      <c r="O416" s="3">
        <f>'[2]Industry&amp;Non-Energy-use'!AL794</f>
        <v>9985.1993177435397</v>
      </c>
      <c r="P416" s="3">
        <f>'[2]Industry&amp;Non-Energy-use'!AM794</f>
        <v>12673.992161847107</v>
      </c>
      <c r="Q416" s="3">
        <f>'[2]Industry&amp;Non-Energy-use'!AN794</f>
        <v>10561.660134872589</v>
      </c>
      <c r="R416" s="3">
        <f>'[2]Industry&amp;Non-Energy-use'!AO794</f>
        <v>10561.660134872589</v>
      </c>
      <c r="S416" s="3">
        <f>'[2]Industry&amp;Non-Energy-use'!AP794</f>
        <v>15042.172234079288</v>
      </c>
      <c r="T416" s="3">
        <f>'[2]Industry&amp;Non-Energy-use'!AQ794</f>
        <v>11395.585025817642</v>
      </c>
      <c r="U416" s="3">
        <f>'[2]Industry&amp;Non-Energy-use'!AR794</f>
        <v>11395.585025817642</v>
      </c>
      <c r="V416" s="3">
        <f>'[2]Industry&amp;Non-Energy-use'!AS794</f>
        <v>17080.681718810505</v>
      </c>
      <c r="W416" s="3">
        <f>'[2]Industry&amp;Non-Energy-use'!AT794</f>
        <v>12200.486942007503</v>
      </c>
      <c r="X416" s="3">
        <f>'[2]Industry&amp;Non-Energy-use'!AU794</f>
        <v>12200.486942007503</v>
      </c>
    </row>
    <row r="417" spans="1:24" x14ac:dyDescent="0.25">
      <c r="A417" t="s">
        <v>4</v>
      </c>
      <c r="B417" t="s">
        <v>75</v>
      </c>
      <c r="D417" s="22" t="s">
        <v>77</v>
      </c>
      <c r="E417" t="s">
        <v>77</v>
      </c>
      <c r="F417" s="2" t="str">
        <f>'[2]Industry&amp;Non-Energy-use'!AC795</f>
        <v>Electricity</v>
      </c>
      <c r="G417" s="2" t="str">
        <f>'[2]Industry&amp;Non-Energy-use'!AD795</f>
        <v>GWh</v>
      </c>
      <c r="H417" s="3">
        <f>'[2]Industry&amp;Non-Energy-use'!AE795</f>
        <v>0</v>
      </c>
      <c r="I417" s="3">
        <f>'[2]Industry&amp;Non-Energy-use'!AF795</f>
        <v>3494.8141360000013</v>
      </c>
      <c r="J417" s="3">
        <f>'[2]Industry&amp;Non-Energy-use'!AG795</f>
        <v>4754.9716110484669</v>
      </c>
      <c r="K417" s="3">
        <f>'[2]Industry&amp;Non-Energy-use'!AH795</f>
        <v>5547.4668795565458</v>
      </c>
      <c r="L417" s="3">
        <f>'[2]Industry&amp;Non-Energy-use'!AI795</f>
        <v>5943.7145138105843</v>
      </c>
      <c r="M417" s="3">
        <f>'[2]Industry&amp;Non-Energy-use'!AJ795</f>
        <v>7988.1594541948316</v>
      </c>
      <c r="N417" s="3">
        <f>'[2]Industry&amp;Non-Energy-use'!AK795</f>
        <v>7988.1594541948316</v>
      </c>
      <c r="O417" s="3">
        <f>'[2]Industry&amp;Non-Energy-use'!AL795</f>
        <v>9186.3833723240568</v>
      </c>
      <c r="P417" s="3">
        <f>'[2]Industry&amp;Non-Energy-use'!AM795</f>
        <v>12673.992161847107</v>
      </c>
      <c r="Q417" s="3">
        <f>'[2]Industry&amp;Non-Energy-use'!AN795</f>
        <v>12673.992161847107</v>
      </c>
      <c r="R417" s="3">
        <f>'[2]Industry&amp;Non-Energy-use'!AO795</f>
        <v>15631.256999611433</v>
      </c>
      <c r="S417" s="3">
        <f>'[2]Industry&amp;Non-Energy-use'!AP795</f>
        <v>18232.936041308229</v>
      </c>
      <c r="T417" s="3">
        <f>'[2]Industry&amp;Non-Energy-use'!AQ795</f>
        <v>18232.936041308229</v>
      </c>
      <c r="U417" s="3">
        <f>'[2]Industry&amp;Non-Energy-use'!AR795</f>
        <v>21879.523249569873</v>
      </c>
      <c r="V417" s="3">
        <f>'[2]Industry&amp;Non-Energy-use'!AS795</f>
        <v>29281.16866081801</v>
      </c>
      <c r="W417" s="3">
        <f>'[2]Industry&amp;Non-Energy-use'!AT795</f>
        <v>29281.16866081801</v>
      </c>
      <c r="X417" s="3">
        <f>'[2]Industry&amp;Non-Energy-use'!AU795</f>
        <v>34161.36343762101</v>
      </c>
    </row>
    <row r="418" spans="1:24" x14ac:dyDescent="0.25">
      <c r="A418" t="s">
        <v>4</v>
      </c>
      <c r="B418" t="s">
        <v>75</v>
      </c>
      <c r="D418" s="22" t="s">
        <v>77</v>
      </c>
      <c r="E418" t="s">
        <v>77</v>
      </c>
      <c r="F418" s="2" t="str">
        <f>'[2]Industry&amp;Non-Energy-use'!AC796</f>
        <v>Heat</v>
      </c>
      <c r="G418" s="2" t="str">
        <f>'[2]Industry&amp;Non-Energy-use'!AD796</f>
        <v>GWh</v>
      </c>
      <c r="H418" s="3">
        <f>'[2]Industry&amp;Non-Energy-use'!AE796</f>
        <v>0</v>
      </c>
      <c r="I418" s="3">
        <f>'[2]Industry&amp;Non-Energy-use'!AF796</f>
        <v>0</v>
      </c>
      <c r="J418" s="3">
        <f>'[2]Industry&amp;Non-Energy-use'!AG796</f>
        <v>0</v>
      </c>
      <c r="K418" s="3">
        <f>'[2]Industry&amp;Non-Energy-use'!AH796</f>
        <v>0</v>
      </c>
      <c r="L418" s="3">
        <f>'[2]Industry&amp;Non-Energy-use'!AI796</f>
        <v>0</v>
      </c>
      <c r="M418" s="3">
        <f>'[2]Industry&amp;Non-Energy-use'!AJ796</f>
        <v>0</v>
      </c>
      <c r="N418" s="3">
        <f>'[2]Industry&amp;Non-Energy-use'!AK796</f>
        <v>0</v>
      </c>
      <c r="O418" s="3">
        <f>'[2]Industry&amp;Non-Energy-use'!AL796</f>
        <v>0</v>
      </c>
      <c r="P418" s="3">
        <f>'[2]Industry&amp;Non-Energy-use'!AM796</f>
        <v>0</v>
      </c>
      <c r="Q418" s="3">
        <f>'[2]Industry&amp;Non-Energy-use'!AN796</f>
        <v>0</v>
      </c>
      <c r="R418" s="3">
        <f>'[2]Industry&amp;Non-Energy-use'!AO796</f>
        <v>0</v>
      </c>
      <c r="S418" s="3">
        <f>'[2]Industry&amp;Non-Energy-use'!AP796</f>
        <v>0</v>
      </c>
      <c r="T418" s="3">
        <f>'[2]Industry&amp;Non-Energy-use'!AQ796</f>
        <v>0</v>
      </c>
      <c r="U418" s="3">
        <f>'[2]Industry&amp;Non-Energy-use'!AR796</f>
        <v>0</v>
      </c>
      <c r="V418" s="3">
        <f>'[2]Industry&amp;Non-Energy-use'!AS796</f>
        <v>0</v>
      </c>
      <c r="W418" s="3">
        <f>'[2]Industry&amp;Non-Energy-use'!AT796</f>
        <v>0</v>
      </c>
      <c r="X418" s="3">
        <f>'[2]Industry&amp;Non-Energy-use'!AU796</f>
        <v>0</v>
      </c>
    </row>
    <row r="419" spans="1:24" x14ac:dyDescent="0.25">
      <c r="A419" t="s">
        <v>4</v>
      </c>
      <c r="B419" t="s">
        <v>75</v>
      </c>
      <c r="D419" s="22" t="s">
        <v>77</v>
      </c>
      <c r="E419" t="s">
        <v>77</v>
      </c>
      <c r="F419" s="2" t="str">
        <f>'[2]Industry&amp;Non-Energy-use'!AC797</f>
        <v>Hydrogen</v>
      </c>
      <c r="G419" s="2" t="str">
        <f>'[2]Industry&amp;Non-Energy-use'!AD797</f>
        <v>GWh</v>
      </c>
      <c r="H419" s="3">
        <f>'[2]Industry&amp;Non-Energy-use'!AE797</f>
        <v>0</v>
      </c>
      <c r="I419" s="3">
        <f>'[2]Industry&amp;Non-Energy-use'!AF797</f>
        <v>0</v>
      </c>
      <c r="J419" s="3">
        <f>'[2]Industry&amp;Non-Energy-use'!AG797</f>
        <v>0</v>
      </c>
      <c r="K419" s="3">
        <f>'[2]Industry&amp;Non-Energy-use'!AH797</f>
        <v>396.24763425403899</v>
      </c>
      <c r="L419" s="3">
        <f>'[2]Industry&amp;Non-Energy-use'!AI797</f>
        <v>0</v>
      </c>
      <c r="M419" s="3">
        <f>'[2]Industry&amp;Non-Energy-use'!AJ797</f>
        <v>0</v>
      </c>
      <c r="N419" s="3">
        <f>'[2]Industry&amp;Non-Energy-use'!AK797</f>
        <v>1198.2239181292246</v>
      </c>
      <c r="O419" s="3">
        <f>'[2]Industry&amp;Non-Energy-use'!AL797</f>
        <v>0</v>
      </c>
      <c r="P419" s="3">
        <f>'[2]Industry&amp;Non-Energy-use'!AM797</f>
        <v>0</v>
      </c>
      <c r="Q419" s="3">
        <f>'[2]Industry&amp;Non-Energy-use'!AN797</f>
        <v>2112.3320269745177</v>
      </c>
      <c r="R419" s="3">
        <f>'[2]Industry&amp;Non-Energy-use'!AO797</f>
        <v>0</v>
      </c>
      <c r="S419" s="3">
        <f>'[2]Industry&amp;Non-Energy-use'!AP797</f>
        <v>455.8234010327057</v>
      </c>
      <c r="T419" s="3">
        <f>'[2]Industry&amp;Non-Energy-use'!AQ797</f>
        <v>4102.4106092943512</v>
      </c>
      <c r="U419" s="3">
        <f>'[2]Industry&amp;Non-Energy-use'!AR797</f>
        <v>455.8234010327057</v>
      </c>
      <c r="V419" s="3">
        <f>'[2]Industry&amp;Non-Energy-use'!AS797</f>
        <v>2440.0973884015007</v>
      </c>
      <c r="W419" s="3">
        <f>'[2]Industry&amp;Non-Energy-use'!AT797</f>
        <v>7320.2921652045025</v>
      </c>
      <c r="X419" s="3">
        <f>'[2]Industry&amp;Non-Energy-use'!AU797</f>
        <v>2440.0973884015007</v>
      </c>
    </row>
    <row r="420" spans="1:24" x14ac:dyDescent="0.25">
      <c r="A420" t="s">
        <v>4</v>
      </c>
      <c r="B420" t="s">
        <v>75</v>
      </c>
      <c r="D420" s="22" t="s">
        <v>77</v>
      </c>
      <c r="E420" t="s">
        <v>77</v>
      </c>
      <c r="F420" s="2" t="str">
        <f>'[2]Industry&amp;Non-Energy-use'!AC798</f>
        <v>E-fuels</v>
      </c>
      <c r="G420" s="2" t="str">
        <f>'[2]Industry&amp;Non-Energy-use'!AD798</f>
        <v>GWh</v>
      </c>
      <c r="H420" s="3">
        <f>'[2]Industry&amp;Non-Energy-use'!AE798</f>
        <v>0</v>
      </c>
      <c r="I420" s="3">
        <f>'[2]Industry&amp;Non-Energy-use'!AF798</f>
        <v>0</v>
      </c>
      <c r="J420" s="3">
        <f>'[2]Industry&amp;Non-Energy-use'!AG798</f>
        <v>0</v>
      </c>
      <c r="K420" s="3">
        <f>'[2]Industry&amp;Non-Energy-use'!AH798</f>
        <v>0</v>
      </c>
      <c r="L420" s="3">
        <f>'[2]Industry&amp;Non-Energy-use'!AI798</f>
        <v>0</v>
      </c>
      <c r="M420" s="3">
        <f>'[2]Industry&amp;Non-Energy-use'!AJ798</f>
        <v>0</v>
      </c>
      <c r="N420" s="3">
        <f>'[2]Industry&amp;Non-Energy-use'!AK798</f>
        <v>0</v>
      </c>
      <c r="O420" s="3">
        <f>'[2]Industry&amp;Non-Energy-use'!AL798</f>
        <v>0</v>
      </c>
      <c r="P420" s="3">
        <f>'[2]Industry&amp;Non-Energy-use'!AM798</f>
        <v>0</v>
      </c>
      <c r="Q420" s="3">
        <f>'[2]Industry&amp;Non-Energy-use'!AN798</f>
        <v>0</v>
      </c>
      <c r="R420" s="3">
        <f>'[2]Industry&amp;Non-Energy-use'!AO798</f>
        <v>0</v>
      </c>
      <c r="S420" s="3">
        <f>'[2]Industry&amp;Non-Energy-use'!AP798</f>
        <v>0</v>
      </c>
      <c r="T420" s="3">
        <f>'[2]Industry&amp;Non-Energy-use'!AQ798</f>
        <v>0</v>
      </c>
      <c r="U420" s="3">
        <f>'[2]Industry&amp;Non-Energy-use'!AR798</f>
        <v>0</v>
      </c>
      <c r="V420" s="3">
        <f>'[2]Industry&amp;Non-Energy-use'!AS798</f>
        <v>0</v>
      </c>
      <c r="W420" s="3">
        <f>'[2]Industry&amp;Non-Energy-use'!AT798</f>
        <v>0</v>
      </c>
      <c r="X420" s="3">
        <f>'[2]Industry&amp;Non-Energy-use'!AU798</f>
        <v>0</v>
      </c>
    </row>
    <row r="421" spans="1:24" x14ac:dyDescent="0.25">
      <c r="E421"/>
    </row>
    <row r="422" spans="1:24" x14ac:dyDescent="0.25">
      <c r="A422" t="s">
        <v>4</v>
      </c>
      <c r="B422" t="s">
        <v>78</v>
      </c>
      <c r="D422" s="22" t="s">
        <v>79</v>
      </c>
      <c r="E422" t="s">
        <v>79</v>
      </c>
      <c r="F422" s="2" t="str">
        <f>'[2]Industry&amp;Non-Energy-use'!AC800</f>
        <v>Coal</v>
      </c>
      <c r="G422" s="2" t="str">
        <f>'[2]Industry&amp;Non-Energy-use'!AD800</f>
        <v>GWh</v>
      </c>
      <c r="H422" s="3">
        <f>'[2]Industry&amp;Non-Energy-use'!AE800</f>
        <v>0</v>
      </c>
      <c r="I422" s="3">
        <f>'[2]Industry&amp;Non-Energy-use'!AF800</f>
        <v>0</v>
      </c>
      <c r="J422" s="3">
        <f>'[2]Industry&amp;Non-Energy-use'!AG800</f>
        <v>0</v>
      </c>
      <c r="K422" s="3">
        <f>'[2]Industry&amp;Non-Energy-use'!AH800</f>
        <v>0</v>
      </c>
      <c r="L422" s="3">
        <f>'[2]Industry&amp;Non-Energy-use'!AI800</f>
        <v>0</v>
      </c>
      <c r="M422" s="3">
        <f>'[2]Industry&amp;Non-Energy-use'!AJ800</f>
        <v>0</v>
      </c>
      <c r="N422" s="3">
        <f>'[2]Industry&amp;Non-Energy-use'!AK800</f>
        <v>0</v>
      </c>
      <c r="O422" s="3">
        <f>'[2]Industry&amp;Non-Energy-use'!AL800</f>
        <v>0</v>
      </c>
      <c r="P422" s="3">
        <f>'[2]Industry&amp;Non-Energy-use'!AM800</f>
        <v>0</v>
      </c>
      <c r="Q422" s="3">
        <f>'[2]Industry&amp;Non-Energy-use'!AN800</f>
        <v>0</v>
      </c>
      <c r="R422" s="3">
        <f>'[2]Industry&amp;Non-Energy-use'!AO800</f>
        <v>0</v>
      </c>
      <c r="S422" s="3">
        <f>'[2]Industry&amp;Non-Energy-use'!AP800</f>
        <v>0</v>
      </c>
      <c r="T422" s="3">
        <f>'[2]Industry&amp;Non-Energy-use'!AQ800</f>
        <v>0</v>
      </c>
      <c r="U422" s="3">
        <f>'[2]Industry&amp;Non-Energy-use'!AR800</f>
        <v>0</v>
      </c>
      <c r="V422" s="3">
        <f>'[2]Industry&amp;Non-Energy-use'!AS800</f>
        <v>0</v>
      </c>
      <c r="W422" s="3">
        <f>'[2]Industry&amp;Non-Energy-use'!AT800</f>
        <v>0</v>
      </c>
      <c r="X422" s="3">
        <f>'[2]Industry&amp;Non-Energy-use'!AU800</f>
        <v>0</v>
      </c>
    </row>
    <row r="423" spans="1:24" x14ac:dyDescent="0.25">
      <c r="A423" t="s">
        <v>4</v>
      </c>
      <c r="B423" t="s">
        <v>78</v>
      </c>
      <c r="D423" s="22" t="s">
        <v>79</v>
      </c>
      <c r="E423" t="s">
        <v>79</v>
      </c>
      <c r="F423" s="2" t="str">
        <f>'[2]Industry&amp;Non-Energy-use'!AC801</f>
        <v>Oil</v>
      </c>
      <c r="G423" s="2" t="str">
        <f>'[2]Industry&amp;Non-Energy-use'!AD801</f>
        <v>GWh</v>
      </c>
      <c r="H423" s="3">
        <f>'[2]Industry&amp;Non-Energy-use'!AE801</f>
        <v>0</v>
      </c>
      <c r="I423" s="3">
        <f>'[2]Industry&amp;Non-Energy-use'!AF801</f>
        <v>0</v>
      </c>
      <c r="J423" s="3">
        <f>'[2]Industry&amp;Non-Energy-use'!AG801</f>
        <v>0</v>
      </c>
      <c r="K423" s="3">
        <f>'[2]Industry&amp;Non-Energy-use'!AH801</f>
        <v>0</v>
      </c>
      <c r="L423" s="3">
        <f>'[2]Industry&amp;Non-Energy-use'!AI801</f>
        <v>0</v>
      </c>
      <c r="M423" s="3">
        <f>'[2]Industry&amp;Non-Energy-use'!AJ801</f>
        <v>0</v>
      </c>
      <c r="N423" s="3">
        <f>'[2]Industry&amp;Non-Energy-use'!AK801</f>
        <v>0</v>
      </c>
      <c r="O423" s="3">
        <f>'[2]Industry&amp;Non-Energy-use'!AL801</f>
        <v>0</v>
      </c>
      <c r="P423" s="3">
        <f>'[2]Industry&amp;Non-Energy-use'!AM801</f>
        <v>0</v>
      </c>
      <c r="Q423" s="3">
        <f>'[2]Industry&amp;Non-Energy-use'!AN801</f>
        <v>0</v>
      </c>
      <c r="R423" s="3">
        <f>'[2]Industry&amp;Non-Energy-use'!AO801</f>
        <v>0</v>
      </c>
      <c r="S423" s="3">
        <f>'[2]Industry&amp;Non-Energy-use'!AP801</f>
        <v>0</v>
      </c>
      <c r="T423" s="3">
        <f>'[2]Industry&amp;Non-Energy-use'!AQ801</f>
        <v>0</v>
      </c>
      <c r="U423" s="3">
        <f>'[2]Industry&amp;Non-Energy-use'!AR801</f>
        <v>0</v>
      </c>
      <c r="V423" s="3">
        <f>'[2]Industry&amp;Non-Energy-use'!AS801</f>
        <v>0</v>
      </c>
      <c r="W423" s="3">
        <f>'[2]Industry&amp;Non-Energy-use'!AT801</f>
        <v>0</v>
      </c>
      <c r="X423" s="3">
        <f>'[2]Industry&amp;Non-Energy-use'!AU801</f>
        <v>0</v>
      </c>
    </row>
    <row r="424" spans="1:24" x14ac:dyDescent="0.25">
      <c r="A424" t="s">
        <v>4</v>
      </c>
      <c r="B424" t="s">
        <v>78</v>
      </c>
      <c r="D424" s="22" t="s">
        <v>79</v>
      </c>
      <c r="E424" t="s">
        <v>79</v>
      </c>
      <c r="F424" s="2" t="str">
        <f>'[2]Industry&amp;Non-Energy-use'!AC802</f>
        <v>Natural Gas</v>
      </c>
      <c r="G424" s="2" t="str">
        <f>'[2]Industry&amp;Non-Energy-use'!AD802</f>
        <v>GWh</v>
      </c>
      <c r="H424" s="3">
        <f>'[2]Industry&amp;Non-Energy-use'!AE802</f>
        <v>0</v>
      </c>
      <c r="I424" s="3">
        <f>'[2]Industry&amp;Non-Energy-use'!AF802</f>
        <v>0</v>
      </c>
      <c r="J424" s="3">
        <f>'[2]Industry&amp;Non-Energy-use'!AG802</f>
        <v>0</v>
      </c>
      <c r="K424" s="3">
        <f>'[2]Industry&amp;Non-Energy-use'!AH802</f>
        <v>0</v>
      </c>
      <c r="L424" s="3">
        <f>'[2]Industry&amp;Non-Energy-use'!AI802</f>
        <v>0</v>
      </c>
      <c r="M424" s="3">
        <f>'[2]Industry&amp;Non-Energy-use'!AJ802</f>
        <v>0</v>
      </c>
      <c r="N424" s="3">
        <f>'[2]Industry&amp;Non-Energy-use'!AK802</f>
        <v>0</v>
      </c>
      <c r="O424" s="3">
        <f>'[2]Industry&amp;Non-Energy-use'!AL802</f>
        <v>0</v>
      </c>
      <c r="P424" s="3">
        <f>'[2]Industry&amp;Non-Energy-use'!AM802</f>
        <v>0</v>
      </c>
      <c r="Q424" s="3">
        <f>'[2]Industry&amp;Non-Energy-use'!AN802</f>
        <v>0</v>
      </c>
      <c r="R424" s="3">
        <f>'[2]Industry&amp;Non-Energy-use'!AO802</f>
        <v>0</v>
      </c>
      <c r="S424" s="3">
        <f>'[2]Industry&amp;Non-Energy-use'!AP802</f>
        <v>0</v>
      </c>
      <c r="T424" s="3">
        <f>'[2]Industry&amp;Non-Energy-use'!AQ802</f>
        <v>0</v>
      </c>
      <c r="U424" s="3">
        <f>'[2]Industry&amp;Non-Energy-use'!AR802</f>
        <v>0</v>
      </c>
      <c r="V424" s="3">
        <f>'[2]Industry&amp;Non-Energy-use'!AS802</f>
        <v>0</v>
      </c>
      <c r="W424" s="3">
        <f>'[2]Industry&amp;Non-Energy-use'!AT802</f>
        <v>0</v>
      </c>
      <c r="X424" s="3">
        <f>'[2]Industry&amp;Non-Energy-use'!AU802</f>
        <v>0</v>
      </c>
    </row>
    <row r="425" spans="1:24" x14ac:dyDescent="0.25">
      <c r="A425" t="s">
        <v>4</v>
      </c>
      <c r="B425" t="s">
        <v>78</v>
      </c>
      <c r="D425" s="22" t="s">
        <v>79</v>
      </c>
      <c r="E425" t="s">
        <v>79</v>
      </c>
      <c r="F425" s="2" t="str">
        <f>'[2]Industry&amp;Non-Energy-use'!AC803</f>
        <v>Biofuels</v>
      </c>
      <c r="G425" s="2" t="str">
        <f>'[2]Industry&amp;Non-Energy-use'!AD803</f>
        <v>GWh</v>
      </c>
      <c r="H425" s="3">
        <f>'[2]Industry&amp;Non-Energy-use'!AE803</f>
        <v>0</v>
      </c>
      <c r="I425" s="3">
        <f>'[2]Industry&amp;Non-Energy-use'!AF803</f>
        <v>0</v>
      </c>
      <c r="J425" s="3">
        <f>'[2]Industry&amp;Non-Energy-use'!AG803</f>
        <v>0</v>
      </c>
      <c r="K425" s="3">
        <f>'[2]Industry&amp;Non-Energy-use'!AH803</f>
        <v>0</v>
      </c>
      <c r="L425" s="3">
        <f>'[2]Industry&amp;Non-Energy-use'!AI803</f>
        <v>0</v>
      </c>
      <c r="M425" s="3">
        <f>'[2]Industry&amp;Non-Energy-use'!AJ803</f>
        <v>0</v>
      </c>
      <c r="N425" s="3">
        <f>'[2]Industry&amp;Non-Energy-use'!AK803</f>
        <v>0</v>
      </c>
      <c r="O425" s="3">
        <f>'[2]Industry&amp;Non-Energy-use'!AL803</f>
        <v>0</v>
      </c>
      <c r="P425" s="3">
        <f>'[2]Industry&amp;Non-Energy-use'!AM803</f>
        <v>0</v>
      </c>
      <c r="Q425" s="3">
        <f>'[2]Industry&amp;Non-Energy-use'!AN803</f>
        <v>0</v>
      </c>
      <c r="R425" s="3">
        <f>'[2]Industry&amp;Non-Energy-use'!AO803</f>
        <v>0</v>
      </c>
      <c r="S425" s="3">
        <f>'[2]Industry&amp;Non-Energy-use'!AP803</f>
        <v>0</v>
      </c>
      <c r="T425" s="3">
        <f>'[2]Industry&amp;Non-Energy-use'!AQ803</f>
        <v>0</v>
      </c>
      <c r="U425" s="3">
        <f>'[2]Industry&amp;Non-Energy-use'!AR803</f>
        <v>0</v>
      </c>
      <c r="V425" s="3">
        <f>'[2]Industry&amp;Non-Energy-use'!AS803</f>
        <v>0</v>
      </c>
      <c r="W425" s="3">
        <f>'[2]Industry&amp;Non-Energy-use'!AT803</f>
        <v>0</v>
      </c>
      <c r="X425" s="3">
        <f>'[2]Industry&amp;Non-Energy-use'!AU803</f>
        <v>0</v>
      </c>
    </row>
    <row r="426" spans="1:24" x14ac:dyDescent="0.25">
      <c r="A426" t="s">
        <v>4</v>
      </c>
      <c r="B426" t="s">
        <v>78</v>
      </c>
      <c r="D426" s="22" t="s">
        <v>79</v>
      </c>
      <c r="E426" t="s">
        <v>79</v>
      </c>
      <c r="F426" s="2" t="str">
        <f>'[2]Industry&amp;Non-Energy-use'!AC804</f>
        <v>Electricity</v>
      </c>
      <c r="G426" s="2" t="str">
        <f>'[2]Industry&amp;Non-Energy-use'!AD804</f>
        <v>GWh</v>
      </c>
      <c r="H426" s="3">
        <f>'[2]Industry&amp;Non-Energy-use'!AE804</f>
        <v>0</v>
      </c>
      <c r="I426" s="3">
        <f>'[2]Industry&amp;Non-Energy-use'!AF804</f>
        <v>0</v>
      </c>
      <c r="J426" s="3">
        <f>'[2]Industry&amp;Non-Energy-use'!AG804</f>
        <v>0</v>
      </c>
      <c r="K426" s="3">
        <f>'[2]Industry&amp;Non-Energy-use'!AH804</f>
        <v>0</v>
      </c>
      <c r="L426" s="3">
        <f>'[2]Industry&amp;Non-Energy-use'!AI804</f>
        <v>0</v>
      </c>
      <c r="M426" s="3">
        <f>'[2]Industry&amp;Non-Energy-use'!AJ804</f>
        <v>0</v>
      </c>
      <c r="N426" s="3">
        <f>'[2]Industry&amp;Non-Energy-use'!AK804</f>
        <v>0</v>
      </c>
      <c r="O426" s="3">
        <f>'[2]Industry&amp;Non-Energy-use'!AL804</f>
        <v>0</v>
      </c>
      <c r="P426" s="3">
        <f>'[2]Industry&amp;Non-Energy-use'!AM804</f>
        <v>0</v>
      </c>
      <c r="Q426" s="3">
        <f>'[2]Industry&amp;Non-Energy-use'!AN804</f>
        <v>0</v>
      </c>
      <c r="R426" s="3">
        <f>'[2]Industry&amp;Non-Energy-use'!AO804</f>
        <v>0</v>
      </c>
      <c r="S426" s="3">
        <f>'[2]Industry&amp;Non-Energy-use'!AP804</f>
        <v>0</v>
      </c>
      <c r="T426" s="3">
        <f>'[2]Industry&amp;Non-Energy-use'!AQ804</f>
        <v>0</v>
      </c>
      <c r="U426" s="3">
        <f>'[2]Industry&amp;Non-Energy-use'!AR804</f>
        <v>0</v>
      </c>
      <c r="V426" s="3">
        <f>'[2]Industry&amp;Non-Energy-use'!AS804</f>
        <v>0</v>
      </c>
      <c r="W426" s="3">
        <f>'[2]Industry&amp;Non-Energy-use'!AT804</f>
        <v>0</v>
      </c>
      <c r="X426" s="3">
        <f>'[2]Industry&amp;Non-Energy-use'!AU804</f>
        <v>0</v>
      </c>
    </row>
    <row r="427" spans="1:24" x14ac:dyDescent="0.25">
      <c r="A427" t="s">
        <v>4</v>
      </c>
      <c r="B427" t="s">
        <v>78</v>
      </c>
      <c r="D427" s="22" t="s">
        <v>79</v>
      </c>
      <c r="E427" t="s">
        <v>79</v>
      </c>
      <c r="F427" s="2" t="str">
        <f>'[2]Industry&amp;Non-Energy-use'!AC805</f>
        <v>Heat</v>
      </c>
      <c r="G427" s="2" t="str">
        <f>'[2]Industry&amp;Non-Energy-use'!AD805</f>
        <v>GWh</v>
      </c>
      <c r="H427" s="3">
        <f>'[2]Industry&amp;Non-Energy-use'!AE805</f>
        <v>0</v>
      </c>
      <c r="I427" s="3">
        <f>'[2]Industry&amp;Non-Energy-use'!AF805</f>
        <v>0</v>
      </c>
      <c r="J427" s="3">
        <f>'[2]Industry&amp;Non-Energy-use'!AG805</f>
        <v>0</v>
      </c>
      <c r="K427" s="3">
        <f>'[2]Industry&amp;Non-Energy-use'!AH805</f>
        <v>0</v>
      </c>
      <c r="L427" s="3">
        <f>'[2]Industry&amp;Non-Energy-use'!AI805</f>
        <v>0</v>
      </c>
      <c r="M427" s="3">
        <f>'[2]Industry&amp;Non-Energy-use'!AJ805</f>
        <v>0</v>
      </c>
      <c r="N427" s="3">
        <f>'[2]Industry&amp;Non-Energy-use'!AK805</f>
        <v>0</v>
      </c>
      <c r="O427" s="3">
        <f>'[2]Industry&amp;Non-Energy-use'!AL805</f>
        <v>0</v>
      </c>
      <c r="P427" s="3">
        <f>'[2]Industry&amp;Non-Energy-use'!AM805</f>
        <v>0</v>
      </c>
      <c r="Q427" s="3">
        <f>'[2]Industry&amp;Non-Energy-use'!AN805</f>
        <v>0</v>
      </c>
      <c r="R427" s="3">
        <f>'[2]Industry&amp;Non-Energy-use'!AO805</f>
        <v>0</v>
      </c>
      <c r="S427" s="3">
        <f>'[2]Industry&amp;Non-Energy-use'!AP805</f>
        <v>0</v>
      </c>
      <c r="T427" s="3">
        <f>'[2]Industry&amp;Non-Energy-use'!AQ805</f>
        <v>0</v>
      </c>
      <c r="U427" s="3">
        <f>'[2]Industry&amp;Non-Energy-use'!AR805</f>
        <v>0</v>
      </c>
      <c r="V427" s="3">
        <f>'[2]Industry&amp;Non-Energy-use'!AS805</f>
        <v>0</v>
      </c>
      <c r="W427" s="3">
        <f>'[2]Industry&amp;Non-Energy-use'!AT805</f>
        <v>0</v>
      </c>
      <c r="X427" s="3">
        <f>'[2]Industry&amp;Non-Energy-use'!AU805</f>
        <v>0</v>
      </c>
    </row>
    <row r="428" spans="1:24" x14ac:dyDescent="0.25">
      <c r="A428" t="s">
        <v>4</v>
      </c>
      <c r="B428" t="s">
        <v>78</v>
      </c>
      <c r="D428" s="22" t="s">
        <v>79</v>
      </c>
      <c r="E428" t="s">
        <v>79</v>
      </c>
      <c r="F428" s="2" t="str">
        <f>'[2]Industry&amp;Non-Energy-use'!AC806</f>
        <v>Hydrogen</v>
      </c>
      <c r="G428" s="2" t="str">
        <f>'[2]Industry&amp;Non-Energy-use'!AD806</f>
        <v>GWh</v>
      </c>
      <c r="H428" s="3">
        <f>'[2]Industry&amp;Non-Energy-use'!AE806</f>
        <v>0</v>
      </c>
      <c r="I428" s="3">
        <f>'[2]Industry&amp;Non-Energy-use'!AF806</f>
        <v>0</v>
      </c>
      <c r="J428" s="3">
        <f>'[2]Industry&amp;Non-Energy-use'!AG806</f>
        <v>0</v>
      </c>
      <c r="K428" s="3">
        <f>'[2]Industry&amp;Non-Energy-use'!AH806</f>
        <v>0</v>
      </c>
      <c r="L428" s="3">
        <f>'[2]Industry&amp;Non-Energy-use'!AI806</f>
        <v>0</v>
      </c>
      <c r="M428" s="3">
        <f>'[2]Industry&amp;Non-Energy-use'!AJ806</f>
        <v>0</v>
      </c>
      <c r="N428" s="3">
        <f>'[2]Industry&amp;Non-Energy-use'!AK806</f>
        <v>0</v>
      </c>
      <c r="O428" s="3">
        <f>'[2]Industry&amp;Non-Energy-use'!AL806</f>
        <v>0</v>
      </c>
      <c r="P428" s="3">
        <f>'[2]Industry&amp;Non-Energy-use'!AM806</f>
        <v>0</v>
      </c>
      <c r="Q428" s="3">
        <f>'[2]Industry&amp;Non-Energy-use'!AN806</f>
        <v>0</v>
      </c>
      <c r="R428" s="3">
        <f>'[2]Industry&amp;Non-Energy-use'!AO806</f>
        <v>0</v>
      </c>
      <c r="S428" s="3">
        <f>'[2]Industry&amp;Non-Energy-use'!AP806</f>
        <v>0</v>
      </c>
      <c r="T428" s="3">
        <f>'[2]Industry&amp;Non-Energy-use'!AQ806</f>
        <v>0</v>
      </c>
      <c r="U428" s="3">
        <f>'[2]Industry&amp;Non-Energy-use'!AR806</f>
        <v>0</v>
      </c>
      <c r="V428" s="3">
        <f>'[2]Industry&amp;Non-Energy-use'!AS806</f>
        <v>0</v>
      </c>
      <c r="W428" s="3">
        <f>'[2]Industry&amp;Non-Energy-use'!AT806</f>
        <v>0</v>
      </c>
      <c r="X428" s="3">
        <f>'[2]Industry&amp;Non-Energy-use'!AU806</f>
        <v>0</v>
      </c>
    </row>
    <row r="429" spans="1:24" x14ac:dyDescent="0.25">
      <c r="A429" t="s">
        <v>4</v>
      </c>
      <c r="B429" t="s">
        <v>78</v>
      </c>
      <c r="D429" s="22" t="s">
        <v>79</v>
      </c>
      <c r="E429" t="s">
        <v>79</v>
      </c>
      <c r="F429" s="2" t="str">
        <f>'[2]Industry&amp;Non-Energy-use'!AC807</f>
        <v>E-fuels</v>
      </c>
      <c r="G429" s="2" t="str">
        <f>'[2]Industry&amp;Non-Energy-use'!AD807</f>
        <v>GWh</v>
      </c>
      <c r="H429" s="3">
        <f>'[2]Industry&amp;Non-Energy-use'!AE807</f>
        <v>0</v>
      </c>
      <c r="I429" s="3">
        <f>'[2]Industry&amp;Non-Energy-use'!AF807</f>
        <v>0</v>
      </c>
      <c r="J429" s="3">
        <f>'[2]Industry&amp;Non-Energy-use'!AG807</f>
        <v>0</v>
      </c>
      <c r="K429" s="3">
        <f>'[2]Industry&amp;Non-Energy-use'!AH807</f>
        <v>0</v>
      </c>
      <c r="L429" s="3">
        <f>'[2]Industry&amp;Non-Energy-use'!AI807</f>
        <v>0</v>
      </c>
      <c r="M429" s="3">
        <f>'[2]Industry&amp;Non-Energy-use'!AJ807</f>
        <v>0</v>
      </c>
      <c r="N429" s="3">
        <f>'[2]Industry&amp;Non-Energy-use'!AK807</f>
        <v>0</v>
      </c>
      <c r="O429" s="3">
        <f>'[2]Industry&amp;Non-Energy-use'!AL807</f>
        <v>0</v>
      </c>
      <c r="P429" s="3">
        <f>'[2]Industry&amp;Non-Energy-use'!AM807</f>
        <v>0</v>
      </c>
      <c r="Q429" s="3">
        <f>'[2]Industry&amp;Non-Energy-use'!AN807</f>
        <v>0</v>
      </c>
      <c r="R429" s="3">
        <f>'[2]Industry&amp;Non-Energy-use'!AO807</f>
        <v>0</v>
      </c>
      <c r="S429" s="3">
        <f>'[2]Industry&amp;Non-Energy-use'!AP807</f>
        <v>0</v>
      </c>
      <c r="T429" s="3">
        <f>'[2]Industry&amp;Non-Energy-use'!AQ807</f>
        <v>0</v>
      </c>
      <c r="U429" s="3">
        <f>'[2]Industry&amp;Non-Energy-use'!AR807</f>
        <v>0</v>
      </c>
      <c r="V429" s="3">
        <f>'[2]Industry&amp;Non-Energy-use'!AS807</f>
        <v>0</v>
      </c>
      <c r="W429" s="3">
        <f>'[2]Industry&amp;Non-Energy-use'!AT807</f>
        <v>0</v>
      </c>
      <c r="X429" s="3">
        <f>'[2]Industry&amp;Non-Energy-use'!AU807</f>
        <v>0</v>
      </c>
    </row>
    <row r="430" spans="1:24" x14ac:dyDescent="0.25">
      <c r="E430"/>
    </row>
    <row r="431" spans="1:24" x14ac:dyDescent="0.25">
      <c r="A431" t="s">
        <v>4</v>
      </c>
      <c r="B431" t="s">
        <v>80</v>
      </c>
      <c r="D431" s="22" t="s">
        <v>81</v>
      </c>
      <c r="E431" t="s">
        <v>81</v>
      </c>
      <c r="F431" s="2" t="str">
        <f>'[2]Industry&amp;Non-Energy-use'!AC809</f>
        <v>Coal</v>
      </c>
      <c r="G431" s="2" t="str">
        <f>'[2]Industry&amp;Non-Energy-use'!AD809</f>
        <v>GWh</v>
      </c>
      <c r="H431" s="3">
        <f>'[2]Industry&amp;Non-Energy-use'!AE809</f>
        <v>0</v>
      </c>
      <c r="I431" s="3">
        <f>'[2]Industry&amp;Non-Energy-use'!AF809</f>
        <v>0</v>
      </c>
      <c r="J431" s="3">
        <f>'[2]Industry&amp;Non-Energy-use'!AG809</f>
        <v>0</v>
      </c>
      <c r="K431" s="3">
        <f>'[2]Industry&amp;Non-Energy-use'!AH809</f>
        <v>0</v>
      </c>
      <c r="L431" s="3">
        <f>'[2]Industry&amp;Non-Energy-use'!AI809</f>
        <v>0</v>
      </c>
      <c r="M431" s="3">
        <f>'[2]Industry&amp;Non-Energy-use'!AJ809</f>
        <v>0</v>
      </c>
      <c r="N431" s="3">
        <f>'[2]Industry&amp;Non-Energy-use'!AK809</f>
        <v>0</v>
      </c>
      <c r="O431" s="3">
        <f>'[2]Industry&amp;Non-Energy-use'!AL809</f>
        <v>0</v>
      </c>
      <c r="P431" s="3">
        <f>'[2]Industry&amp;Non-Energy-use'!AM809</f>
        <v>0</v>
      </c>
      <c r="Q431" s="3">
        <f>'[2]Industry&amp;Non-Energy-use'!AN809</f>
        <v>0</v>
      </c>
      <c r="R431" s="3">
        <f>'[2]Industry&amp;Non-Energy-use'!AO809</f>
        <v>0</v>
      </c>
      <c r="S431" s="3">
        <f>'[2]Industry&amp;Non-Energy-use'!AP809</f>
        <v>0</v>
      </c>
      <c r="T431" s="3">
        <f>'[2]Industry&amp;Non-Energy-use'!AQ809</f>
        <v>0</v>
      </c>
      <c r="U431" s="3">
        <f>'[2]Industry&amp;Non-Energy-use'!AR809</f>
        <v>0</v>
      </c>
      <c r="V431" s="3">
        <f>'[2]Industry&amp;Non-Energy-use'!AS809</f>
        <v>0</v>
      </c>
      <c r="W431" s="3">
        <f>'[2]Industry&amp;Non-Energy-use'!AT809</f>
        <v>0</v>
      </c>
      <c r="X431" s="3">
        <f>'[2]Industry&amp;Non-Energy-use'!AU809</f>
        <v>0</v>
      </c>
    </row>
    <row r="432" spans="1:24" x14ac:dyDescent="0.25">
      <c r="A432" t="s">
        <v>4</v>
      </c>
      <c r="B432" t="s">
        <v>80</v>
      </c>
      <c r="D432" s="22" t="s">
        <v>81</v>
      </c>
      <c r="E432" t="s">
        <v>81</v>
      </c>
      <c r="F432" s="2" t="str">
        <f>'[2]Industry&amp;Non-Energy-use'!AC810</f>
        <v>Oil</v>
      </c>
      <c r="G432" s="2" t="str">
        <f>'[2]Industry&amp;Non-Energy-use'!AD810</f>
        <v>GWh</v>
      </c>
      <c r="H432" s="3">
        <f>'[2]Industry&amp;Non-Energy-use'!AE810</f>
        <v>0</v>
      </c>
      <c r="I432" s="3">
        <f>'[2]Industry&amp;Non-Energy-use'!AF810</f>
        <v>0</v>
      </c>
      <c r="J432" s="3">
        <f>'[2]Industry&amp;Non-Energy-use'!AG810</f>
        <v>0</v>
      </c>
      <c r="K432" s="3">
        <f>'[2]Industry&amp;Non-Energy-use'!AH810</f>
        <v>0</v>
      </c>
      <c r="L432" s="3">
        <f>'[2]Industry&amp;Non-Energy-use'!AI810</f>
        <v>0</v>
      </c>
      <c r="M432" s="3">
        <f>'[2]Industry&amp;Non-Energy-use'!AJ810</f>
        <v>0</v>
      </c>
      <c r="N432" s="3">
        <f>'[2]Industry&amp;Non-Energy-use'!AK810</f>
        <v>0</v>
      </c>
      <c r="O432" s="3">
        <f>'[2]Industry&amp;Non-Energy-use'!AL810</f>
        <v>0</v>
      </c>
      <c r="P432" s="3">
        <f>'[2]Industry&amp;Non-Energy-use'!AM810</f>
        <v>0</v>
      </c>
      <c r="Q432" s="3">
        <f>'[2]Industry&amp;Non-Energy-use'!AN810</f>
        <v>0</v>
      </c>
      <c r="R432" s="3">
        <f>'[2]Industry&amp;Non-Energy-use'!AO810</f>
        <v>0</v>
      </c>
      <c r="S432" s="3">
        <f>'[2]Industry&amp;Non-Energy-use'!AP810</f>
        <v>0</v>
      </c>
      <c r="T432" s="3">
        <f>'[2]Industry&amp;Non-Energy-use'!AQ810</f>
        <v>0</v>
      </c>
      <c r="U432" s="3">
        <f>'[2]Industry&amp;Non-Energy-use'!AR810</f>
        <v>0</v>
      </c>
      <c r="V432" s="3">
        <f>'[2]Industry&amp;Non-Energy-use'!AS810</f>
        <v>0</v>
      </c>
      <c r="W432" s="3">
        <f>'[2]Industry&amp;Non-Energy-use'!AT810</f>
        <v>0</v>
      </c>
      <c r="X432" s="3">
        <f>'[2]Industry&amp;Non-Energy-use'!AU810</f>
        <v>0</v>
      </c>
    </row>
    <row r="433" spans="1:24" x14ac:dyDescent="0.25">
      <c r="A433" t="s">
        <v>4</v>
      </c>
      <c r="B433" t="s">
        <v>80</v>
      </c>
      <c r="D433" s="22" t="s">
        <v>81</v>
      </c>
      <c r="E433" t="s">
        <v>81</v>
      </c>
      <c r="F433" s="2" t="str">
        <f>'[2]Industry&amp;Non-Energy-use'!AC811</f>
        <v>Natural Gas</v>
      </c>
      <c r="G433" s="2" t="str">
        <f>'[2]Industry&amp;Non-Energy-use'!AD811</f>
        <v>GWh</v>
      </c>
      <c r="H433" s="3">
        <f>'[2]Industry&amp;Non-Energy-use'!AE811</f>
        <v>0</v>
      </c>
      <c r="I433" s="3">
        <f>'[2]Industry&amp;Non-Energy-use'!AF811</f>
        <v>0</v>
      </c>
      <c r="J433" s="3">
        <f>'[2]Industry&amp;Non-Energy-use'!AG811</f>
        <v>0</v>
      </c>
      <c r="K433" s="3">
        <f>'[2]Industry&amp;Non-Energy-use'!AH811</f>
        <v>0</v>
      </c>
      <c r="L433" s="3">
        <f>'[2]Industry&amp;Non-Energy-use'!AI811</f>
        <v>0</v>
      </c>
      <c r="M433" s="3">
        <f>'[2]Industry&amp;Non-Energy-use'!AJ811</f>
        <v>0</v>
      </c>
      <c r="N433" s="3">
        <f>'[2]Industry&amp;Non-Energy-use'!AK811</f>
        <v>0</v>
      </c>
      <c r="O433" s="3">
        <f>'[2]Industry&amp;Non-Energy-use'!AL811</f>
        <v>0</v>
      </c>
      <c r="P433" s="3">
        <f>'[2]Industry&amp;Non-Energy-use'!AM811</f>
        <v>0</v>
      </c>
      <c r="Q433" s="3">
        <f>'[2]Industry&amp;Non-Energy-use'!AN811</f>
        <v>0</v>
      </c>
      <c r="R433" s="3">
        <f>'[2]Industry&amp;Non-Energy-use'!AO811</f>
        <v>0</v>
      </c>
      <c r="S433" s="3">
        <f>'[2]Industry&amp;Non-Energy-use'!AP811</f>
        <v>0</v>
      </c>
      <c r="T433" s="3">
        <f>'[2]Industry&amp;Non-Energy-use'!AQ811</f>
        <v>0</v>
      </c>
      <c r="U433" s="3">
        <f>'[2]Industry&amp;Non-Energy-use'!AR811</f>
        <v>0</v>
      </c>
      <c r="V433" s="3">
        <f>'[2]Industry&amp;Non-Energy-use'!AS811</f>
        <v>0</v>
      </c>
      <c r="W433" s="3">
        <f>'[2]Industry&amp;Non-Energy-use'!AT811</f>
        <v>0</v>
      </c>
      <c r="X433" s="3">
        <f>'[2]Industry&amp;Non-Energy-use'!AU811</f>
        <v>0</v>
      </c>
    </row>
    <row r="434" spans="1:24" x14ac:dyDescent="0.25">
      <c r="A434" t="s">
        <v>4</v>
      </c>
      <c r="B434" t="s">
        <v>80</v>
      </c>
      <c r="D434" s="22" t="s">
        <v>81</v>
      </c>
      <c r="E434" t="s">
        <v>81</v>
      </c>
      <c r="F434" s="2" t="str">
        <f>'[2]Industry&amp;Non-Energy-use'!AC812</f>
        <v>Biofuels</v>
      </c>
      <c r="G434" s="2" t="str">
        <f>'[2]Industry&amp;Non-Energy-use'!AD812</f>
        <v>GWh</v>
      </c>
      <c r="H434" s="3">
        <f>'[2]Industry&amp;Non-Energy-use'!AE812</f>
        <v>0</v>
      </c>
      <c r="I434" s="3">
        <f>'[2]Industry&amp;Non-Energy-use'!AF812</f>
        <v>0</v>
      </c>
      <c r="J434" s="3">
        <f>'[2]Industry&amp;Non-Energy-use'!AG812</f>
        <v>0</v>
      </c>
      <c r="K434" s="3">
        <f>'[2]Industry&amp;Non-Energy-use'!AH812</f>
        <v>0</v>
      </c>
      <c r="L434" s="3">
        <f>'[2]Industry&amp;Non-Energy-use'!AI812</f>
        <v>0</v>
      </c>
      <c r="M434" s="3">
        <f>'[2]Industry&amp;Non-Energy-use'!AJ812</f>
        <v>0</v>
      </c>
      <c r="N434" s="3">
        <f>'[2]Industry&amp;Non-Energy-use'!AK812</f>
        <v>0</v>
      </c>
      <c r="O434" s="3">
        <f>'[2]Industry&amp;Non-Energy-use'!AL812</f>
        <v>0</v>
      </c>
      <c r="P434" s="3">
        <f>'[2]Industry&amp;Non-Energy-use'!AM812</f>
        <v>0</v>
      </c>
      <c r="Q434" s="3">
        <f>'[2]Industry&amp;Non-Energy-use'!AN812</f>
        <v>0</v>
      </c>
      <c r="R434" s="3">
        <f>'[2]Industry&amp;Non-Energy-use'!AO812</f>
        <v>0</v>
      </c>
      <c r="S434" s="3">
        <f>'[2]Industry&amp;Non-Energy-use'!AP812</f>
        <v>0</v>
      </c>
      <c r="T434" s="3">
        <f>'[2]Industry&amp;Non-Energy-use'!AQ812</f>
        <v>0</v>
      </c>
      <c r="U434" s="3">
        <f>'[2]Industry&amp;Non-Energy-use'!AR812</f>
        <v>0</v>
      </c>
      <c r="V434" s="3">
        <f>'[2]Industry&amp;Non-Energy-use'!AS812</f>
        <v>0</v>
      </c>
      <c r="W434" s="3">
        <f>'[2]Industry&amp;Non-Energy-use'!AT812</f>
        <v>0</v>
      </c>
      <c r="X434" s="3">
        <f>'[2]Industry&amp;Non-Energy-use'!AU812</f>
        <v>0</v>
      </c>
    </row>
    <row r="435" spans="1:24" x14ac:dyDescent="0.25">
      <c r="A435" t="s">
        <v>4</v>
      </c>
      <c r="B435" t="s">
        <v>80</v>
      </c>
      <c r="D435" s="22" t="s">
        <v>81</v>
      </c>
      <c r="E435" t="s">
        <v>81</v>
      </c>
      <c r="F435" s="2" t="str">
        <f>'[2]Industry&amp;Non-Energy-use'!AC813</f>
        <v>Electricity</v>
      </c>
      <c r="G435" s="2" t="str">
        <f>'[2]Industry&amp;Non-Energy-use'!AD813</f>
        <v>GWh</v>
      </c>
      <c r="H435" s="3">
        <f>'[2]Industry&amp;Non-Energy-use'!AE813</f>
        <v>0</v>
      </c>
      <c r="I435" s="3">
        <f>'[2]Industry&amp;Non-Energy-use'!AF813</f>
        <v>0</v>
      </c>
      <c r="J435" s="3">
        <f>'[2]Industry&amp;Non-Energy-use'!AG813</f>
        <v>0</v>
      </c>
      <c r="K435" s="3">
        <f>'[2]Industry&amp;Non-Energy-use'!AH813</f>
        <v>0</v>
      </c>
      <c r="L435" s="3">
        <f>'[2]Industry&amp;Non-Energy-use'!AI813</f>
        <v>0</v>
      </c>
      <c r="M435" s="3">
        <f>'[2]Industry&amp;Non-Energy-use'!AJ813</f>
        <v>0</v>
      </c>
      <c r="N435" s="3">
        <f>'[2]Industry&amp;Non-Energy-use'!AK813</f>
        <v>0</v>
      </c>
      <c r="O435" s="3">
        <f>'[2]Industry&amp;Non-Energy-use'!AL813</f>
        <v>0</v>
      </c>
      <c r="P435" s="3">
        <f>'[2]Industry&amp;Non-Energy-use'!AM813</f>
        <v>0</v>
      </c>
      <c r="Q435" s="3">
        <f>'[2]Industry&amp;Non-Energy-use'!AN813</f>
        <v>0</v>
      </c>
      <c r="R435" s="3">
        <f>'[2]Industry&amp;Non-Energy-use'!AO813</f>
        <v>0</v>
      </c>
      <c r="S435" s="3">
        <f>'[2]Industry&amp;Non-Energy-use'!AP813</f>
        <v>0</v>
      </c>
      <c r="T435" s="3">
        <f>'[2]Industry&amp;Non-Energy-use'!AQ813</f>
        <v>0</v>
      </c>
      <c r="U435" s="3">
        <f>'[2]Industry&amp;Non-Energy-use'!AR813</f>
        <v>0</v>
      </c>
      <c r="V435" s="3">
        <f>'[2]Industry&amp;Non-Energy-use'!AS813</f>
        <v>0</v>
      </c>
      <c r="W435" s="3">
        <f>'[2]Industry&amp;Non-Energy-use'!AT813</f>
        <v>0</v>
      </c>
      <c r="X435" s="3">
        <f>'[2]Industry&amp;Non-Energy-use'!AU813</f>
        <v>0</v>
      </c>
    </row>
    <row r="436" spans="1:24" x14ac:dyDescent="0.25">
      <c r="A436" t="s">
        <v>4</v>
      </c>
      <c r="B436" t="s">
        <v>80</v>
      </c>
      <c r="D436" s="22" t="s">
        <v>81</v>
      </c>
      <c r="E436" t="s">
        <v>81</v>
      </c>
      <c r="F436" s="2" t="str">
        <f>'[2]Industry&amp;Non-Energy-use'!AC814</f>
        <v>Heat</v>
      </c>
      <c r="G436" s="2" t="str">
        <f>'[2]Industry&amp;Non-Energy-use'!AD814</f>
        <v>GWh</v>
      </c>
      <c r="H436" s="3">
        <f>'[2]Industry&amp;Non-Energy-use'!AE814</f>
        <v>0</v>
      </c>
      <c r="I436" s="3">
        <f>'[2]Industry&amp;Non-Energy-use'!AF814</f>
        <v>0</v>
      </c>
      <c r="J436" s="3">
        <f>'[2]Industry&amp;Non-Energy-use'!AG814</f>
        <v>0</v>
      </c>
      <c r="K436" s="3">
        <f>'[2]Industry&amp;Non-Energy-use'!AH814</f>
        <v>0</v>
      </c>
      <c r="L436" s="3">
        <f>'[2]Industry&amp;Non-Energy-use'!AI814</f>
        <v>0</v>
      </c>
      <c r="M436" s="3">
        <f>'[2]Industry&amp;Non-Energy-use'!AJ814</f>
        <v>0</v>
      </c>
      <c r="N436" s="3">
        <f>'[2]Industry&amp;Non-Energy-use'!AK814</f>
        <v>0</v>
      </c>
      <c r="O436" s="3">
        <f>'[2]Industry&amp;Non-Energy-use'!AL814</f>
        <v>0</v>
      </c>
      <c r="P436" s="3">
        <f>'[2]Industry&amp;Non-Energy-use'!AM814</f>
        <v>0</v>
      </c>
      <c r="Q436" s="3">
        <f>'[2]Industry&amp;Non-Energy-use'!AN814</f>
        <v>0</v>
      </c>
      <c r="R436" s="3">
        <f>'[2]Industry&amp;Non-Energy-use'!AO814</f>
        <v>0</v>
      </c>
      <c r="S436" s="3">
        <f>'[2]Industry&amp;Non-Energy-use'!AP814</f>
        <v>0</v>
      </c>
      <c r="T436" s="3">
        <f>'[2]Industry&amp;Non-Energy-use'!AQ814</f>
        <v>0</v>
      </c>
      <c r="U436" s="3">
        <f>'[2]Industry&amp;Non-Energy-use'!AR814</f>
        <v>0</v>
      </c>
      <c r="V436" s="3">
        <f>'[2]Industry&amp;Non-Energy-use'!AS814</f>
        <v>0</v>
      </c>
      <c r="W436" s="3">
        <f>'[2]Industry&amp;Non-Energy-use'!AT814</f>
        <v>0</v>
      </c>
      <c r="X436" s="3">
        <f>'[2]Industry&amp;Non-Energy-use'!AU814</f>
        <v>0</v>
      </c>
    </row>
    <row r="437" spans="1:24" x14ac:dyDescent="0.25">
      <c r="A437" t="s">
        <v>4</v>
      </c>
      <c r="B437" t="s">
        <v>80</v>
      </c>
      <c r="D437" s="22" t="s">
        <v>81</v>
      </c>
      <c r="E437" t="s">
        <v>81</v>
      </c>
      <c r="F437" s="2" t="str">
        <f>'[2]Industry&amp;Non-Energy-use'!AC815</f>
        <v>Hydrogen</v>
      </c>
      <c r="G437" s="2" t="str">
        <f>'[2]Industry&amp;Non-Energy-use'!AD815</f>
        <v>GWh</v>
      </c>
      <c r="H437" s="3">
        <f>'[2]Industry&amp;Non-Energy-use'!AE815</f>
        <v>0</v>
      </c>
      <c r="I437" s="3">
        <f>'[2]Industry&amp;Non-Energy-use'!AF815</f>
        <v>0</v>
      </c>
      <c r="J437" s="3">
        <f>'[2]Industry&amp;Non-Energy-use'!AG815</f>
        <v>0</v>
      </c>
      <c r="K437" s="3">
        <f>'[2]Industry&amp;Non-Energy-use'!AH815</f>
        <v>0</v>
      </c>
      <c r="L437" s="3">
        <f>'[2]Industry&amp;Non-Energy-use'!AI815</f>
        <v>0</v>
      </c>
      <c r="M437" s="3">
        <f>'[2]Industry&amp;Non-Energy-use'!AJ815</f>
        <v>0</v>
      </c>
      <c r="N437" s="3">
        <f>'[2]Industry&amp;Non-Energy-use'!AK815</f>
        <v>0</v>
      </c>
      <c r="O437" s="3">
        <f>'[2]Industry&amp;Non-Energy-use'!AL815</f>
        <v>0</v>
      </c>
      <c r="P437" s="3">
        <f>'[2]Industry&amp;Non-Energy-use'!AM815</f>
        <v>0</v>
      </c>
      <c r="Q437" s="3">
        <f>'[2]Industry&amp;Non-Energy-use'!AN815</f>
        <v>0</v>
      </c>
      <c r="R437" s="3">
        <f>'[2]Industry&amp;Non-Energy-use'!AO815</f>
        <v>0</v>
      </c>
      <c r="S437" s="3">
        <f>'[2]Industry&amp;Non-Energy-use'!AP815</f>
        <v>0</v>
      </c>
      <c r="T437" s="3">
        <f>'[2]Industry&amp;Non-Energy-use'!AQ815</f>
        <v>0</v>
      </c>
      <c r="U437" s="3">
        <f>'[2]Industry&amp;Non-Energy-use'!AR815</f>
        <v>0</v>
      </c>
      <c r="V437" s="3">
        <f>'[2]Industry&amp;Non-Energy-use'!AS815</f>
        <v>0</v>
      </c>
      <c r="W437" s="3">
        <f>'[2]Industry&amp;Non-Energy-use'!AT815</f>
        <v>0</v>
      </c>
      <c r="X437" s="3">
        <f>'[2]Industry&amp;Non-Energy-use'!AU815</f>
        <v>0</v>
      </c>
    </row>
    <row r="438" spans="1:24" x14ac:dyDescent="0.25">
      <c r="A438" t="s">
        <v>4</v>
      </c>
      <c r="B438" t="s">
        <v>80</v>
      </c>
      <c r="D438" s="22" t="s">
        <v>81</v>
      </c>
      <c r="E438" t="s">
        <v>81</v>
      </c>
      <c r="F438" s="2" t="str">
        <f>'[2]Industry&amp;Non-Energy-use'!AC816</f>
        <v>E-fuels</v>
      </c>
      <c r="G438" s="2" t="str">
        <f>'[2]Industry&amp;Non-Energy-use'!AD816</f>
        <v>GWh</v>
      </c>
      <c r="H438" s="3">
        <f>'[2]Industry&amp;Non-Energy-use'!AE816</f>
        <v>0</v>
      </c>
      <c r="I438" s="3">
        <f>'[2]Industry&amp;Non-Energy-use'!AF816</f>
        <v>0</v>
      </c>
      <c r="J438" s="3">
        <f>'[2]Industry&amp;Non-Energy-use'!AG816</f>
        <v>0</v>
      </c>
      <c r="K438" s="3">
        <f>'[2]Industry&amp;Non-Energy-use'!AH816</f>
        <v>0</v>
      </c>
      <c r="L438" s="3">
        <f>'[2]Industry&amp;Non-Energy-use'!AI816</f>
        <v>0</v>
      </c>
      <c r="M438" s="3">
        <f>'[2]Industry&amp;Non-Energy-use'!AJ816</f>
        <v>0</v>
      </c>
      <c r="N438" s="3">
        <f>'[2]Industry&amp;Non-Energy-use'!AK816</f>
        <v>0</v>
      </c>
      <c r="O438" s="3">
        <f>'[2]Industry&amp;Non-Energy-use'!AL816</f>
        <v>0</v>
      </c>
      <c r="P438" s="3">
        <f>'[2]Industry&amp;Non-Energy-use'!AM816</f>
        <v>0</v>
      </c>
      <c r="Q438" s="3">
        <f>'[2]Industry&amp;Non-Energy-use'!AN816</f>
        <v>0</v>
      </c>
      <c r="R438" s="3">
        <f>'[2]Industry&amp;Non-Energy-use'!AO816</f>
        <v>0</v>
      </c>
      <c r="S438" s="3">
        <f>'[2]Industry&amp;Non-Energy-use'!AP816</f>
        <v>0</v>
      </c>
      <c r="T438" s="3">
        <f>'[2]Industry&amp;Non-Energy-use'!AQ816</f>
        <v>0</v>
      </c>
      <c r="U438" s="3">
        <f>'[2]Industry&amp;Non-Energy-use'!AR816</f>
        <v>0</v>
      </c>
      <c r="V438" s="3">
        <f>'[2]Industry&amp;Non-Energy-use'!AS816</f>
        <v>0</v>
      </c>
      <c r="W438" s="3">
        <f>'[2]Industry&amp;Non-Energy-use'!AT816</f>
        <v>0</v>
      </c>
      <c r="X438" s="3">
        <f>'[2]Industry&amp;Non-Energy-use'!AU816</f>
        <v>0</v>
      </c>
    </row>
    <row r="439" spans="1:24" x14ac:dyDescent="0.25">
      <c r="E439"/>
    </row>
    <row r="440" spans="1:24" x14ac:dyDescent="0.25">
      <c r="A440" t="s">
        <v>4</v>
      </c>
      <c r="B440" t="s">
        <v>82</v>
      </c>
      <c r="D440" s="22" t="s">
        <v>83</v>
      </c>
      <c r="E440" t="s">
        <v>83</v>
      </c>
      <c r="F440" s="2" t="str">
        <f>'[2]Industry&amp;Non-Energy-use'!AC818</f>
        <v>Coal</v>
      </c>
      <c r="G440" s="2" t="str">
        <f>'[2]Industry&amp;Non-Energy-use'!AD818</f>
        <v>GWh</v>
      </c>
      <c r="H440" s="3">
        <f>'[2]Industry&amp;Non-Energy-use'!AE818</f>
        <v>0</v>
      </c>
      <c r="I440" s="3">
        <f>'[2]Industry&amp;Non-Energy-use'!AF818</f>
        <v>2351.2718266666661</v>
      </c>
      <c r="J440" s="3">
        <f>'[2]Industry&amp;Non-Energy-use'!AG818</f>
        <v>1469.0817196631979</v>
      </c>
      <c r="K440" s="3">
        <f>'[2]Industry&amp;Non-Energy-use'!AH818</f>
        <v>0</v>
      </c>
      <c r="L440" s="3">
        <f>'[2]Industry&amp;Non-Energy-use'!AI818</f>
        <v>1469.0817196631979</v>
      </c>
      <c r="M440" s="3">
        <f>'[2]Industry&amp;Non-Energy-use'!AJ818</f>
        <v>0</v>
      </c>
      <c r="N440" s="3">
        <f>'[2]Industry&amp;Non-Energy-use'!AK818</f>
        <v>0</v>
      </c>
      <c r="O440" s="3">
        <f>'[2]Industry&amp;Non-Energy-use'!AL818</f>
        <v>0</v>
      </c>
      <c r="P440" s="3">
        <f>'[2]Industry&amp;Non-Energy-use'!AM818</f>
        <v>0</v>
      </c>
      <c r="Q440" s="3">
        <f>'[2]Industry&amp;Non-Energy-use'!AN818</f>
        <v>0</v>
      </c>
      <c r="R440" s="3">
        <f>'[2]Industry&amp;Non-Energy-use'!AO818</f>
        <v>0</v>
      </c>
      <c r="S440" s="3">
        <f>'[2]Industry&amp;Non-Energy-use'!AP818</f>
        <v>0</v>
      </c>
      <c r="T440" s="3">
        <f>'[2]Industry&amp;Non-Energy-use'!AQ818</f>
        <v>0</v>
      </c>
      <c r="U440" s="3">
        <f>'[2]Industry&amp;Non-Energy-use'!AR818</f>
        <v>0</v>
      </c>
      <c r="V440" s="3">
        <f>'[2]Industry&amp;Non-Energy-use'!AS818</f>
        <v>0</v>
      </c>
      <c r="W440" s="3">
        <f>'[2]Industry&amp;Non-Energy-use'!AT818</f>
        <v>0</v>
      </c>
      <c r="X440" s="3">
        <f>'[2]Industry&amp;Non-Energy-use'!AU818</f>
        <v>0</v>
      </c>
    </row>
    <row r="441" spans="1:24" x14ac:dyDescent="0.25">
      <c r="A441" t="s">
        <v>4</v>
      </c>
      <c r="B441" t="s">
        <v>82</v>
      </c>
      <c r="D441" s="22" t="s">
        <v>83</v>
      </c>
      <c r="E441" t="s">
        <v>83</v>
      </c>
      <c r="F441" s="2" t="str">
        <f>'[2]Industry&amp;Non-Energy-use'!AC819</f>
        <v>Oil</v>
      </c>
      <c r="G441" s="2" t="str">
        <f>'[2]Industry&amp;Non-Energy-use'!AD819</f>
        <v>GWh</v>
      </c>
      <c r="H441" s="3">
        <f>'[2]Industry&amp;Non-Energy-use'!AE819</f>
        <v>0</v>
      </c>
      <c r="I441" s="3">
        <f>'[2]Industry&amp;Non-Energy-use'!AF819</f>
        <v>8235.5505804444438</v>
      </c>
      <c r="J441" s="3">
        <f>'[2]Industry&amp;Non-Energy-use'!AG819</f>
        <v>8814.49031797918</v>
      </c>
      <c r="K441" s="3">
        <f>'[2]Industry&amp;Non-Energy-use'!AH819</f>
        <v>0</v>
      </c>
      <c r="L441" s="3">
        <f>'[2]Industry&amp;Non-Energy-use'!AI819</f>
        <v>8814.49031797918</v>
      </c>
      <c r="M441" s="3">
        <f>'[2]Industry&amp;Non-Energy-use'!AJ819</f>
        <v>7774.1927737341339</v>
      </c>
      <c r="N441" s="3">
        <f>'[2]Industry&amp;Non-Energy-use'!AK819</f>
        <v>7774.1927737341339</v>
      </c>
      <c r="O441" s="3">
        <f>'[2]Industry&amp;Non-Energy-use'!AL819</f>
        <v>7774.1927737341339</v>
      </c>
      <c r="P441" s="3">
        <f>'[2]Industry&amp;Non-Energy-use'!AM819</f>
        <v>6377.2388580570123</v>
      </c>
      <c r="Q441" s="3">
        <f>'[2]Industry&amp;Non-Energy-use'!AN819</f>
        <v>6377.2388580570123</v>
      </c>
      <c r="R441" s="3">
        <f>'[2]Industry&amp;Non-Energy-use'!AO819</f>
        <v>6377.2388580570123</v>
      </c>
      <c r="S441" s="3">
        <f>'[2]Industry&amp;Non-Energy-use'!AP819</f>
        <v>4816.5398901533108</v>
      </c>
      <c r="T441" s="3">
        <f>'[2]Industry&amp;Non-Energy-use'!AQ819</f>
        <v>4816.5398901533108</v>
      </c>
      <c r="U441" s="3">
        <f>'[2]Industry&amp;Non-Energy-use'!AR819</f>
        <v>4816.5398901533108</v>
      </c>
      <c r="V441" s="3">
        <f>'[2]Industry&amp;Non-Energy-use'!AS819</f>
        <v>1841.6948287535013</v>
      </c>
      <c r="W441" s="3">
        <f>'[2]Industry&amp;Non-Energy-use'!AT819</f>
        <v>1841.6948287535013</v>
      </c>
      <c r="X441" s="3">
        <f>'[2]Industry&amp;Non-Energy-use'!AU819</f>
        <v>1841.6948287535013</v>
      </c>
    </row>
    <row r="442" spans="1:24" x14ac:dyDescent="0.25">
      <c r="A442" t="s">
        <v>4</v>
      </c>
      <c r="B442" t="s">
        <v>82</v>
      </c>
      <c r="D442" s="22" t="s">
        <v>83</v>
      </c>
      <c r="E442" t="s">
        <v>83</v>
      </c>
      <c r="F442" s="2" t="str">
        <f>'[2]Industry&amp;Non-Energy-use'!AC820</f>
        <v>Natural Gas</v>
      </c>
      <c r="G442" s="2" t="str">
        <f>'[2]Industry&amp;Non-Energy-use'!AD820</f>
        <v>GWh</v>
      </c>
      <c r="H442" s="3">
        <f>'[2]Industry&amp;Non-Energy-use'!AE820</f>
        <v>0</v>
      </c>
      <c r="I442" s="3">
        <f>'[2]Industry&amp;Non-Energy-use'!AF820</f>
        <v>3043.8645000000001</v>
      </c>
      <c r="J442" s="3">
        <f>'[2]Industry&amp;Non-Energy-use'!AG820</f>
        <v>3525.796127191672</v>
      </c>
      <c r="K442" s="3">
        <f>'[2]Industry&amp;Non-Energy-use'!AH820</f>
        <v>0</v>
      </c>
      <c r="L442" s="3">
        <f>'[2]Industry&amp;Non-Energy-use'!AI820</f>
        <v>3525.796127191672</v>
      </c>
      <c r="M442" s="3">
        <f>'[2]Industry&amp;Non-Energy-use'!AJ820</f>
        <v>2990.0741437438978</v>
      </c>
      <c r="N442" s="3">
        <f>'[2]Industry&amp;Non-Energy-use'!AK820</f>
        <v>2990.0741437438978</v>
      </c>
      <c r="O442" s="3">
        <f>'[2]Industry&amp;Non-Energy-use'!AL820</f>
        <v>2990.0741437438978</v>
      </c>
      <c r="P442" s="3">
        <f>'[2]Industry&amp;Non-Energy-use'!AM820</f>
        <v>1594.3097145142531</v>
      </c>
      <c r="Q442" s="3">
        <f>'[2]Industry&amp;Non-Energy-use'!AN820</f>
        <v>1594.3097145142531</v>
      </c>
      <c r="R442" s="3">
        <f>'[2]Industry&amp;Non-Energy-use'!AO820</f>
        <v>1594.3097145142531</v>
      </c>
      <c r="S442" s="3">
        <f>'[2]Industry&amp;Non-Energy-use'!AP820</f>
        <v>0</v>
      </c>
      <c r="T442" s="3">
        <f>'[2]Industry&amp;Non-Energy-use'!AQ820</f>
        <v>0</v>
      </c>
      <c r="U442" s="3">
        <f>'[2]Industry&amp;Non-Energy-use'!AR820</f>
        <v>0</v>
      </c>
      <c r="V442" s="3">
        <f>'[2]Industry&amp;Non-Energy-use'!AS820</f>
        <v>0</v>
      </c>
      <c r="W442" s="3">
        <f>'[2]Industry&amp;Non-Energy-use'!AT820</f>
        <v>0</v>
      </c>
      <c r="X442" s="3">
        <f>'[2]Industry&amp;Non-Energy-use'!AU820</f>
        <v>0</v>
      </c>
    </row>
    <row r="443" spans="1:24" x14ac:dyDescent="0.25">
      <c r="A443" t="s">
        <v>4</v>
      </c>
      <c r="B443" t="s">
        <v>82</v>
      </c>
      <c r="D443" s="22" t="s">
        <v>83</v>
      </c>
      <c r="E443" t="s">
        <v>83</v>
      </c>
      <c r="F443" s="2" t="str">
        <f>'[2]Industry&amp;Non-Energy-use'!AC821</f>
        <v>Biofuels</v>
      </c>
      <c r="G443" s="2" t="str">
        <f>'[2]Industry&amp;Non-Energy-use'!AD821</f>
        <v>GWh</v>
      </c>
      <c r="H443" s="3">
        <f>'[2]Industry&amp;Non-Energy-use'!AE821</f>
        <v>0</v>
      </c>
      <c r="I443" s="3">
        <f>'[2]Industry&amp;Non-Energy-use'!AF821</f>
        <v>515.99733333333063</v>
      </c>
      <c r="J443" s="3">
        <f>'[2]Industry&amp;Non-Energy-use'!AG821</f>
        <v>881.449031797918</v>
      </c>
      <c r="K443" s="3">
        <f>'[2]Industry&amp;Non-Energy-use'!AH821</f>
        <v>0</v>
      </c>
      <c r="L443" s="3">
        <f>'[2]Industry&amp;Non-Energy-use'!AI821</f>
        <v>293.81634393263931</v>
      </c>
      <c r="M443" s="3">
        <f>'[2]Industry&amp;Non-Energy-use'!AJ821</f>
        <v>1495.0370718719489</v>
      </c>
      <c r="N443" s="3">
        <f>'[2]Industry&amp;Non-Energy-use'!AK821</f>
        <v>0</v>
      </c>
      <c r="O443" s="3">
        <f>'[2]Industry&amp;Non-Energy-use'!AL821</f>
        <v>0</v>
      </c>
      <c r="P443" s="3">
        <f>'[2]Industry&amp;Non-Energy-use'!AM821</f>
        <v>2232.0336003199541</v>
      </c>
      <c r="Q443" s="3">
        <f>'[2]Industry&amp;Non-Energy-use'!AN821</f>
        <v>0</v>
      </c>
      <c r="R443" s="3">
        <f>'[2]Industry&amp;Non-Energy-use'!AO821</f>
        <v>0</v>
      </c>
      <c r="S443" s="3">
        <f>'[2]Industry&amp;Non-Energy-use'!AP821</f>
        <v>3440.3856358237936</v>
      </c>
      <c r="T443" s="3">
        <f>'[2]Industry&amp;Non-Energy-use'!AQ821</f>
        <v>0</v>
      </c>
      <c r="U443" s="3">
        <f>'[2]Industry&amp;Non-Energy-use'!AR821</f>
        <v>0</v>
      </c>
      <c r="V443" s="3">
        <f>'[2]Industry&amp;Non-Energy-use'!AS821</f>
        <v>5525.0844862605036</v>
      </c>
      <c r="W443" s="3">
        <f>'[2]Industry&amp;Non-Energy-use'!AT821</f>
        <v>0</v>
      </c>
      <c r="X443" s="3">
        <f>'[2]Industry&amp;Non-Energy-use'!AU821</f>
        <v>0</v>
      </c>
    </row>
    <row r="444" spans="1:24" x14ac:dyDescent="0.25">
      <c r="A444" t="s">
        <v>4</v>
      </c>
      <c r="B444" t="s">
        <v>82</v>
      </c>
      <c r="D444" s="22" t="s">
        <v>83</v>
      </c>
      <c r="E444" t="s">
        <v>83</v>
      </c>
      <c r="F444" s="2" t="str">
        <f>'[2]Industry&amp;Non-Energy-use'!AC822</f>
        <v>Electricity</v>
      </c>
      <c r="G444" s="2" t="str">
        <f>'[2]Industry&amp;Non-Energy-use'!AD822</f>
        <v>GWh</v>
      </c>
      <c r="H444" s="3">
        <f>'[2]Industry&amp;Non-Energy-use'!AE822</f>
        <v>0</v>
      </c>
      <c r="I444" s="3">
        <f>'[2]Industry&amp;Non-Energy-use'!AF822</f>
        <v>12723.502</v>
      </c>
      <c r="J444" s="3">
        <f>'[2]Industry&amp;Non-Energy-use'!AG822</f>
        <v>14690.817196631966</v>
      </c>
      <c r="K444" s="3">
        <f>'[2]Industry&amp;Non-Energy-use'!AH822</f>
        <v>0</v>
      </c>
      <c r="L444" s="3">
        <f>'[2]Industry&amp;Non-Energy-use'!AI822</f>
        <v>15278.449884497244</v>
      </c>
      <c r="M444" s="3">
        <f>'[2]Industry&amp;Non-Energy-use'!AJ822</f>
        <v>17641.437448088996</v>
      </c>
      <c r="N444" s="3">
        <f>'[2]Industry&amp;Non-Energy-use'!AK822</f>
        <v>18837.467105586558</v>
      </c>
      <c r="O444" s="3">
        <f>'[2]Industry&amp;Non-Energy-use'!AL822</f>
        <v>19136.474519960946</v>
      </c>
      <c r="P444" s="3">
        <f>'[2]Industry&amp;Non-Energy-use'!AM822</f>
        <v>21363.75017449099</v>
      </c>
      <c r="Q444" s="3">
        <f>'[2]Industry&amp;Non-Energy-use'!AN822</f>
        <v>22320.336003199536</v>
      </c>
      <c r="R444" s="3">
        <f>'[2]Industry&amp;Non-Energy-use'!AO822</f>
        <v>23595.783774810941</v>
      </c>
      <c r="S444" s="3">
        <f>'[2]Industry&amp;Non-Energy-use'!AP822</f>
        <v>24426.738014348932</v>
      </c>
      <c r="T444" s="3">
        <f>'[2]Industry&amp;Non-Energy-use'!AQ822</f>
        <v>24426.738014348932</v>
      </c>
      <c r="U444" s="3">
        <f>'[2]Industry&amp;Non-Energy-use'!AR822</f>
        <v>27867.123650172729</v>
      </c>
      <c r="V444" s="3">
        <f>'[2]Industry&amp;Non-Energy-use'!AS822</f>
        <v>26888.744499801116</v>
      </c>
      <c r="W444" s="3">
        <f>'[2]Industry&amp;Non-Energy-use'!AT822</f>
        <v>25783.727602549014</v>
      </c>
      <c r="X444" s="3">
        <f>'[2]Industry&amp;Non-Energy-use'!AU822</f>
        <v>32413.828986061624</v>
      </c>
    </row>
    <row r="445" spans="1:24" x14ac:dyDescent="0.25">
      <c r="A445" t="s">
        <v>4</v>
      </c>
      <c r="B445" t="s">
        <v>82</v>
      </c>
      <c r="D445" s="22" t="s">
        <v>83</v>
      </c>
      <c r="E445" t="s">
        <v>83</v>
      </c>
      <c r="F445" s="2" t="str">
        <f>'[2]Industry&amp;Non-Energy-use'!AC823</f>
        <v>Heat</v>
      </c>
      <c r="G445" s="2" t="str">
        <f>'[2]Industry&amp;Non-Energy-use'!AD823</f>
        <v>GWh</v>
      </c>
      <c r="H445" s="3">
        <f>'[2]Industry&amp;Non-Energy-use'!AE823</f>
        <v>0</v>
      </c>
      <c r="I445" s="3">
        <f>'[2]Industry&amp;Non-Energy-use'!AF823</f>
        <v>0</v>
      </c>
      <c r="J445" s="3">
        <f>'[2]Industry&amp;Non-Energy-use'!AG823</f>
        <v>0</v>
      </c>
      <c r="K445" s="3">
        <f>'[2]Industry&amp;Non-Energy-use'!AH823</f>
        <v>0</v>
      </c>
      <c r="L445" s="3">
        <f>'[2]Industry&amp;Non-Energy-use'!AI823</f>
        <v>0</v>
      </c>
      <c r="M445" s="3">
        <f>'[2]Industry&amp;Non-Energy-use'!AJ823</f>
        <v>0</v>
      </c>
      <c r="N445" s="3">
        <f>'[2]Industry&amp;Non-Energy-use'!AK823</f>
        <v>0</v>
      </c>
      <c r="O445" s="3">
        <f>'[2]Industry&amp;Non-Energy-use'!AL823</f>
        <v>0</v>
      </c>
      <c r="P445" s="3">
        <f>'[2]Industry&amp;Non-Energy-use'!AM823</f>
        <v>0</v>
      </c>
      <c r="Q445" s="3">
        <f>'[2]Industry&amp;Non-Energy-use'!AN823</f>
        <v>0</v>
      </c>
      <c r="R445" s="3">
        <f>'[2]Industry&amp;Non-Energy-use'!AO823</f>
        <v>0</v>
      </c>
      <c r="S445" s="3">
        <f>'[2]Industry&amp;Non-Energy-use'!AP823</f>
        <v>0</v>
      </c>
      <c r="T445" s="3">
        <f>'[2]Industry&amp;Non-Energy-use'!AQ823</f>
        <v>0</v>
      </c>
      <c r="U445" s="3">
        <f>'[2]Industry&amp;Non-Energy-use'!AR823</f>
        <v>0</v>
      </c>
      <c r="V445" s="3">
        <f>'[2]Industry&amp;Non-Energy-use'!AS823</f>
        <v>0</v>
      </c>
      <c r="W445" s="3">
        <f>'[2]Industry&amp;Non-Energy-use'!AT823</f>
        <v>0</v>
      </c>
      <c r="X445" s="3">
        <f>'[2]Industry&amp;Non-Energy-use'!AU823</f>
        <v>0</v>
      </c>
    </row>
    <row r="446" spans="1:24" x14ac:dyDescent="0.25">
      <c r="A446" t="s">
        <v>4</v>
      </c>
      <c r="B446" t="s">
        <v>82</v>
      </c>
      <c r="D446" s="22" t="s">
        <v>83</v>
      </c>
      <c r="E446" t="s">
        <v>83</v>
      </c>
      <c r="F446" s="2" t="str">
        <f>'[2]Industry&amp;Non-Energy-use'!AC824</f>
        <v>Hydrogen</v>
      </c>
      <c r="G446" s="2" t="str">
        <f>'[2]Industry&amp;Non-Energy-use'!AD824</f>
        <v>GWh</v>
      </c>
      <c r="H446" s="3">
        <f>'[2]Industry&amp;Non-Energy-use'!AE824</f>
        <v>0</v>
      </c>
      <c r="I446" s="3">
        <f>'[2]Industry&amp;Non-Energy-use'!AF824</f>
        <v>0</v>
      </c>
      <c r="J446" s="3">
        <f>'[2]Industry&amp;Non-Energy-use'!AG824</f>
        <v>0</v>
      </c>
      <c r="K446" s="3">
        <f>'[2]Industry&amp;Non-Energy-use'!AH824</f>
        <v>0</v>
      </c>
      <c r="L446" s="3">
        <f>'[2]Industry&amp;Non-Energy-use'!AI824</f>
        <v>0</v>
      </c>
      <c r="M446" s="3">
        <f>'[2]Industry&amp;Non-Energy-use'!AJ824</f>
        <v>0</v>
      </c>
      <c r="N446" s="3">
        <f>'[2]Industry&amp;Non-Energy-use'!AK824</f>
        <v>299.00741437438978</v>
      </c>
      <c r="O446" s="3">
        <f>'[2]Industry&amp;Non-Energy-use'!AL824</f>
        <v>0</v>
      </c>
      <c r="P446" s="3">
        <f>'[2]Industry&amp;Non-Energy-use'!AM824</f>
        <v>318.86194290285056</v>
      </c>
      <c r="Q446" s="3">
        <f>'[2]Industry&amp;Non-Energy-use'!AN824</f>
        <v>1594.3097145142531</v>
      </c>
      <c r="R446" s="3">
        <f>'[2]Industry&amp;Non-Energy-use'!AO824</f>
        <v>318.86194290285056</v>
      </c>
      <c r="S446" s="3">
        <f>'[2]Industry&amp;Non-Energy-use'!AP824</f>
        <v>1720.1928179118968</v>
      </c>
      <c r="T446" s="3">
        <f>'[2]Industry&amp;Non-Energy-use'!AQ824</f>
        <v>5160.5784537356903</v>
      </c>
      <c r="U446" s="3">
        <f>'[2]Industry&amp;Non-Energy-use'!AR824</f>
        <v>1720.1928179118968</v>
      </c>
      <c r="V446" s="3">
        <f>'[2]Industry&amp;Non-Energy-use'!AS824</f>
        <v>2578.372760254902</v>
      </c>
      <c r="W446" s="3">
        <f>'[2]Industry&amp;Non-Energy-use'!AT824</f>
        <v>9208.4741437675057</v>
      </c>
      <c r="X446" s="3">
        <f>'[2]Industry&amp;Non-Energy-use'!AU824</f>
        <v>2578.372760254902</v>
      </c>
    </row>
    <row r="447" spans="1:24" x14ac:dyDescent="0.25">
      <c r="A447" t="s">
        <v>4</v>
      </c>
      <c r="B447" t="s">
        <v>82</v>
      </c>
      <c r="D447" s="22" t="s">
        <v>83</v>
      </c>
      <c r="E447" t="s">
        <v>83</v>
      </c>
      <c r="F447" s="2" t="str">
        <f>'[2]Industry&amp;Non-Energy-use'!AC825</f>
        <v>E-fuels</v>
      </c>
      <c r="G447" s="2" t="str">
        <f>'[2]Industry&amp;Non-Energy-use'!AD825</f>
        <v>GWh</v>
      </c>
      <c r="H447" s="3">
        <f>'[2]Industry&amp;Non-Energy-use'!AE825</f>
        <v>0</v>
      </c>
      <c r="I447" s="3">
        <f>'[2]Industry&amp;Non-Energy-use'!AF825</f>
        <v>0</v>
      </c>
      <c r="J447" s="3">
        <f>'[2]Industry&amp;Non-Energy-use'!AG825</f>
        <v>0</v>
      </c>
      <c r="K447" s="3">
        <f>'[2]Industry&amp;Non-Energy-use'!AH825</f>
        <v>0</v>
      </c>
      <c r="L447" s="3">
        <f>'[2]Industry&amp;Non-Energy-use'!AI825</f>
        <v>0</v>
      </c>
      <c r="M447" s="3">
        <f>'[2]Industry&amp;Non-Energy-use'!AJ825</f>
        <v>0</v>
      </c>
      <c r="N447" s="3">
        <f>'[2]Industry&amp;Non-Energy-use'!AK825</f>
        <v>0</v>
      </c>
      <c r="O447" s="3">
        <f>'[2]Industry&amp;Non-Energy-use'!AL825</f>
        <v>0</v>
      </c>
      <c r="P447" s="3">
        <f>'[2]Industry&amp;Non-Energy-use'!AM825</f>
        <v>0</v>
      </c>
      <c r="Q447" s="3">
        <f>'[2]Industry&amp;Non-Energy-use'!AN825</f>
        <v>0</v>
      </c>
      <c r="R447" s="3">
        <f>'[2]Industry&amp;Non-Energy-use'!AO825</f>
        <v>0</v>
      </c>
      <c r="S447" s="3">
        <f>'[2]Industry&amp;Non-Energy-use'!AP825</f>
        <v>0</v>
      </c>
      <c r="T447" s="3">
        <f>'[2]Industry&amp;Non-Energy-use'!AQ825</f>
        <v>0</v>
      </c>
      <c r="U447" s="3">
        <f>'[2]Industry&amp;Non-Energy-use'!AR825</f>
        <v>0</v>
      </c>
      <c r="V447" s="3">
        <f>'[2]Industry&amp;Non-Energy-use'!AS825</f>
        <v>0</v>
      </c>
      <c r="W447" s="3">
        <f>'[2]Industry&amp;Non-Energy-use'!AT825</f>
        <v>0</v>
      </c>
      <c r="X447" s="3">
        <f>'[2]Industry&amp;Non-Energy-use'!AU825</f>
        <v>0</v>
      </c>
    </row>
    <row r="448" spans="1:24" x14ac:dyDescent="0.25">
      <c r="E448"/>
    </row>
    <row r="449" spans="1:24" x14ac:dyDescent="0.25">
      <c r="A449" t="s">
        <v>4</v>
      </c>
      <c r="B449" t="s">
        <v>84</v>
      </c>
      <c r="D449" s="22" t="s">
        <v>85</v>
      </c>
      <c r="E449" t="s">
        <v>85</v>
      </c>
      <c r="F449" s="2" t="str">
        <f>'[2]Industry&amp;Non-Energy-use'!AC827</f>
        <v>Coal</v>
      </c>
      <c r="G449" s="2" t="str">
        <f>'[2]Industry&amp;Non-Energy-use'!AD827</f>
        <v>GWh</v>
      </c>
      <c r="H449" s="3">
        <f>'[2]Industry&amp;Non-Energy-use'!AE827</f>
        <v>0</v>
      </c>
      <c r="I449" s="3">
        <f>'[2]Industry&amp;Non-Energy-use'!AF827</f>
        <v>412.23333333334358</v>
      </c>
      <c r="J449" s="3">
        <f>'[2]Industry&amp;Non-Energy-use'!AG827</f>
        <v>0</v>
      </c>
      <c r="K449" s="3">
        <f>'[2]Industry&amp;Non-Energy-use'!AH827</f>
        <v>0</v>
      </c>
      <c r="L449" s="3">
        <f>'[2]Industry&amp;Non-Energy-use'!AI827</f>
        <v>0</v>
      </c>
      <c r="M449" s="3">
        <f>'[2]Industry&amp;Non-Energy-use'!AJ827</f>
        <v>0</v>
      </c>
      <c r="N449" s="3">
        <f>'[2]Industry&amp;Non-Energy-use'!AK827</f>
        <v>0</v>
      </c>
      <c r="O449" s="3">
        <f>'[2]Industry&amp;Non-Energy-use'!AL827</f>
        <v>0</v>
      </c>
      <c r="P449" s="3">
        <f>'[2]Industry&amp;Non-Energy-use'!AM827</f>
        <v>0</v>
      </c>
      <c r="Q449" s="3">
        <f>'[2]Industry&amp;Non-Energy-use'!AN827</f>
        <v>0</v>
      </c>
      <c r="R449" s="3">
        <f>'[2]Industry&amp;Non-Energy-use'!AO827</f>
        <v>0</v>
      </c>
      <c r="S449" s="3">
        <f>'[2]Industry&amp;Non-Energy-use'!AP827</f>
        <v>0</v>
      </c>
      <c r="T449" s="3">
        <f>'[2]Industry&amp;Non-Energy-use'!AQ827</f>
        <v>0</v>
      </c>
      <c r="U449" s="3">
        <f>'[2]Industry&amp;Non-Energy-use'!AR827</f>
        <v>0</v>
      </c>
      <c r="V449" s="3">
        <f>'[2]Industry&amp;Non-Energy-use'!AS827</f>
        <v>0</v>
      </c>
      <c r="W449" s="3">
        <f>'[2]Industry&amp;Non-Energy-use'!AT827</f>
        <v>0</v>
      </c>
      <c r="X449" s="3">
        <f>'[2]Industry&amp;Non-Energy-use'!AU827</f>
        <v>0</v>
      </c>
    </row>
    <row r="450" spans="1:24" x14ac:dyDescent="0.25">
      <c r="A450" t="s">
        <v>4</v>
      </c>
      <c r="B450" t="s">
        <v>84</v>
      </c>
      <c r="D450" s="22" t="s">
        <v>85</v>
      </c>
      <c r="E450" t="s">
        <v>85</v>
      </c>
      <c r="F450" s="2" t="str">
        <f>'[2]Industry&amp;Non-Energy-use'!AC828</f>
        <v>Oil</v>
      </c>
      <c r="G450" s="2" t="str">
        <f>'[2]Industry&amp;Non-Energy-use'!AD828</f>
        <v>GWh</v>
      </c>
      <c r="H450" s="3">
        <f>'[2]Industry&amp;Non-Energy-use'!AE828</f>
        <v>0</v>
      </c>
      <c r="I450" s="3">
        <f>'[2]Industry&amp;Non-Energy-use'!AF828</f>
        <v>7036.2569202222221</v>
      </c>
      <c r="J450" s="3">
        <f>'[2]Industry&amp;Non-Energy-use'!AG828</f>
        <v>0</v>
      </c>
      <c r="K450" s="3">
        <f>'[2]Industry&amp;Non-Energy-use'!AH828</f>
        <v>0</v>
      </c>
      <c r="L450" s="3">
        <f>'[2]Industry&amp;Non-Energy-use'!AI828</f>
        <v>0</v>
      </c>
      <c r="M450" s="3">
        <f>'[2]Industry&amp;Non-Energy-use'!AJ828</f>
        <v>0</v>
      </c>
      <c r="N450" s="3">
        <f>'[2]Industry&amp;Non-Energy-use'!AK828</f>
        <v>0</v>
      </c>
      <c r="O450" s="3">
        <f>'[2]Industry&amp;Non-Energy-use'!AL828</f>
        <v>0</v>
      </c>
      <c r="P450" s="3">
        <f>'[2]Industry&amp;Non-Energy-use'!AM828</f>
        <v>0</v>
      </c>
      <c r="Q450" s="3">
        <f>'[2]Industry&amp;Non-Energy-use'!AN828</f>
        <v>0</v>
      </c>
      <c r="R450" s="3">
        <f>'[2]Industry&amp;Non-Energy-use'!AO828</f>
        <v>0</v>
      </c>
      <c r="S450" s="3">
        <f>'[2]Industry&amp;Non-Energy-use'!AP828</f>
        <v>0</v>
      </c>
      <c r="T450" s="3">
        <f>'[2]Industry&amp;Non-Energy-use'!AQ828</f>
        <v>0</v>
      </c>
      <c r="U450" s="3">
        <f>'[2]Industry&amp;Non-Energy-use'!AR828</f>
        <v>0</v>
      </c>
      <c r="V450" s="3">
        <f>'[2]Industry&amp;Non-Energy-use'!AS828</f>
        <v>0</v>
      </c>
      <c r="W450" s="3">
        <f>'[2]Industry&amp;Non-Energy-use'!AT828</f>
        <v>0</v>
      </c>
      <c r="X450" s="3">
        <f>'[2]Industry&amp;Non-Energy-use'!AU828</f>
        <v>0</v>
      </c>
    </row>
    <row r="451" spans="1:24" x14ac:dyDescent="0.25">
      <c r="A451" t="s">
        <v>4</v>
      </c>
      <c r="B451" t="s">
        <v>84</v>
      </c>
      <c r="D451" s="22" t="s">
        <v>85</v>
      </c>
      <c r="E451" t="s">
        <v>85</v>
      </c>
      <c r="F451" s="2" t="str">
        <f>'[2]Industry&amp;Non-Energy-use'!AC829</f>
        <v>Natural Gas</v>
      </c>
      <c r="G451" s="2" t="str">
        <f>'[2]Industry&amp;Non-Energy-use'!AD829</f>
        <v>GWh</v>
      </c>
      <c r="H451" s="3">
        <f>'[2]Industry&amp;Non-Energy-use'!AE829</f>
        <v>0</v>
      </c>
      <c r="I451" s="3">
        <f>'[2]Industry&amp;Non-Energy-use'!AF829</f>
        <v>10292.259750000001</v>
      </c>
      <c r="J451" s="3">
        <f>'[2]Industry&amp;Non-Energy-use'!AG829</f>
        <v>11971.964750851608</v>
      </c>
      <c r="K451" s="3">
        <f>'[2]Industry&amp;Non-Energy-use'!AH829</f>
        <v>11832.755858399847</v>
      </c>
      <c r="L451" s="3">
        <f>'[2]Industry&amp;Non-Energy-use'!AI829</f>
        <v>11832.755858399847</v>
      </c>
      <c r="M451" s="3">
        <f>'[2]Industry&amp;Non-Energy-use'!AJ829</f>
        <v>0</v>
      </c>
      <c r="N451" s="3">
        <f>'[2]Industry&amp;Non-Energy-use'!AK829</f>
        <v>0</v>
      </c>
      <c r="O451" s="3">
        <f>'[2]Industry&amp;Non-Energy-use'!AL829</f>
        <v>0</v>
      </c>
      <c r="P451" s="3">
        <f>'[2]Industry&amp;Non-Energy-use'!AM829</f>
        <v>0</v>
      </c>
      <c r="Q451" s="3">
        <f>'[2]Industry&amp;Non-Energy-use'!AN829</f>
        <v>0</v>
      </c>
      <c r="R451" s="3">
        <f>'[2]Industry&amp;Non-Energy-use'!AO829</f>
        <v>0</v>
      </c>
      <c r="S451" s="3">
        <f>'[2]Industry&amp;Non-Energy-use'!AP829</f>
        <v>0</v>
      </c>
      <c r="T451" s="3">
        <f>'[2]Industry&amp;Non-Energy-use'!AQ829</f>
        <v>0</v>
      </c>
      <c r="U451" s="3">
        <f>'[2]Industry&amp;Non-Energy-use'!AR829</f>
        <v>0</v>
      </c>
      <c r="V451" s="3">
        <f>'[2]Industry&amp;Non-Energy-use'!AS829</f>
        <v>0</v>
      </c>
      <c r="W451" s="3">
        <f>'[2]Industry&amp;Non-Energy-use'!AT829</f>
        <v>0</v>
      </c>
      <c r="X451" s="3">
        <f>'[2]Industry&amp;Non-Energy-use'!AU829</f>
        <v>0</v>
      </c>
    </row>
    <row r="452" spans="1:24" x14ac:dyDescent="0.25">
      <c r="A452" t="s">
        <v>4</v>
      </c>
      <c r="B452" t="s">
        <v>84</v>
      </c>
      <c r="D452" s="22" t="s">
        <v>85</v>
      </c>
      <c r="E452" t="s">
        <v>85</v>
      </c>
      <c r="F452" s="2" t="str">
        <f>'[2]Industry&amp;Non-Energy-use'!AC830</f>
        <v>Biofuels</v>
      </c>
      <c r="G452" s="2" t="str">
        <f>'[2]Industry&amp;Non-Energy-use'!AD830</f>
        <v>GWh</v>
      </c>
      <c r="H452" s="3">
        <f>'[2]Industry&amp;Non-Energy-use'!AE830</f>
        <v>0</v>
      </c>
      <c r="I452" s="3">
        <f>'[2]Industry&amp;Non-Energy-use'!AF830</f>
        <v>182835.9616111111</v>
      </c>
      <c r="J452" s="3">
        <f>'[2]Industry&amp;Non-Energy-use'!AG830</f>
        <v>184368.25716311476</v>
      </c>
      <c r="K452" s="3">
        <f>'[2]Industry&amp;Non-Energy-use'!AH830</f>
        <v>182224.44021935764</v>
      </c>
      <c r="L452" s="3">
        <f>'[2]Industry&amp;Non-Energy-use'!AI830</f>
        <v>177491.33787599771</v>
      </c>
      <c r="M452" s="3">
        <f>'[2]Industry&amp;Non-Energy-use'!AJ830</f>
        <v>185252.26503560165</v>
      </c>
      <c r="N452" s="3">
        <f>'[2]Industry&amp;Non-Energy-use'!AK830</f>
        <v>168857.62013771408</v>
      </c>
      <c r="O452" s="3">
        <f>'[2]Industry&amp;Non-Energy-use'!AL830</f>
        <v>168857.62013771408</v>
      </c>
      <c r="P452" s="3">
        <f>'[2]Industry&amp;Non-Energy-use'!AM830</f>
        <v>174022.46928420424</v>
      </c>
      <c r="Q452" s="3">
        <f>'[2]Industry&amp;Non-Energy-use'!AN830</f>
        <v>150340.7460716918</v>
      </c>
      <c r="R452" s="3">
        <f>'[2]Industry&amp;Non-Energy-use'!AO830</f>
        <v>150340.7460716918</v>
      </c>
      <c r="S452" s="3">
        <f>'[2]Industry&amp;Non-Energy-use'!AP830</f>
        <v>153227.04791565769</v>
      </c>
      <c r="T452" s="3">
        <f>'[2]Industry&amp;Non-Energy-use'!AQ830</f>
        <v>106162.68838911623</v>
      </c>
      <c r="U452" s="3">
        <f>'[2]Industry&amp;Non-Energy-use'!AR830</f>
        <v>106162.68838911623</v>
      </c>
      <c r="V452" s="3">
        <f>'[2]Industry&amp;Non-Energy-use'!AS830</f>
        <v>118603.04850575562</v>
      </c>
      <c r="W452" s="3">
        <f>'[2]Industry&amp;Non-Energy-use'!AT830</f>
        <v>55771.671618777946</v>
      </c>
      <c r="X452" s="3">
        <f>'[2]Industry&amp;Non-Energy-use'!AU830</f>
        <v>55771.671618777946</v>
      </c>
    </row>
    <row r="453" spans="1:24" x14ac:dyDescent="0.25">
      <c r="A453" t="s">
        <v>4</v>
      </c>
      <c r="B453" t="s">
        <v>84</v>
      </c>
      <c r="D453" s="22" t="s">
        <v>85</v>
      </c>
      <c r="E453" t="s">
        <v>85</v>
      </c>
      <c r="F453" s="2" t="str">
        <f>'[2]Industry&amp;Non-Energy-use'!AC831</f>
        <v>Electricity</v>
      </c>
      <c r="G453" s="2" t="str">
        <f>'[2]Industry&amp;Non-Energy-use'!AD831</f>
        <v>GWh</v>
      </c>
      <c r="H453" s="3">
        <f>'[2]Industry&amp;Non-Energy-use'!AE831</f>
        <v>0</v>
      </c>
      <c r="I453" s="3">
        <f>'[2]Industry&amp;Non-Energy-use'!AF831</f>
        <v>28834.466000000008</v>
      </c>
      <c r="J453" s="3">
        <f>'[2]Industry&amp;Non-Energy-use'!AG831</f>
        <v>43099.073103065784</v>
      </c>
      <c r="K453" s="3">
        <f>'[2]Industry&amp;Non-Energy-use'!AH831</f>
        <v>42597.921090239441</v>
      </c>
      <c r="L453" s="3">
        <f>'[2]Industry&amp;Non-Energy-use'!AI831</f>
        <v>47331.023433599388</v>
      </c>
      <c r="M453" s="3">
        <f>'[2]Industry&amp;Non-Energy-use'!AJ831</f>
        <v>61750.755011867215</v>
      </c>
      <c r="N453" s="3">
        <f>'[2]Industry&amp;Non-Energy-use'!AK831</f>
        <v>67543.048055085645</v>
      </c>
      <c r="O453" s="3">
        <f>'[2]Industry&amp;Non-Energy-use'!AL831</f>
        <v>72367.551487591743</v>
      </c>
      <c r="P453" s="3">
        <f>'[2]Industry&amp;Non-Energy-use'!AM831</f>
        <v>85712.559498190138</v>
      </c>
      <c r="Q453" s="3">
        <f>'[2]Industry&amp;Non-Energy-use'!AN831</f>
        <v>90204.447643015068</v>
      </c>
      <c r="R453" s="3">
        <f>'[2]Industry&amp;Non-Energy-use'!AO831</f>
        <v>100227.16404779455</v>
      </c>
      <c r="S453" s="3">
        <f>'[2]Industry&amp;Non-Energy-use'!AP831</f>
        <v>125367.58465826538</v>
      </c>
      <c r="T453" s="3">
        <f>'[2]Industry&amp;Non-Energy-use'!AQ831</f>
        <v>132703.36048639528</v>
      </c>
      <c r="U453" s="3">
        <f>'[2]Industry&amp;Non-Energy-use'!AR831</f>
        <v>159244.03258367436</v>
      </c>
      <c r="V453" s="3">
        <f>'[2]Industry&amp;Non-Energy-use'!AS831</f>
        <v>177904.57275863344</v>
      </c>
      <c r="W453" s="3">
        <f>'[2]Industry&amp;Non-Energy-use'!AT831</f>
        <v>181257.93276102832</v>
      </c>
      <c r="X453" s="3">
        <f>'[2]Industry&amp;Non-Energy-use'!AU831</f>
        <v>223086.68647511178</v>
      </c>
    </row>
    <row r="454" spans="1:24" x14ac:dyDescent="0.25">
      <c r="A454" t="s">
        <v>4</v>
      </c>
      <c r="B454" t="s">
        <v>84</v>
      </c>
      <c r="D454" s="22" t="s">
        <v>85</v>
      </c>
      <c r="E454" t="s">
        <v>85</v>
      </c>
      <c r="F454" s="2" t="str">
        <f>'[2]Industry&amp;Non-Energy-use'!AC832</f>
        <v>Heat</v>
      </c>
      <c r="G454" s="2" t="str">
        <f>'[2]Industry&amp;Non-Energy-use'!AD832</f>
        <v>GWh</v>
      </c>
      <c r="H454" s="3">
        <f>'[2]Industry&amp;Non-Energy-use'!AE832</f>
        <v>0</v>
      </c>
      <c r="I454" s="3">
        <f>'[2]Industry&amp;Non-Energy-use'!AF832</f>
        <v>0</v>
      </c>
      <c r="J454" s="3">
        <f>'[2]Industry&amp;Non-Energy-use'!AG832</f>
        <v>0</v>
      </c>
      <c r="K454" s="3">
        <f>'[2]Industry&amp;Non-Energy-use'!AH832</f>
        <v>0</v>
      </c>
      <c r="L454" s="3">
        <f>'[2]Industry&amp;Non-Energy-use'!AI832</f>
        <v>0</v>
      </c>
      <c r="M454" s="3">
        <f>'[2]Industry&amp;Non-Energy-use'!AJ832</f>
        <v>0</v>
      </c>
      <c r="N454" s="3">
        <f>'[2]Industry&amp;Non-Energy-use'!AK832</f>
        <v>0</v>
      </c>
      <c r="O454" s="3">
        <f>'[2]Industry&amp;Non-Energy-use'!AL832</f>
        <v>0</v>
      </c>
      <c r="P454" s="3">
        <f>'[2]Industry&amp;Non-Energy-use'!AM832</f>
        <v>0</v>
      </c>
      <c r="Q454" s="3">
        <f>'[2]Industry&amp;Non-Energy-use'!AN832</f>
        <v>0</v>
      </c>
      <c r="R454" s="3">
        <f>'[2]Industry&amp;Non-Energy-use'!AO832</f>
        <v>0</v>
      </c>
      <c r="S454" s="3">
        <f>'[2]Industry&amp;Non-Energy-use'!AP832</f>
        <v>0</v>
      </c>
      <c r="T454" s="3">
        <f>'[2]Industry&amp;Non-Energy-use'!AQ832</f>
        <v>0</v>
      </c>
      <c r="U454" s="3">
        <f>'[2]Industry&amp;Non-Energy-use'!AR832</f>
        <v>0</v>
      </c>
      <c r="V454" s="3">
        <f>'[2]Industry&amp;Non-Energy-use'!AS832</f>
        <v>0</v>
      </c>
      <c r="W454" s="3">
        <f>'[2]Industry&amp;Non-Energy-use'!AT832</f>
        <v>0</v>
      </c>
      <c r="X454" s="3">
        <f>'[2]Industry&amp;Non-Energy-use'!AU832</f>
        <v>0</v>
      </c>
    </row>
    <row r="455" spans="1:24" x14ac:dyDescent="0.25">
      <c r="A455" t="s">
        <v>4</v>
      </c>
      <c r="B455" t="s">
        <v>84</v>
      </c>
      <c r="D455" s="22" t="s">
        <v>85</v>
      </c>
      <c r="E455" t="s">
        <v>85</v>
      </c>
      <c r="F455" s="2" t="str">
        <f>'[2]Industry&amp;Non-Energy-use'!AC833</f>
        <v>Hydrogen</v>
      </c>
      <c r="G455" s="2" t="str">
        <f>'[2]Industry&amp;Non-Energy-use'!AD833</f>
        <v>GWh</v>
      </c>
      <c r="H455" s="3">
        <f>'[2]Industry&amp;Non-Energy-use'!AE833</f>
        <v>0</v>
      </c>
      <c r="I455" s="3">
        <f>'[2]Industry&amp;Non-Energy-use'!AF833</f>
        <v>0</v>
      </c>
      <c r="J455" s="3">
        <f>'[2]Industry&amp;Non-Energy-use'!AG833</f>
        <v>0</v>
      </c>
      <c r="K455" s="3">
        <f>'[2]Industry&amp;Non-Energy-use'!AH833</f>
        <v>0</v>
      </c>
      <c r="L455" s="3">
        <f>'[2]Industry&amp;Non-Energy-use'!AI833</f>
        <v>0</v>
      </c>
      <c r="M455" s="3">
        <f>'[2]Industry&amp;Non-Energy-use'!AJ833</f>
        <v>0</v>
      </c>
      <c r="N455" s="3">
        <f>'[2]Industry&amp;Non-Energy-use'!AK833</f>
        <v>4824.503432506116</v>
      </c>
      <c r="O455" s="3">
        <f>'[2]Industry&amp;Non-Energy-use'!AL833</f>
        <v>0</v>
      </c>
      <c r="P455" s="3">
        <f>'[2]Industry&amp;Non-Energy-use'!AM833</f>
        <v>0</v>
      </c>
      <c r="Q455" s="3">
        <f>'[2]Industry&amp;Non-Energy-use'!AN833</f>
        <v>10022.716404779454</v>
      </c>
      <c r="R455" s="3">
        <f>'[2]Industry&amp;Non-Energy-use'!AO833</f>
        <v>0</v>
      </c>
      <c r="S455" s="3">
        <f>'[2]Industry&amp;Non-Energy-use'!AP833</f>
        <v>0</v>
      </c>
      <c r="T455" s="3">
        <f>'[2]Industry&amp;Non-Energy-use'!AQ833</f>
        <v>26540.672097279057</v>
      </c>
      <c r="U455" s="3">
        <f>'[2]Industry&amp;Non-Energy-use'!AR833</f>
        <v>0</v>
      </c>
      <c r="V455" s="3">
        <f>'[2]Industry&amp;Non-Energy-use'!AS833</f>
        <v>0</v>
      </c>
      <c r="W455" s="3">
        <f>'[2]Industry&amp;Non-Energy-use'!AT833</f>
        <v>41828.753714083454</v>
      </c>
      <c r="X455" s="3">
        <f>'[2]Industry&amp;Non-Energy-use'!AU833</f>
        <v>0</v>
      </c>
    </row>
    <row r="456" spans="1:24" x14ac:dyDescent="0.25">
      <c r="A456" t="s">
        <v>4</v>
      </c>
      <c r="B456" t="s">
        <v>84</v>
      </c>
      <c r="D456" s="22" t="s">
        <v>85</v>
      </c>
      <c r="E456" t="s">
        <v>85</v>
      </c>
      <c r="F456" s="2" t="str">
        <f>'[2]Industry&amp;Non-Energy-use'!AC834</f>
        <v>E-fuels</v>
      </c>
      <c r="G456" s="2" t="str">
        <f>'[2]Industry&amp;Non-Energy-use'!AD834</f>
        <v>GWh</v>
      </c>
      <c r="H456" s="3">
        <f>'[2]Industry&amp;Non-Energy-use'!AE834</f>
        <v>0</v>
      </c>
      <c r="I456" s="3">
        <f>'[2]Industry&amp;Non-Energy-use'!AF834</f>
        <v>0</v>
      </c>
      <c r="J456" s="3">
        <f>'[2]Industry&amp;Non-Energy-use'!AG834</f>
        <v>0</v>
      </c>
      <c r="K456" s="3">
        <f>'[2]Industry&amp;Non-Energy-use'!AH834</f>
        <v>0</v>
      </c>
      <c r="L456" s="3">
        <f>'[2]Industry&amp;Non-Energy-use'!AI834</f>
        <v>0</v>
      </c>
      <c r="M456" s="3">
        <f>'[2]Industry&amp;Non-Energy-use'!AJ834</f>
        <v>0</v>
      </c>
      <c r="N456" s="3">
        <f>'[2]Industry&amp;Non-Energy-use'!AK834</f>
        <v>0</v>
      </c>
      <c r="O456" s="3">
        <f>'[2]Industry&amp;Non-Energy-use'!AL834</f>
        <v>0</v>
      </c>
      <c r="P456" s="3">
        <f>'[2]Industry&amp;Non-Energy-use'!AM834</f>
        <v>0</v>
      </c>
      <c r="Q456" s="3">
        <f>'[2]Industry&amp;Non-Energy-use'!AN834</f>
        <v>0</v>
      </c>
      <c r="R456" s="3">
        <f>'[2]Industry&amp;Non-Energy-use'!AO834</f>
        <v>0</v>
      </c>
      <c r="S456" s="3">
        <f>'[2]Industry&amp;Non-Energy-use'!AP834</f>
        <v>0</v>
      </c>
      <c r="T456" s="3">
        <f>'[2]Industry&amp;Non-Energy-use'!AQ834</f>
        <v>0</v>
      </c>
      <c r="U456" s="3">
        <f>'[2]Industry&amp;Non-Energy-use'!AR834</f>
        <v>0</v>
      </c>
      <c r="V456" s="3">
        <f>'[2]Industry&amp;Non-Energy-use'!AS834</f>
        <v>0</v>
      </c>
      <c r="W456" s="3">
        <f>'[2]Industry&amp;Non-Energy-use'!AT834</f>
        <v>0</v>
      </c>
      <c r="X456" s="3">
        <f>'[2]Industry&amp;Non-Energy-use'!AU834</f>
        <v>0</v>
      </c>
    </row>
    <row r="457" spans="1:24" x14ac:dyDescent="0.25">
      <c r="E457"/>
    </row>
    <row r="458" spans="1:24" x14ac:dyDescent="0.25">
      <c r="A458" t="s">
        <v>4</v>
      </c>
      <c r="B458" t="s">
        <v>86</v>
      </c>
      <c r="D458" s="22" t="s">
        <v>87</v>
      </c>
      <c r="E458" t="s">
        <v>87</v>
      </c>
      <c r="F458" s="2" t="str">
        <f>'[2]Industry&amp;Non-Energy-use'!AC836</f>
        <v>Coal</v>
      </c>
      <c r="G458" s="2" t="str">
        <f>'[2]Industry&amp;Non-Energy-use'!AD836</f>
        <v>GWh</v>
      </c>
      <c r="H458" s="3">
        <f>'[2]Industry&amp;Non-Energy-use'!AE836</f>
        <v>0</v>
      </c>
      <c r="I458" s="3">
        <f>'[2]Industry&amp;Non-Energy-use'!AF836</f>
        <v>1505.7583333333253</v>
      </c>
      <c r="J458" s="3">
        <f>'[2]Industry&amp;Non-Energy-use'!AG836</f>
        <v>0</v>
      </c>
      <c r="K458" s="3">
        <f>'[2]Industry&amp;Non-Energy-use'!AH836</f>
        <v>0</v>
      </c>
      <c r="L458" s="3">
        <f>'[2]Industry&amp;Non-Energy-use'!AI836</f>
        <v>0</v>
      </c>
      <c r="M458" s="3">
        <f>'[2]Industry&amp;Non-Energy-use'!AJ836</f>
        <v>0</v>
      </c>
      <c r="N458" s="3">
        <f>'[2]Industry&amp;Non-Energy-use'!AK836</f>
        <v>0</v>
      </c>
      <c r="O458" s="3">
        <f>'[2]Industry&amp;Non-Energy-use'!AL836</f>
        <v>0</v>
      </c>
      <c r="P458" s="3">
        <f>'[2]Industry&amp;Non-Energy-use'!AM836</f>
        <v>0</v>
      </c>
      <c r="Q458" s="3">
        <f>'[2]Industry&amp;Non-Energy-use'!AN836</f>
        <v>0</v>
      </c>
      <c r="R458" s="3">
        <f>'[2]Industry&amp;Non-Energy-use'!AO836</f>
        <v>0</v>
      </c>
      <c r="S458" s="3">
        <f>'[2]Industry&amp;Non-Energy-use'!AP836</f>
        <v>0</v>
      </c>
      <c r="T458" s="3">
        <f>'[2]Industry&amp;Non-Energy-use'!AQ836</f>
        <v>0</v>
      </c>
      <c r="U458" s="3">
        <f>'[2]Industry&amp;Non-Energy-use'!AR836</f>
        <v>0</v>
      </c>
      <c r="V458" s="3">
        <f>'[2]Industry&amp;Non-Energy-use'!AS836</f>
        <v>0</v>
      </c>
      <c r="W458" s="3">
        <f>'[2]Industry&amp;Non-Energy-use'!AT836</f>
        <v>0</v>
      </c>
      <c r="X458" s="3">
        <f>'[2]Industry&amp;Non-Energy-use'!AU836</f>
        <v>0</v>
      </c>
    </row>
    <row r="459" spans="1:24" x14ac:dyDescent="0.25">
      <c r="A459" t="s">
        <v>4</v>
      </c>
      <c r="B459" t="s">
        <v>86</v>
      </c>
      <c r="D459" s="22" t="s">
        <v>87</v>
      </c>
      <c r="E459" t="s">
        <v>87</v>
      </c>
      <c r="F459" s="2" t="str">
        <f>'[2]Industry&amp;Non-Energy-use'!AC837</f>
        <v>Oil</v>
      </c>
      <c r="G459" s="2" t="str">
        <f>'[2]Industry&amp;Non-Energy-use'!AD837</f>
        <v>GWh</v>
      </c>
      <c r="H459" s="3">
        <f>'[2]Industry&amp;Non-Energy-use'!AE837</f>
        <v>0</v>
      </c>
      <c r="I459" s="3">
        <f>'[2]Industry&amp;Non-Energy-use'!AF837</f>
        <v>6372.9427413333333</v>
      </c>
      <c r="J459" s="3">
        <f>'[2]Industry&amp;Non-Energy-use'!AG837</f>
        <v>0</v>
      </c>
      <c r="K459" s="3">
        <f>'[2]Industry&amp;Non-Energy-use'!AH837</f>
        <v>0</v>
      </c>
      <c r="L459" s="3">
        <f>'[2]Industry&amp;Non-Energy-use'!AI837</f>
        <v>0</v>
      </c>
      <c r="M459" s="3">
        <f>'[2]Industry&amp;Non-Energy-use'!AJ837</f>
        <v>0</v>
      </c>
      <c r="N459" s="3">
        <f>'[2]Industry&amp;Non-Energy-use'!AK837</f>
        <v>0</v>
      </c>
      <c r="O459" s="3">
        <f>'[2]Industry&amp;Non-Energy-use'!AL837</f>
        <v>0</v>
      </c>
      <c r="P459" s="3">
        <f>'[2]Industry&amp;Non-Energy-use'!AM837</f>
        <v>0</v>
      </c>
      <c r="Q459" s="3">
        <f>'[2]Industry&amp;Non-Energy-use'!AN837</f>
        <v>0</v>
      </c>
      <c r="R459" s="3">
        <f>'[2]Industry&amp;Non-Energy-use'!AO837</f>
        <v>0</v>
      </c>
      <c r="S459" s="3">
        <f>'[2]Industry&amp;Non-Energy-use'!AP837</f>
        <v>0</v>
      </c>
      <c r="T459" s="3">
        <f>'[2]Industry&amp;Non-Energy-use'!AQ837</f>
        <v>0</v>
      </c>
      <c r="U459" s="3">
        <f>'[2]Industry&amp;Non-Energy-use'!AR837</f>
        <v>0</v>
      </c>
      <c r="V459" s="3">
        <f>'[2]Industry&amp;Non-Energy-use'!AS837</f>
        <v>0</v>
      </c>
      <c r="W459" s="3">
        <f>'[2]Industry&amp;Non-Energy-use'!AT837</f>
        <v>0</v>
      </c>
      <c r="X459" s="3">
        <f>'[2]Industry&amp;Non-Energy-use'!AU837</f>
        <v>0</v>
      </c>
    </row>
    <row r="460" spans="1:24" x14ac:dyDescent="0.25">
      <c r="A460" t="s">
        <v>4</v>
      </c>
      <c r="B460" t="s">
        <v>86</v>
      </c>
      <c r="D460" s="22" t="s">
        <v>87</v>
      </c>
      <c r="E460" t="s">
        <v>87</v>
      </c>
      <c r="F460" s="2" t="str">
        <f>'[2]Industry&amp;Non-Energy-use'!AC838</f>
        <v>Natural Gas</v>
      </c>
      <c r="G460" s="2" t="str">
        <f>'[2]Industry&amp;Non-Energy-use'!AD838</f>
        <v>GWh</v>
      </c>
      <c r="H460" s="3">
        <f>'[2]Industry&amp;Non-Energy-use'!AE838</f>
        <v>0</v>
      </c>
      <c r="I460" s="3">
        <f>'[2]Industry&amp;Non-Energy-use'!AF838</f>
        <v>12112.784250000002</v>
      </c>
      <c r="J460" s="3">
        <f>'[2]Industry&amp;Non-Energy-use'!AG838</f>
        <v>10428.975893401101</v>
      </c>
      <c r="K460" s="3">
        <f>'[2]Industry&amp;Non-Energy-use'!AH838</f>
        <v>10112.946320873794</v>
      </c>
      <c r="L460" s="3">
        <f>'[2]Industry&amp;Non-Energy-use'!AI838</f>
        <v>10112.946320873794</v>
      </c>
      <c r="M460" s="3">
        <f>'[2]Industry&amp;Non-Energy-use'!AJ838</f>
        <v>0</v>
      </c>
      <c r="N460" s="3">
        <f>'[2]Industry&amp;Non-Energy-use'!AK838</f>
        <v>0</v>
      </c>
      <c r="O460" s="3">
        <f>'[2]Industry&amp;Non-Energy-use'!AL838</f>
        <v>0</v>
      </c>
      <c r="P460" s="3">
        <f>'[2]Industry&amp;Non-Energy-use'!AM838</f>
        <v>0</v>
      </c>
      <c r="Q460" s="3">
        <f>'[2]Industry&amp;Non-Energy-use'!AN838</f>
        <v>0</v>
      </c>
      <c r="R460" s="3">
        <f>'[2]Industry&amp;Non-Energy-use'!AO838</f>
        <v>0</v>
      </c>
      <c r="S460" s="3">
        <f>'[2]Industry&amp;Non-Energy-use'!AP838</f>
        <v>0</v>
      </c>
      <c r="T460" s="3">
        <f>'[2]Industry&amp;Non-Energy-use'!AQ838</f>
        <v>0</v>
      </c>
      <c r="U460" s="3">
        <f>'[2]Industry&amp;Non-Energy-use'!AR838</f>
        <v>0</v>
      </c>
      <c r="V460" s="3">
        <f>'[2]Industry&amp;Non-Energy-use'!AS838</f>
        <v>0</v>
      </c>
      <c r="W460" s="3">
        <f>'[2]Industry&amp;Non-Energy-use'!AT838</f>
        <v>0</v>
      </c>
      <c r="X460" s="3">
        <f>'[2]Industry&amp;Non-Energy-use'!AU838</f>
        <v>0</v>
      </c>
    </row>
    <row r="461" spans="1:24" x14ac:dyDescent="0.25">
      <c r="A461" t="s">
        <v>4</v>
      </c>
      <c r="B461" t="s">
        <v>86</v>
      </c>
      <c r="D461" s="22" t="s">
        <v>87</v>
      </c>
      <c r="E461" t="s">
        <v>87</v>
      </c>
      <c r="F461" s="2" t="str">
        <f>'[2]Industry&amp;Non-Energy-use'!AC839</f>
        <v>Biofuels</v>
      </c>
      <c r="G461" s="2" t="str">
        <f>'[2]Industry&amp;Non-Energy-use'!AD839</f>
        <v>GWh</v>
      </c>
      <c r="H461" s="3">
        <f>'[2]Industry&amp;Non-Energy-use'!AE839</f>
        <v>0</v>
      </c>
      <c r="I461" s="3">
        <f>'[2]Industry&amp;Non-Energy-use'!AF839</f>
        <v>156914.97208333336</v>
      </c>
      <c r="J461" s="3">
        <f>'[2]Industry&amp;Non-Energy-use'!AG839</f>
        <v>160606.22875837696</v>
      </c>
      <c r="K461" s="3">
        <f>'[2]Industry&amp;Non-Energy-use'!AH839</f>
        <v>155739.37334145643</v>
      </c>
      <c r="L461" s="3">
        <f>'[2]Industry&amp;Non-Energy-use'!AI839</f>
        <v>151694.19481310691</v>
      </c>
      <c r="M461" s="3">
        <f>'[2]Industry&amp;Non-Energy-use'!AJ839</f>
        <v>162320.02365979404</v>
      </c>
      <c r="N461" s="3">
        <f>'[2]Industry&amp;Non-Energy-use'!AK839</f>
        <v>142316.95003707192</v>
      </c>
      <c r="O461" s="3">
        <f>'[2]Industry&amp;Non-Energy-use'!AL839</f>
        <v>142316.95003707192</v>
      </c>
      <c r="P461" s="3">
        <f>'[2]Industry&amp;Non-Energy-use'!AM839</f>
        <v>153377.29932006958</v>
      </c>
      <c r="Q461" s="3">
        <f>'[2]Industry&amp;Non-Energy-use'!AN839</f>
        <v>124866.18669205117</v>
      </c>
      <c r="R461" s="3">
        <f>'[2]Industry&amp;Non-Energy-use'!AO839</f>
        <v>124866.18669205117</v>
      </c>
      <c r="S461" s="3">
        <f>'[2]Industry&amp;Non-Energy-use'!AP839</f>
        <v>135848.05065720741</v>
      </c>
      <c r="T461" s="3">
        <f>'[2]Industry&amp;Non-Energy-use'!AQ839</f>
        <v>83829.100130067396</v>
      </c>
      <c r="U461" s="3">
        <f>'[2]Industry&amp;Non-Energy-use'!AR839</f>
        <v>83829.100130067396</v>
      </c>
      <c r="V461" s="3">
        <f>'[2]Industry&amp;Non-Energy-use'!AS839</f>
        <v>102571.63771809006</v>
      </c>
      <c r="W461" s="3">
        <f>'[2]Industry&amp;Non-Energy-use'!AT839</f>
        <v>43272.409662319238</v>
      </c>
      <c r="X461" s="3">
        <f>'[2]Industry&amp;Non-Energy-use'!AU839</f>
        <v>43272.409662319238</v>
      </c>
    </row>
    <row r="462" spans="1:24" x14ac:dyDescent="0.25">
      <c r="A462" t="s">
        <v>4</v>
      </c>
      <c r="B462" t="s">
        <v>86</v>
      </c>
      <c r="D462" s="22" t="s">
        <v>87</v>
      </c>
      <c r="E462" t="s">
        <v>87</v>
      </c>
      <c r="F462" s="2" t="str">
        <f>'[2]Industry&amp;Non-Energy-use'!AC840</f>
        <v>Electricity</v>
      </c>
      <c r="G462" s="2" t="str">
        <f>'[2]Industry&amp;Non-Energy-use'!AD840</f>
        <v>GWh</v>
      </c>
      <c r="H462" s="3">
        <f>'[2]Industry&amp;Non-Energy-use'!AE840</f>
        <v>0</v>
      </c>
      <c r="I462" s="3">
        <f>'[2]Industry&amp;Non-Energy-use'!AF840</f>
        <v>24463.532000000007</v>
      </c>
      <c r="J462" s="3">
        <f>'[2]Industry&amp;Non-Energy-use'!AG840</f>
        <v>37544.313216243958</v>
      </c>
      <c r="K462" s="3">
        <f>'[2]Industry&amp;Non-Energy-use'!AH840</f>
        <v>36406.606755145658</v>
      </c>
      <c r="L462" s="3">
        <f>'[2]Industry&amp;Non-Energy-use'!AI840</f>
        <v>40451.785283495177</v>
      </c>
      <c r="M462" s="3">
        <f>'[2]Industry&amp;Non-Energy-use'!AJ840</f>
        <v>54106.674553264682</v>
      </c>
      <c r="N462" s="3">
        <f>'[2]Industry&amp;Non-Energy-use'!AK840</f>
        <v>56926.780014828779</v>
      </c>
      <c r="O462" s="3">
        <f>'[2]Industry&amp;Non-Energy-use'!AL840</f>
        <v>60992.978587316538</v>
      </c>
      <c r="P462" s="3">
        <f>'[2]Industry&amp;Non-Energy-use'!AM840</f>
        <v>75544.042948690985</v>
      </c>
      <c r="Q462" s="3">
        <f>'[2]Industry&amp;Non-Energy-use'!AN840</f>
        <v>74919.712015230703</v>
      </c>
      <c r="R462" s="3">
        <f>'[2]Industry&amp;Non-Energy-use'!AO840</f>
        <v>83244.124461367464</v>
      </c>
      <c r="S462" s="3">
        <f>'[2]Industry&amp;Non-Energy-use'!AP840</f>
        <v>111148.40508316969</v>
      </c>
      <c r="T462" s="3">
        <f>'[2]Industry&amp;Non-Energy-use'!AQ840</f>
        <v>104786.37516258423</v>
      </c>
      <c r="U462" s="3">
        <f>'[2]Industry&amp;Non-Energy-use'!AR840</f>
        <v>125743.65019510107</v>
      </c>
      <c r="V462" s="3">
        <f>'[2]Industry&amp;Non-Energy-use'!AS840</f>
        <v>153857.45657713508</v>
      </c>
      <c r="W462" s="3">
        <f>'[2]Industry&amp;Non-Energy-use'!AT840</f>
        <v>140635.33140253753</v>
      </c>
      <c r="X462" s="3">
        <f>'[2]Industry&amp;Non-Energy-use'!AU840</f>
        <v>173089.63864927695</v>
      </c>
    </row>
    <row r="463" spans="1:24" x14ac:dyDescent="0.25">
      <c r="A463" t="s">
        <v>4</v>
      </c>
      <c r="B463" t="s">
        <v>86</v>
      </c>
      <c r="D463" s="22" t="s">
        <v>87</v>
      </c>
      <c r="E463" t="s">
        <v>87</v>
      </c>
      <c r="F463" s="2" t="str">
        <f>'[2]Industry&amp;Non-Energy-use'!AC841</f>
        <v>Heat</v>
      </c>
      <c r="G463" s="2" t="str">
        <f>'[2]Industry&amp;Non-Energy-use'!AD841</f>
        <v>GWh</v>
      </c>
      <c r="H463" s="3">
        <f>'[2]Industry&amp;Non-Energy-use'!AE841</f>
        <v>0</v>
      </c>
      <c r="I463" s="3">
        <f>'[2]Industry&amp;Non-Energy-use'!AF841</f>
        <v>0</v>
      </c>
      <c r="J463" s="3">
        <f>'[2]Industry&amp;Non-Energy-use'!AG841</f>
        <v>0</v>
      </c>
      <c r="K463" s="3">
        <f>'[2]Industry&amp;Non-Energy-use'!AH841</f>
        <v>0</v>
      </c>
      <c r="L463" s="3">
        <f>'[2]Industry&amp;Non-Energy-use'!AI841</f>
        <v>0</v>
      </c>
      <c r="M463" s="3">
        <f>'[2]Industry&amp;Non-Energy-use'!AJ841</f>
        <v>0</v>
      </c>
      <c r="N463" s="3">
        <f>'[2]Industry&amp;Non-Energy-use'!AK841</f>
        <v>0</v>
      </c>
      <c r="O463" s="3">
        <f>'[2]Industry&amp;Non-Energy-use'!AL841</f>
        <v>0</v>
      </c>
      <c r="P463" s="3">
        <f>'[2]Industry&amp;Non-Energy-use'!AM841</f>
        <v>0</v>
      </c>
      <c r="Q463" s="3">
        <f>'[2]Industry&amp;Non-Energy-use'!AN841</f>
        <v>0</v>
      </c>
      <c r="R463" s="3">
        <f>'[2]Industry&amp;Non-Energy-use'!AO841</f>
        <v>0</v>
      </c>
      <c r="S463" s="3">
        <f>'[2]Industry&amp;Non-Energy-use'!AP841</f>
        <v>0</v>
      </c>
      <c r="T463" s="3">
        <f>'[2]Industry&amp;Non-Energy-use'!AQ841</f>
        <v>0</v>
      </c>
      <c r="U463" s="3">
        <f>'[2]Industry&amp;Non-Energy-use'!AR841</f>
        <v>0</v>
      </c>
      <c r="V463" s="3">
        <f>'[2]Industry&amp;Non-Energy-use'!AS841</f>
        <v>0</v>
      </c>
      <c r="W463" s="3">
        <f>'[2]Industry&amp;Non-Energy-use'!AT841</f>
        <v>0</v>
      </c>
      <c r="X463" s="3">
        <f>'[2]Industry&amp;Non-Energy-use'!AU841</f>
        <v>0</v>
      </c>
    </row>
    <row r="464" spans="1:24" x14ac:dyDescent="0.25">
      <c r="A464" t="s">
        <v>4</v>
      </c>
      <c r="B464" t="s">
        <v>86</v>
      </c>
      <c r="D464" s="22" t="s">
        <v>87</v>
      </c>
      <c r="E464" t="s">
        <v>87</v>
      </c>
      <c r="F464" s="2" t="str">
        <f>'[2]Industry&amp;Non-Energy-use'!AC842</f>
        <v>Hydrogen</v>
      </c>
      <c r="G464" s="2" t="str">
        <f>'[2]Industry&amp;Non-Energy-use'!AD842</f>
        <v>GWh</v>
      </c>
      <c r="H464" s="3">
        <f>'[2]Industry&amp;Non-Energy-use'!AE842</f>
        <v>0</v>
      </c>
      <c r="I464" s="3">
        <f>'[2]Industry&amp;Non-Energy-use'!AF842</f>
        <v>0</v>
      </c>
      <c r="J464" s="3">
        <f>'[2]Industry&amp;Non-Energy-use'!AG842</f>
        <v>0</v>
      </c>
      <c r="K464" s="3">
        <f>'[2]Industry&amp;Non-Energy-use'!AH842</f>
        <v>0</v>
      </c>
      <c r="L464" s="3">
        <f>'[2]Industry&amp;Non-Energy-use'!AI842</f>
        <v>0</v>
      </c>
      <c r="M464" s="3">
        <f>'[2]Industry&amp;Non-Energy-use'!AJ842</f>
        <v>0</v>
      </c>
      <c r="N464" s="3">
        <f>'[2]Industry&amp;Non-Energy-use'!AK842</f>
        <v>4066.1985724877695</v>
      </c>
      <c r="O464" s="3">
        <f>'[2]Industry&amp;Non-Energy-use'!AL842</f>
        <v>0</v>
      </c>
      <c r="P464" s="3">
        <f>'[2]Industry&amp;Non-Energy-use'!AM842</f>
        <v>0</v>
      </c>
      <c r="Q464" s="3">
        <f>'[2]Industry&amp;Non-Energy-use'!AN842</f>
        <v>8324.4124461367446</v>
      </c>
      <c r="R464" s="3">
        <f>'[2]Industry&amp;Non-Energy-use'!AO842</f>
        <v>0</v>
      </c>
      <c r="S464" s="3">
        <f>'[2]Industry&amp;Non-Energy-use'!AP842</f>
        <v>0</v>
      </c>
      <c r="T464" s="3">
        <f>'[2]Industry&amp;Non-Energy-use'!AQ842</f>
        <v>20957.275032516849</v>
      </c>
      <c r="U464" s="3">
        <f>'[2]Industry&amp;Non-Energy-use'!AR842</f>
        <v>0</v>
      </c>
      <c r="V464" s="3">
        <f>'[2]Industry&amp;Non-Energy-use'!AS842</f>
        <v>0</v>
      </c>
      <c r="W464" s="3">
        <f>'[2]Industry&amp;Non-Energy-use'!AT842</f>
        <v>32454.30724673943</v>
      </c>
      <c r="X464" s="3">
        <f>'[2]Industry&amp;Non-Energy-use'!AU842</f>
        <v>0</v>
      </c>
    </row>
    <row r="465" spans="1:24" x14ac:dyDescent="0.25">
      <c r="A465" t="s">
        <v>4</v>
      </c>
      <c r="B465" t="s">
        <v>86</v>
      </c>
      <c r="D465" s="22" t="s">
        <v>87</v>
      </c>
      <c r="E465" t="s">
        <v>87</v>
      </c>
      <c r="F465" s="2" t="str">
        <f>'[2]Industry&amp;Non-Energy-use'!AC843</f>
        <v>E-fuels</v>
      </c>
      <c r="G465" s="2" t="str">
        <f>'[2]Industry&amp;Non-Energy-use'!AD843</f>
        <v>GWh</v>
      </c>
      <c r="H465" s="3">
        <f>'[2]Industry&amp;Non-Energy-use'!AE843</f>
        <v>0</v>
      </c>
      <c r="I465" s="3">
        <f>'[2]Industry&amp;Non-Energy-use'!AF843</f>
        <v>0</v>
      </c>
      <c r="J465" s="3">
        <f>'[2]Industry&amp;Non-Energy-use'!AG843</f>
        <v>0</v>
      </c>
      <c r="K465" s="3">
        <f>'[2]Industry&amp;Non-Energy-use'!AH843</f>
        <v>0</v>
      </c>
      <c r="L465" s="3">
        <f>'[2]Industry&amp;Non-Energy-use'!AI843</f>
        <v>0</v>
      </c>
      <c r="M465" s="3">
        <f>'[2]Industry&amp;Non-Energy-use'!AJ843</f>
        <v>0</v>
      </c>
      <c r="N465" s="3">
        <f>'[2]Industry&amp;Non-Energy-use'!AK843</f>
        <v>0</v>
      </c>
      <c r="O465" s="3">
        <f>'[2]Industry&amp;Non-Energy-use'!AL843</f>
        <v>0</v>
      </c>
      <c r="P465" s="3">
        <f>'[2]Industry&amp;Non-Energy-use'!AM843</f>
        <v>0</v>
      </c>
      <c r="Q465" s="3">
        <f>'[2]Industry&amp;Non-Energy-use'!AN843</f>
        <v>0</v>
      </c>
      <c r="R465" s="3">
        <f>'[2]Industry&amp;Non-Energy-use'!AO843</f>
        <v>0</v>
      </c>
      <c r="S465" s="3">
        <f>'[2]Industry&amp;Non-Energy-use'!AP843</f>
        <v>0</v>
      </c>
      <c r="T465" s="3">
        <f>'[2]Industry&amp;Non-Energy-use'!AQ843</f>
        <v>0</v>
      </c>
      <c r="U465" s="3">
        <f>'[2]Industry&amp;Non-Energy-use'!AR843</f>
        <v>0</v>
      </c>
      <c r="V465" s="3">
        <f>'[2]Industry&amp;Non-Energy-use'!AS843</f>
        <v>0</v>
      </c>
      <c r="W465" s="3">
        <f>'[2]Industry&amp;Non-Energy-use'!AT843</f>
        <v>0</v>
      </c>
      <c r="X465" s="3">
        <f>'[2]Industry&amp;Non-Energy-use'!AU843</f>
        <v>0</v>
      </c>
    </row>
    <row r="466" spans="1:24" x14ac:dyDescent="0.25">
      <c r="E466"/>
    </row>
    <row r="467" spans="1:24" x14ac:dyDescent="0.25">
      <c r="A467" t="s">
        <v>4</v>
      </c>
      <c r="B467" t="s">
        <v>88</v>
      </c>
      <c r="D467" s="22" t="s">
        <v>89</v>
      </c>
      <c r="E467" t="s">
        <v>89</v>
      </c>
      <c r="F467" s="2" t="str">
        <f>'[2]Industry&amp;Non-Energy-use'!AC845</f>
        <v>Coal</v>
      </c>
      <c r="G467" s="2" t="str">
        <f>'[2]Industry&amp;Non-Energy-use'!AD845</f>
        <v>GWh</v>
      </c>
      <c r="H467" s="3">
        <f>'[2]Industry&amp;Non-Energy-use'!AE845</f>
        <v>0</v>
      </c>
      <c r="I467" s="3">
        <f>'[2]Industry&amp;Non-Energy-use'!AF845</f>
        <v>0</v>
      </c>
      <c r="J467" s="3">
        <f>'[2]Industry&amp;Non-Energy-use'!AG845</f>
        <v>0</v>
      </c>
      <c r="K467" s="3">
        <f>'[2]Industry&amp;Non-Energy-use'!AH845</f>
        <v>0</v>
      </c>
      <c r="L467" s="3">
        <f>'[2]Industry&amp;Non-Energy-use'!AI845</f>
        <v>0</v>
      </c>
      <c r="M467" s="3">
        <f>'[2]Industry&amp;Non-Energy-use'!AJ845</f>
        <v>0</v>
      </c>
      <c r="N467" s="3">
        <f>'[2]Industry&amp;Non-Energy-use'!AK845</f>
        <v>0</v>
      </c>
      <c r="O467" s="3">
        <f>'[2]Industry&amp;Non-Energy-use'!AL845</f>
        <v>0</v>
      </c>
      <c r="P467" s="3">
        <f>'[2]Industry&amp;Non-Energy-use'!AM845</f>
        <v>0</v>
      </c>
      <c r="Q467" s="3">
        <f>'[2]Industry&amp;Non-Energy-use'!AN845</f>
        <v>0</v>
      </c>
      <c r="R467" s="3">
        <f>'[2]Industry&amp;Non-Energy-use'!AO845</f>
        <v>0</v>
      </c>
      <c r="S467" s="3">
        <f>'[2]Industry&amp;Non-Energy-use'!AP845</f>
        <v>0</v>
      </c>
      <c r="T467" s="3">
        <f>'[2]Industry&amp;Non-Energy-use'!AQ845</f>
        <v>0</v>
      </c>
      <c r="U467" s="3">
        <f>'[2]Industry&amp;Non-Energy-use'!AR845</f>
        <v>0</v>
      </c>
      <c r="V467" s="3">
        <f>'[2]Industry&amp;Non-Energy-use'!AS845</f>
        <v>0</v>
      </c>
      <c r="W467" s="3">
        <f>'[2]Industry&amp;Non-Energy-use'!AT845</f>
        <v>0</v>
      </c>
      <c r="X467" s="3">
        <f>'[2]Industry&amp;Non-Energy-use'!AU845</f>
        <v>0</v>
      </c>
    </row>
    <row r="468" spans="1:24" x14ac:dyDescent="0.25">
      <c r="A468" t="s">
        <v>4</v>
      </c>
      <c r="B468" t="s">
        <v>88</v>
      </c>
      <c r="D468" s="22" t="s">
        <v>89</v>
      </c>
      <c r="E468" t="s">
        <v>89</v>
      </c>
      <c r="F468" s="2" t="str">
        <f>'[2]Industry&amp;Non-Energy-use'!AC846</f>
        <v>Oil</v>
      </c>
      <c r="G468" s="2" t="str">
        <f>'[2]Industry&amp;Non-Energy-use'!AD846</f>
        <v>GWh</v>
      </c>
      <c r="H468" s="3">
        <f>'[2]Industry&amp;Non-Energy-use'!AE846</f>
        <v>0</v>
      </c>
      <c r="I468" s="3">
        <f>'[2]Industry&amp;Non-Energy-use'!AF846</f>
        <v>0</v>
      </c>
      <c r="J468" s="3">
        <f>'[2]Industry&amp;Non-Energy-use'!AG846</f>
        <v>0</v>
      </c>
      <c r="K468" s="3">
        <f>'[2]Industry&amp;Non-Energy-use'!AH846</f>
        <v>0</v>
      </c>
      <c r="L468" s="3">
        <f>'[2]Industry&amp;Non-Energy-use'!AI846</f>
        <v>0</v>
      </c>
      <c r="M468" s="3">
        <f>'[2]Industry&amp;Non-Energy-use'!AJ846</f>
        <v>0</v>
      </c>
      <c r="N468" s="3">
        <f>'[2]Industry&amp;Non-Energy-use'!AK846</f>
        <v>0</v>
      </c>
      <c r="O468" s="3">
        <f>'[2]Industry&amp;Non-Energy-use'!AL846</f>
        <v>0</v>
      </c>
      <c r="P468" s="3">
        <f>'[2]Industry&amp;Non-Energy-use'!AM846</f>
        <v>0</v>
      </c>
      <c r="Q468" s="3">
        <f>'[2]Industry&amp;Non-Energy-use'!AN846</f>
        <v>0</v>
      </c>
      <c r="R468" s="3">
        <f>'[2]Industry&amp;Non-Energy-use'!AO846</f>
        <v>0</v>
      </c>
      <c r="S468" s="3">
        <f>'[2]Industry&amp;Non-Energy-use'!AP846</f>
        <v>0</v>
      </c>
      <c r="T468" s="3">
        <f>'[2]Industry&amp;Non-Energy-use'!AQ846</f>
        <v>0</v>
      </c>
      <c r="U468" s="3">
        <f>'[2]Industry&amp;Non-Energy-use'!AR846</f>
        <v>0</v>
      </c>
      <c r="V468" s="3">
        <f>'[2]Industry&amp;Non-Energy-use'!AS846</f>
        <v>0</v>
      </c>
      <c r="W468" s="3">
        <f>'[2]Industry&amp;Non-Energy-use'!AT846</f>
        <v>0</v>
      </c>
      <c r="X468" s="3">
        <f>'[2]Industry&amp;Non-Energy-use'!AU846</f>
        <v>0</v>
      </c>
    </row>
    <row r="469" spans="1:24" x14ac:dyDescent="0.25">
      <c r="A469" t="s">
        <v>4</v>
      </c>
      <c r="B469" t="s">
        <v>88</v>
      </c>
      <c r="D469" s="22" t="s">
        <v>89</v>
      </c>
      <c r="E469" t="s">
        <v>89</v>
      </c>
      <c r="F469" s="2" t="str">
        <f>'[2]Industry&amp;Non-Energy-use'!AC847</f>
        <v>Natural Gas</v>
      </c>
      <c r="G469" s="2" t="str">
        <f>'[2]Industry&amp;Non-Energy-use'!AD847</f>
        <v>GWh</v>
      </c>
      <c r="H469" s="3">
        <f>'[2]Industry&amp;Non-Energy-use'!AE847</f>
        <v>0</v>
      </c>
      <c r="I469" s="3">
        <f>'[2]Industry&amp;Non-Energy-use'!AF847</f>
        <v>0</v>
      </c>
      <c r="J469" s="3">
        <f>'[2]Industry&amp;Non-Energy-use'!AG847</f>
        <v>0</v>
      </c>
      <c r="K469" s="3">
        <f>'[2]Industry&amp;Non-Energy-use'!AH847</f>
        <v>0</v>
      </c>
      <c r="L469" s="3">
        <f>'[2]Industry&amp;Non-Energy-use'!AI847</f>
        <v>0</v>
      </c>
      <c r="M469" s="3">
        <f>'[2]Industry&amp;Non-Energy-use'!AJ847</f>
        <v>0</v>
      </c>
      <c r="N469" s="3">
        <f>'[2]Industry&amp;Non-Energy-use'!AK847</f>
        <v>0</v>
      </c>
      <c r="O469" s="3">
        <f>'[2]Industry&amp;Non-Energy-use'!AL847</f>
        <v>0</v>
      </c>
      <c r="P469" s="3">
        <f>'[2]Industry&amp;Non-Energy-use'!AM847</f>
        <v>0</v>
      </c>
      <c r="Q469" s="3">
        <f>'[2]Industry&amp;Non-Energy-use'!AN847</f>
        <v>0</v>
      </c>
      <c r="R469" s="3">
        <f>'[2]Industry&amp;Non-Energy-use'!AO847</f>
        <v>0</v>
      </c>
      <c r="S469" s="3">
        <f>'[2]Industry&amp;Non-Energy-use'!AP847</f>
        <v>0</v>
      </c>
      <c r="T469" s="3">
        <f>'[2]Industry&amp;Non-Energy-use'!AQ847</f>
        <v>0</v>
      </c>
      <c r="U469" s="3">
        <f>'[2]Industry&amp;Non-Energy-use'!AR847</f>
        <v>0</v>
      </c>
      <c r="V469" s="3">
        <f>'[2]Industry&amp;Non-Energy-use'!AS847</f>
        <v>0</v>
      </c>
      <c r="W469" s="3">
        <f>'[2]Industry&amp;Non-Energy-use'!AT847</f>
        <v>0</v>
      </c>
      <c r="X469" s="3">
        <f>'[2]Industry&amp;Non-Energy-use'!AU847</f>
        <v>0</v>
      </c>
    </row>
    <row r="470" spans="1:24" x14ac:dyDescent="0.25">
      <c r="A470" t="s">
        <v>4</v>
      </c>
      <c r="B470" t="s">
        <v>88</v>
      </c>
      <c r="D470" s="22" t="s">
        <v>89</v>
      </c>
      <c r="E470" t="s">
        <v>89</v>
      </c>
      <c r="F470" s="2" t="str">
        <f>'[2]Industry&amp;Non-Energy-use'!AC848</f>
        <v>Biofuels</v>
      </c>
      <c r="G470" s="2" t="str">
        <f>'[2]Industry&amp;Non-Energy-use'!AD848</f>
        <v>GWh</v>
      </c>
      <c r="H470" s="3">
        <f>'[2]Industry&amp;Non-Energy-use'!AE848</f>
        <v>0</v>
      </c>
      <c r="I470" s="3">
        <f>'[2]Industry&amp;Non-Energy-use'!AF848</f>
        <v>0</v>
      </c>
      <c r="J470" s="3">
        <f>'[2]Industry&amp;Non-Energy-use'!AG848</f>
        <v>0</v>
      </c>
      <c r="K470" s="3">
        <f>'[2]Industry&amp;Non-Energy-use'!AH848</f>
        <v>0</v>
      </c>
      <c r="L470" s="3">
        <f>'[2]Industry&amp;Non-Energy-use'!AI848</f>
        <v>0</v>
      </c>
      <c r="M470" s="3">
        <f>'[2]Industry&amp;Non-Energy-use'!AJ848</f>
        <v>0</v>
      </c>
      <c r="N470" s="3">
        <f>'[2]Industry&amp;Non-Energy-use'!AK848</f>
        <v>0</v>
      </c>
      <c r="O470" s="3">
        <f>'[2]Industry&amp;Non-Energy-use'!AL848</f>
        <v>0</v>
      </c>
      <c r="P470" s="3">
        <f>'[2]Industry&amp;Non-Energy-use'!AM848</f>
        <v>0</v>
      </c>
      <c r="Q470" s="3">
        <f>'[2]Industry&amp;Non-Energy-use'!AN848</f>
        <v>0</v>
      </c>
      <c r="R470" s="3">
        <f>'[2]Industry&amp;Non-Energy-use'!AO848</f>
        <v>0</v>
      </c>
      <c r="S470" s="3">
        <f>'[2]Industry&amp;Non-Energy-use'!AP848</f>
        <v>0</v>
      </c>
      <c r="T470" s="3">
        <f>'[2]Industry&amp;Non-Energy-use'!AQ848</f>
        <v>0</v>
      </c>
      <c r="U470" s="3">
        <f>'[2]Industry&amp;Non-Energy-use'!AR848</f>
        <v>0</v>
      </c>
      <c r="V470" s="3">
        <f>'[2]Industry&amp;Non-Energy-use'!AS848</f>
        <v>0</v>
      </c>
      <c r="W470" s="3">
        <f>'[2]Industry&amp;Non-Energy-use'!AT848</f>
        <v>0</v>
      </c>
      <c r="X470" s="3">
        <f>'[2]Industry&amp;Non-Energy-use'!AU848</f>
        <v>0</v>
      </c>
    </row>
    <row r="471" spans="1:24" x14ac:dyDescent="0.25">
      <c r="A471" t="s">
        <v>4</v>
      </c>
      <c r="B471" t="s">
        <v>88</v>
      </c>
      <c r="D471" s="22" t="s">
        <v>89</v>
      </c>
      <c r="E471" t="s">
        <v>89</v>
      </c>
      <c r="F471" s="2" t="str">
        <f>'[2]Industry&amp;Non-Energy-use'!AC849</f>
        <v>Electricity</v>
      </c>
      <c r="G471" s="2" t="str">
        <f>'[2]Industry&amp;Non-Energy-use'!AD849</f>
        <v>GWh</v>
      </c>
      <c r="H471" s="3">
        <f>'[2]Industry&amp;Non-Energy-use'!AE849</f>
        <v>0</v>
      </c>
      <c r="I471" s="3">
        <f>'[2]Industry&amp;Non-Energy-use'!AF849</f>
        <v>0</v>
      </c>
      <c r="J471" s="3">
        <f>'[2]Industry&amp;Non-Energy-use'!AG849</f>
        <v>0</v>
      </c>
      <c r="K471" s="3">
        <f>'[2]Industry&amp;Non-Energy-use'!AH849</f>
        <v>0</v>
      </c>
      <c r="L471" s="3">
        <f>'[2]Industry&amp;Non-Energy-use'!AI849</f>
        <v>0</v>
      </c>
      <c r="M471" s="3">
        <f>'[2]Industry&amp;Non-Energy-use'!AJ849</f>
        <v>0</v>
      </c>
      <c r="N471" s="3">
        <f>'[2]Industry&amp;Non-Energy-use'!AK849</f>
        <v>0</v>
      </c>
      <c r="O471" s="3">
        <f>'[2]Industry&amp;Non-Energy-use'!AL849</f>
        <v>0</v>
      </c>
      <c r="P471" s="3">
        <f>'[2]Industry&amp;Non-Energy-use'!AM849</f>
        <v>0</v>
      </c>
      <c r="Q471" s="3">
        <f>'[2]Industry&amp;Non-Energy-use'!AN849</f>
        <v>0</v>
      </c>
      <c r="R471" s="3">
        <f>'[2]Industry&amp;Non-Energy-use'!AO849</f>
        <v>0</v>
      </c>
      <c r="S471" s="3">
        <f>'[2]Industry&amp;Non-Energy-use'!AP849</f>
        <v>0</v>
      </c>
      <c r="T471" s="3">
        <f>'[2]Industry&amp;Non-Energy-use'!AQ849</f>
        <v>0</v>
      </c>
      <c r="U471" s="3">
        <f>'[2]Industry&amp;Non-Energy-use'!AR849</f>
        <v>0</v>
      </c>
      <c r="V471" s="3">
        <f>'[2]Industry&amp;Non-Energy-use'!AS849</f>
        <v>0</v>
      </c>
      <c r="W471" s="3">
        <f>'[2]Industry&amp;Non-Energy-use'!AT849</f>
        <v>0</v>
      </c>
      <c r="X471" s="3">
        <f>'[2]Industry&amp;Non-Energy-use'!AU849</f>
        <v>0</v>
      </c>
    </row>
    <row r="472" spans="1:24" x14ac:dyDescent="0.25">
      <c r="A472" t="s">
        <v>4</v>
      </c>
      <c r="B472" t="s">
        <v>88</v>
      </c>
      <c r="D472" s="22" t="s">
        <v>89</v>
      </c>
      <c r="E472" t="s">
        <v>89</v>
      </c>
      <c r="F472" s="2" t="str">
        <f>'[2]Industry&amp;Non-Energy-use'!AC850</f>
        <v>Heat</v>
      </c>
      <c r="G472" s="2" t="str">
        <f>'[2]Industry&amp;Non-Energy-use'!AD850</f>
        <v>GWh</v>
      </c>
      <c r="H472" s="3">
        <f>'[2]Industry&amp;Non-Energy-use'!AE850</f>
        <v>0</v>
      </c>
      <c r="I472" s="3">
        <f>'[2]Industry&amp;Non-Energy-use'!AF850</f>
        <v>0</v>
      </c>
      <c r="J472" s="3">
        <f>'[2]Industry&amp;Non-Energy-use'!AG850</f>
        <v>0</v>
      </c>
      <c r="K472" s="3">
        <f>'[2]Industry&amp;Non-Energy-use'!AH850</f>
        <v>0</v>
      </c>
      <c r="L472" s="3">
        <f>'[2]Industry&amp;Non-Energy-use'!AI850</f>
        <v>0</v>
      </c>
      <c r="M472" s="3">
        <f>'[2]Industry&amp;Non-Energy-use'!AJ850</f>
        <v>0</v>
      </c>
      <c r="N472" s="3">
        <f>'[2]Industry&amp;Non-Energy-use'!AK850</f>
        <v>0</v>
      </c>
      <c r="O472" s="3">
        <f>'[2]Industry&amp;Non-Energy-use'!AL850</f>
        <v>0</v>
      </c>
      <c r="P472" s="3">
        <f>'[2]Industry&amp;Non-Energy-use'!AM850</f>
        <v>0</v>
      </c>
      <c r="Q472" s="3">
        <f>'[2]Industry&amp;Non-Energy-use'!AN850</f>
        <v>0</v>
      </c>
      <c r="R472" s="3">
        <f>'[2]Industry&amp;Non-Energy-use'!AO850</f>
        <v>0</v>
      </c>
      <c r="S472" s="3">
        <f>'[2]Industry&amp;Non-Energy-use'!AP850</f>
        <v>0</v>
      </c>
      <c r="T472" s="3">
        <f>'[2]Industry&amp;Non-Energy-use'!AQ850</f>
        <v>0</v>
      </c>
      <c r="U472" s="3">
        <f>'[2]Industry&amp;Non-Energy-use'!AR850</f>
        <v>0</v>
      </c>
      <c r="V472" s="3">
        <f>'[2]Industry&amp;Non-Energy-use'!AS850</f>
        <v>0</v>
      </c>
      <c r="W472" s="3">
        <f>'[2]Industry&amp;Non-Energy-use'!AT850</f>
        <v>0</v>
      </c>
      <c r="X472" s="3">
        <f>'[2]Industry&amp;Non-Energy-use'!AU850</f>
        <v>0</v>
      </c>
    </row>
    <row r="473" spans="1:24" x14ac:dyDescent="0.25">
      <c r="A473" t="s">
        <v>4</v>
      </c>
      <c r="B473" t="s">
        <v>88</v>
      </c>
      <c r="D473" s="22" t="s">
        <v>89</v>
      </c>
      <c r="E473" t="s">
        <v>89</v>
      </c>
      <c r="F473" s="2" t="str">
        <f>'[2]Industry&amp;Non-Energy-use'!AC851</f>
        <v>Hydrogen</v>
      </c>
      <c r="G473" s="2" t="str">
        <f>'[2]Industry&amp;Non-Energy-use'!AD851</f>
        <v>GWh</v>
      </c>
      <c r="H473" s="3">
        <f>'[2]Industry&amp;Non-Energy-use'!AE851</f>
        <v>0</v>
      </c>
      <c r="I473" s="3">
        <f>'[2]Industry&amp;Non-Energy-use'!AF851</f>
        <v>0</v>
      </c>
      <c r="J473" s="3">
        <f>'[2]Industry&amp;Non-Energy-use'!AG851</f>
        <v>0</v>
      </c>
      <c r="K473" s="3">
        <f>'[2]Industry&amp;Non-Energy-use'!AH851</f>
        <v>0</v>
      </c>
      <c r="L473" s="3">
        <f>'[2]Industry&amp;Non-Energy-use'!AI851</f>
        <v>0</v>
      </c>
      <c r="M473" s="3">
        <f>'[2]Industry&amp;Non-Energy-use'!AJ851</f>
        <v>0</v>
      </c>
      <c r="N473" s="3">
        <f>'[2]Industry&amp;Non-Energy-use'!AK851</f>
        <v>0</v>
      </c>
      <c r="O473" s="3">
        <f>'[2]Industry&amp;Non-Energy-use'!AL851</f>
        <v>0</v>
      </c>
      <c r="P473" s="3">
        <f>'[2]Industry&amp;Non-Energy-use'!AM851</f>
        <v>0</v>
      </c>
      <c r="Q473" s="3">
        <f>'[2]Industry&amp;Non-Energy-use'!AN851</f>
        <v>0</v>
      </c>
      <c r="R473" s="3">
        <f>'[2]Industry&amp;Non-Energy-use'!AO851</f>
        <v>0</v>
      </c>
      <c r="S473" s="3">
        <f>'[2]Industry&amp;Non-Energy-use'!AP851</f>
        <v>0</v>
      </c>
      <c r="T473" s="3">
        <f>'[2]Industry&amp;Non-Energy-use'!AQ851</f>
        <v>0</v>
      </c>
      <c r="U473" s="3">
        <f>'[2]Industry&amp;Non-Energy-use'!AR851</f>
        <v>0</v>
      </c>
      <c r="V473" s="3">
        <f>'[2]Industry&amp;Non-Energy-use'!AS851</f>
        <v>0</v>
      </c>
      <c r="W473" s="3">
        <f>'[2]Industry&amp;Non-Energy-use'!AT851</f>
        <v>0</v>
      </c>
      <c r="X473" s="3">
        <f>'[2]Industry&amp;Non-Energy-use'!AU851</f>
        <v>0</v>
      </c>
    </row>
    <row r="474" spans="1:24" x14ac:dyDescent="0.25">
      <c r="A474" t="s">
        <v>4</v>
      </c>
      <c r="B474" t="s">
        <v>88</v>
      </c>
      <c r="D474" s="22" t="s">
        <v>89</v>
      </c>
      <c r="E474" t="s">
        <v>89</v>
      </c>
      <c r="F474" s="2" t="str">
        <f>'[2]Industry&amp;Non-Energy-use'!AC852</f>
        <v>E-fuels</v>
      </c>
      <c r="G474" s="2" t="str">
        <f>'[2]Industry&amp;Non-Energy-use'!AD852</f>
        <v>GWh</v>
      </c>
      <c r="H474" s="3">
        <f>'[2]Industry&amp;Non-Energy-use'!AE852</f>
        <v>0</v>
      </c>
      <c r="I474" s="3">
        <f>'[2]Industry&amp;Non-Energy-use'!AF852</f>
        <v>0</v>
      </c>
      <c r="J474" s="3">
        <f>'[2]Industry&amp;Non-Energy-use'!AG852</f>
        <v>0</v>
      </c>
      <c r="K474" s="3">
        <f>'[2]Industry&amp;Non-Energy-use'!AH852</f>
        <v>0</v>
      </c>
      <c r="L474" s="3">
        <f>'[2]Industry&amp;Non-Energy-use'!AI852</f>
        <v>0</v>
      </c>
      <c r="M474" s="3">
        <f>'[2]Industry&amp;Non-Energy-use'!AJ852</f>
        <v>0</v>
      </c>
      <c r="N474" s="3">
        <f>'[2]Industry&amp;Non-Energy-use'!AK852</f>
        <v>0</v>
      </c>
      <c r="O474" s="3">
        <f>'[2]Industry&amp;Non-Energy-use'!AL852</f>
        <v>0</v>
      </c>
      <c r="P474" s="3">
        <f>'[2]Industry&amp;Non-Energy-use'!AM852</f>
        <v>0</v>
      </c>
      <c r="Q474" s="3">
        <f>'[2]Industry&amp;Non-Energy-use'!AN852</f>
        <v>0</v>
      </c>
      <c r="R474" s="3">
        <f>'[2]Industry&amp;Non-Energy-use'!AO852</f>
        <v>0</v>
      </c>
      <c r="S474" s="3">
        <f>'[2]Industry&amp;Non-Energy-use'!AP852</f>
        <v>0</v>
      </c>
      <c r="T474" s="3">
        <f>'[2]Industry&amp;Non-Energy-use'!AQ852</f>
        <v>0</v>
      </c>
      <c r="U474" s="3">
        <f>'[2]Industry&amp;Non-Energy-use'!AR852</f>
        <v>0</v>
      </c>
      <c r="V474" s="3">
        <f>'[2]Industry&amp;Non-Energy-use'!AS852</f>
        <v>0</v>
      </c>
      <c r="W474" s="3">
        <f>'[2]Industry&amp;Non-Energy-use'!AT852</f>
        <v>0</v>
      </c>
      <c r="X474" s="3">
        <f>'[2]Industry&amp;Non-Energy-use'!AU852</f>
        <v>0</v>
      </c>
    </row>
    <row r="475" spans="1:24" x14ac:dyDescent="0.25">
      <c r="E475"/>
    </row>
    <row r="476" spans="1:24" x14ac:dyDescent="0.25">
      <c r="A476" t="s">
        <v>4</v>
      </c>
      <c r="B476" t="s">
        <v>90</v>
      </c>
      <c r="D476" s="22" t="s">
        <v>91</v>
      </c>
      <c r="E476" t="s">
        <v>91</v>
      </c>
      <c r="F476" s="2" t="str">
        <f>'[2]Industry&amp;Non-Energy-use'!AC854</f>
        <v>Coal</v>
      </c>
      <c r="G476" s="2" t="str">
        <f>'[2]Industry&amp;Non-Energy-use'!AD854</f>
        <v>GWh</v>
      </c>
      <c r="H476" s="3">
        <f>'[2]Industry&amp;Non-Energy-use'!AE854</f>
        <v>0</v>
      </c>
      <c r="I476" s="3">
        <f>'[2]Industry&amp;Non-Energy-use'!AF854</f>
        <v>0</v>
      </c>
      <c r="J476" s="3">
        <f>'[2]Industry&amp;Non-Energy-use'!AG854</f>
        <v>0</v>
      </c>
      <c r="K476" s="3">
        <f>'[2]Industry&amp;Non-Energy-use'!AH854</f>
        <v>0</v>
      </c>
      <c r="L476" s="3">
        <f>'[2]Industry&amp;Non-Energy-use'!AI854</f>
        <v>0</v>
      </c>
      <c r="M476" s="3">
        <f>'[2]Industry&amp;Non-Energy-use'!AJ854</f>
        <v>0</v>
      </c>
      <c r="N476" s="3">
        <f>'[2]Industry&amp;Non-Energy-use'!AK854</f>
        <v>0</v>
      </c>
      <c r="O476" s="3">
        <f>'[2]Industry&amp;Non-Energy-use'!AL854</f>
        <v>0</v>
      </c>
      <c r="P476" s="3">
        <f>'[2]Industry&amp;Non-Energy-use'!AM854</f>
        <v>0</v>
      </c>
      <c r="Q476" s="3">
        <f>'[2]Industry&amp;Non-Energy-use'!AN854</f>
        <v>0</v>
      </c>
      <c r="R476" s="3">
        <f>'[2]Industry&amp;Non-Energy-use'!AO854</f>
        <v>0</v>
      </c>
      <c r="S476" s="3">
        <f>'[2]Industry&amp;Non-Energy-use'!AP854</f>
        <v>0</v>
      </c>
      <c r="T476" s="3">
        <f>'[2]Industry&amp;Non-Energy-use'!AQ854</f>
        <v>0</v>
      </c>
      <c r="U476" s="3">
        <f>'[2]Industry&amp;Non-Energy-use'!AR854</f>
        <v>0</v>
      </c>
      <c r="V476" s="3">
        <f>'[2]Industry&amp;Non-Energy-use'!AS854</f>
        <v>0</v>
      </c>
      <c r="W476" s="3">
        <f>'[2]Industry&amp;Non-Energy-use'!AT854</f>
        <v>0</v>
      </c>
      <c r="X476" s="3">
        <f>'[2]Industry&amp;Non-Energy-use'!AU854</f>
        <v>0</v>
      </c>
    </row>
    <row r="477" spans="1:24" x14ac:dyDescent="0.25">
      <c r="A477" t="s">
        <v>4</v>
      </c>
      <c r="B477" t="s">
        <v>90</v>
      </c>
      <c r="D477" s="22" t="s">
        <v>91</v>
      </c>
      <c r="E477" t="s">
        <v>91</v>
      </c>
      <c r="F477" s="2" t="str">
        <f>'[2]Industry&amp;Non-Energy-use'!AC855</f>
        <v>Oil</v>
      </c>
      <c r="G477" s="2" t="str">
        <f>'[2]Industry&amp;Non-Energy-use'!AD855</f>
        <v>GWh</v>
      </c>
      <c r="H477" s="3">
        <f>'[2]Industry&amp;Non-Energy-use'!AE855</f>
        <v>0</v>
      </c>
      <c r="I477" s="3">
        <f>'[2]Industry&amp;Non-Energy-use'!AF855</f>
        <v>501.56080555555286</v>
      </c>
      <c r="J477" s="3">
        <f>'[2]Industry&amp;Non-Energy-use'!AG855</f>
        <v>207.05739284348118</v>
      </c>
      <c r="K477" s="3">
        <f>'[2]Industry&amp;Non-Energy-use'!AH855</f>
        <v>202.45611744695933</v>
      </c>
      <c r="L477" s="3">
        <f>'[2]Industry&amp;Non-Energy-use'!AI855</f>
        <v>202.45611744695933</v>
      </c>
      <c r="M477" s="3">
        <f>'[2]Industry&amp;Non-Energy-use'!AJ855</f>
        <v>0</v>
      </c>
      <c r="N477" s="3">
        <f>'[2]Industry&amp;Non-Energy-use'!AK855</f>
        <v>0</v>
      </c>
      <c r="O477" s="3">
        <f>'[2]Industry&amp;Non-Energy-use'!AL855</f>
        <v>0</v>
      </c>
      <c r="P477" s="3">
        <f>'[2]Industry&amp;Non-Energy-use'!AM855</f>
        <v>0</v>
      </c>
      <c r="Q477" s="3">
        <f>'[2]Industry&amp;Non-Energy-use'!AN855</f>
        <v>0</v>
      </c>
      <c r="R477" s="3">
        <f>'[2]Industry&amp;Non-Energy-use'!AO855</f>
        <v>0</v>
      </c>
      <c r="S477" s="3">
        <f>'[2]Industry&amp;Non-Energy-use'!AP855</f>
        <v>0</v>
      </c>
      <c r="T477" s="3">
        <f>'[2]Industry&amp;Non-Energy-use'!AQ855</f>
        <v>0</v>
      </c>
      <c r="U477" s="3">
        <f>'[2]Industry&amp;Non-Energy-use'!AR855</f>
        <v>0</v>
      </c>
      <c r="V477" s="3">
        <f>'[2]Industry&amp;Non-Energy-use'!AS855</f>
        <v>0</v>
      </c>
      <c r="W477" s="3">
        <f>'[2]Industry&amp;Non-Energy-use'!AT855</f>
        <v>0</v>
      </c>
      <c r="X477" s="3">
        <f>'[2]Industry&amp;Non-Energy-use'!AU855</f>
        <v>0</v>
      </c>
    </row>
    <row r="478" spans="1:24" x14ac:dyDescent="0.25">
      <c r="A478" t="s">
        <v>4</v>
      </c>
      <c r="B478" t="s">
        <v>90</v>
      </c>
      <c r="D478" s="22" t="s">
        <v>91</v>
      </c>
      <c r="E478" t="s">
        <v>91</v>
      </c>
      <c r="F478" s="2" t="str">
        <f>'[2]Industry&amp;Non-Energy-use'!AC856</f>
        <v>Natural Gas</v>
      </c>
      <c r="G478" s="2" t="str">
        <f>'[2]Industry&amp;Non-Energy-use'!AD856</f>
        <v>GWh</v>
      </c>
      <c r="H478" s="3">
        <f>'[2]Industry&amp;Non-Energy-use'!AE856</f>
        <v>0</v>
      </c>
      <c r="I478" s="3">
        <f>'[2]Industry&amp;Non-Energy-use'!AF856</f>
        <v>2087.8625000000006</v>
      </c>
      <c r="J478" s="3">
        <f>'[2]Industry&amp;Non-Energy-use'!AG856</f>
        <v>2174.1026248565522</v>
      </c>
      <c r="K478" s="3">
        <f>'[2]Industry&amp;Non-Energy-use'!AH856</f>
        <v>2125.789233193073</v>
      </c>
      <c r="L478" s="3">
        <f>'[2]Industry&amp;Non-Energy-use'!AI856</f>
        <v>2125.789233193073</v>
      </c>
      <c r="M478" s="3">
        <f>'[2]Industry&amp;Non-Energy-use'!AJ856</f>
        <v>1866.7843854491466</v>
      </c>
      <c r="N478" s="3">
        <f>'[2]Industry&amp;Non-Energy-use'!AK856</f>
        <v>1785.6198469513577</v>
      </c>
      <c r="O478" s="3">
        <f>'[2]Industry&amp;Non-Energy-use'!AL856</f>
        <v>1785.6198469513577</v>
      </c>
      <c r="P478" s="3">
        <f>'[2]Industry&amp;Non-Energy-use'!AM856</f>
        <v>1424.1048329845546</v>
      </c>
      <c r="Q478" s="3">
        <f>'[2]Industry&amp;Non-Energy-use'!AN856</f>
        <v>1333.2045244961787</v>
      </c>
      <c r="R478" s="3">
        <f>'[2]Industry&amp;Non-Energy-use'!AO856</f>
        <v>1333.2045244961787</v>
      </c>
      <c r="S478" s="3">
        <f>'[2]Industry&amp;Non-Energy-use'!AP856</f>
        <v>896.32021638490039</v>
      </c>
      <c r="T478" s="3">
        <f>'[2]Industry&amp;Non-Energy-use'!AQ856</f>
        <v>820.0376447776747</v>
      </c>
      <c r="U478" s="3">
        <f>'[2]Industry&amp;Non-Energy-use'!AR856</f>
        <v>820.0376447776747</v>
      </c>
      <c r="V478" s="3">
        <f>'[2]Industry&amp;Non-Energy-use'!AS856</f>
        <v>280.01356164960822</v>
      </c>
      <c r="W478" s="3">
        <f>'[2]Industry&amp;Non-Energy-use'!AT856</f>
        <v>250.84548231110733</v>
      </c>
      <c r="X478" s="3">
        <f>'[2]Industry&amp;Non-Energy-use'!AU856</f>
        <v>250.84548231110733</v>
      </c>
    </row>
    <row r="479" spans="1:24" x14ac:dyDescent="0.25">
      <c r="A479" t="s">
        <v>4</v>
      </c>
      <c r="B479" t="s">
        <v>90</v>
      </c>
      <c r="D479" s="22" t="s">
        <v>91</v>
      </c>
      <c r="E479" t="s">
        <v>91</v>
      </c>
      <c r="F479" s="2" t="str">
        <f>'[2]Industry&amp;Non-Energy-use'!AC857</f>
        <v>Biofuels</v>
      </c>
      <c r="G479" s="2" t="str">
        <f>'[2]Industry&amp;Non-Energy-use'!AD857</f>
        <v>GWh</v>
      </c>
      <c r="H479" s="3">
        <f>'[2]Industry&amp;Non-Energy-use'!AE857</f>
        <v>0</v>
      </c>
      <c r="I479" s="3">
        <f>'[2]Industry&amp;Non-Energy-use'!AF857</f>
        <v>704.16444444444187</v>
      </c>
      <c r="J479" s="3">
        <f>'[2]Industry&amp;Non-Energy-use'!AG857</f>
        <v>828.22957137392473</v>
      </c>
      <c r="K479" s="3">
        <f>'[2]Industry&amp;Non-Energy-use'!AH857</f>
        <v>809.8244697878373</v>
      </c>
      <c r="L479" s="3">
        <f>'[2]Industry&amp;Non-Energy-use'!AI857</f>
        <v>607.36835234087789</v>
      </c>
      <c r="M479" s="3">
        <f>'[2]Industry&amp;Non-Energy-use'!AJ857</f>
        <v>878.48676962312788</v>
      </c>
      <c r="N479" s="3">
        <f>'[2]Industry&amp;Non-Energy-use'!AK857</f>
        <v>735.25523109761787</v>
      </c>
      <c r="O479" s="3">
        <f>'[2]Industry&amp;Non-Energy-use'!AL857</f>
        <v>420.14584634149588</v>
      </c>
      <c r="P479" s="3">
        <f>'[2]Industry&amp;Non-Energy-use'!AM857</f>
        <v>949.40322198970318</v>
      </c>
      <c r="Q479" s="3">
        <f>'[2]Industry&amp;Non-Energy-use'!AN857</f>
        <v>666.60226224808935</v>
      </c>
      <c r="R479" s="3">
        <f>'[2]Industry&amp;Non-Energy-use'!AO857</f>
        <v>333.30113112404467</v>
      </c>
      <c r="S479" s="3">
        <f>'[2]Industry&amp;Non-Energy-use'!AP857</f>
        <v>1024.3659615827432</v>
      </c>
      <c r="T479" s="3">
        <f>'[2]Industry&amp;Non-Energy-use'!AQ857</f>
        <v>585.7411748411962</v>
      </c>
      <c r="U479" s="3">
        <f>'[2]Industry&amp;Non-Energy-use'!AR857</f>
        <v>351.44470490471764</v>
      </c>
      <c r="V479" s="3">
        <f>'[2]Industry&amp;Non-Energy-use'!AS857</f>
        <v>1120.0542465984329</v>
      </c>
      <c r="W479" s="3">
        <f>'[2]Industry&amp;Non-Energy-use'!AT857</f>
        <v>376.26822346666097</v>
      </c>
      <c r="X479" s="3">
        <f>'[2]Industry&amp;Non-Energy-use'!AU857</f>
        <v>376.26822346666097</v>
      </c>
    </row>
    <row r="480" spans="1:24" x14ac:dyDescent="0.25">
      <c r="A480" t="s">
        <v>4</v>
      </c>
      <c r="B480" t="s">
        <v>90</v>
      </c>
      <c r="D480" s="22" t="s">
        <v>91</v>
      </c>
      <c r="E480" t="s">
        <v>91</v>
      </c>
      <c r="F480" s="2" t="str">
        <f>'[2]Industry&amp;Non-Energy-use'!AC858</f>
        <v>Electricity</v>
      </c>
      <c r="G480" s="2" t="str">
        <f>'[2]Industry&amp;Non-Energy-use'!AD858</f>
        <v>GWh</v>
      </c>
      <c r="H480" s="3">
        <f>'[2]Industry&amp;Non-Energy-use'!AE858</f>
        <v>0</v>
      </c>
      <c r="I480" s="3">
        <f>'[2]Industry&amp;Non-Energy-use'!AF858</f>
        <v>6619.8910000000005</v>
      </c>
      <c r="J480" s="3">
        <f>'[2]Industry&amp;Non-Energy-use'!AG858</f>
        <v>7143.4800531000992</v>
      </c>
      <c r="K480" s="3">
        <f>'[2]Industry&amp;Non-Energy-use'!AH858</f>
        <v>6984.7360519200965</v>
      </c>
      <c r="L480" s="3">
        <f>'[2]Industry&amp;Non-Energy-use'!AI858</f>
        <v>7187.1921693670556</v>
      </c>
      <c r="M480" s="3">
        <f>'[2]Industry&amp;Non-Energy-use'!AJ858</f>
        <v>8235.8134652168228</v>
      </c>
      <c r="N480" s="3">
        <f>'[2]Industry&amp;Non-Energy-use'!AK858</f>
        <v>7877.7346189030477</v>
      </c>
      <c r="O480" s="3">
        <f>'[2]Industry&amp;Non-Energy-use'!AL858</f>
        <v>8297.8804652445433</v>
      </c>
      <c r="P480" s="3">
        <f>'[2]Industry&amp;Non-Energy-use'!AM858</f>
        <v>9494.0322198970316</v>
      </c>
      <c r="Q480" s="3">
        <f>'[2]Industry&amp;Non-Energy-use'!AN858</f>
        <v>8888.0301633078598</v>
      </c>
      <c r="R480" s="3">
        <f>'[2]Industry&amp;Non-Energy-use'!AO858</f>
        <v>9443.5320485146003</v>
      </c>
      <c r="S480" s="3">
        <f>'[2]Industry&amp;Non-Energy-use'!AP858</f>
        <v>10883.888341816646</v>
      </c>
      <c r="T480" s="3">
        <f>'[2]Industry&amp;Non-Energy-use'!AQ858</f>
        <v>9957.5999723003333</v>
      </c>
      <c r="U480" s="3">
        <f>'[2]Industry&amp;Non-Energy-use'!AR858</f>
        <v>10543.341147141531</v>
      </c>
      <c r="V480" s="3">
        <f>'[2]Industry&amp;Non-Energy-use'!AS858</f>
        <v>12600.610274232373</v>
      </c>
      <c r="W480" s="3">
        <f>'[2]Industry&amp;Non-Energy-use'!AT858</f>
        <v>11288.046703999829</v>
      </c>
      <c r="X480" s="3">
        <f>'[2]Industry&amp;Non-Energy-use'!AU858</f>
        <v>11915.160409777598</v>
      </c>
    </row>
    <row r="481" spans="1:24" x14ac:dyDescent="0.25">
      <c r="A481" t="s">
        <v>4</v>
      </c>
      <c r="B481" t="s">
        <v>90</v>
      </c>
      <c r="D481" s="22" t="s">
        <v>91</v>
      </c>
      <c r="E481" t="s">
        <v>91</v>
      </c>
      <c r="F481" s="2" t="str">
        <f>'[2]Industry&amp;Non-Energy-use'!AC859</f>
        <v>Heat</v>
      </c>
      <c r="G481" s="2" t="str">
        <f>'[2]Industry&amp;Non-Energy-use'!AD859</f>
        <v>GWh</v>
      </c>
      <c r="H481" s="3">
        <f>'[2]Industry&amp;Non-Energy-use'!AE859</f>
        <v>0</v>
      </c>
      <c r="I481" s="3">
        <f>'[2]Industry&amp;Non-Energy-use'!AF859</f>
        <v>0</v>
      </c>
      <c r="J481" s="3">
        <f>'[2]Industry&amp;Non-Energy-use'!AG859</f>
        <v>0</v>
      </c>
      <c r="K481" s="3">
        <f>'[2]Industry&amp;Non-Energy-use'!AH859</f>
        <v>0</v>
      </c>
      <c r="L481" s="3">
        <f>'[2]Industry&amp;Non-Energy-use'!AI859</f>
        <v>0</v>
      </c>
      <c r="M481" s="3">
        <f>'[2]Industry&amp;Non-Energy-use'!AJ859</f>
        <v>0</v>
      </c>
      <c r="N481" s="3">
        <f>'[2]Industry&amp;Non-Energy-use'!AK859</f>
        <v>0</v>
      </c>
      <c r="O481" s="3">
        <f>'[2]Industry&amp;Non-Energy-use'!AL859</f>
        <v>0</v>
      </c>
      <c r="P481" s="3">
        <f>'[2]Industry&amp;Non-Energy-use'!AM859</f>
        <v>0</v>
      </c>
      <c r="Q481" s="3">
        <f>'[2]Industry&amp;Non-Energy-use'!AN859</f>
        <v>0</v>
      </c>
      <c r="R481" s="3">
        <f>'[2]Industry&amp;Non-Energy-use'!AO859</f>
        <v>0</v>
      </c>
      <c r="S481" s="3">
        <f>'[2]Industry&amp;Non-Energy-use'!AP859</f>
        <v>0</v>
      </c>
      <c r="T481" s="3">
        <f>'[2]Industry&amp;Non-Energy-use'!AQ859</f>
        <v>0</v>
      </c>
      <c r="U481" s="3">
        <f>'[2]Industry&amp;Non-Energy-use'!AR859</f>
        <v>0</v>
      </c>
      <c r="V481" s="3">
        <f>'[2]Industry&amp;Non-Energy-use'!AS859</f>
        <v>0</v>
      </c>
      <c r="W481" s="3">
        <f>'[2]Industry&amp;Non-Energy-use'!AT859</f>
        <v>0</v>
      </c>
      <c r="X481" s="3">
        <f>'[2]Industry&amp;Non-Energy-use'!AU859</f>
        <v>0</v>
      </c>
    </row>
    <row r="482" spans="1:24" x14ac:dyDescent="0.25">
      <c r="A482" t="s">
        <v>4</v>
      </c>
      <c r="B482" t="s">
        <v>90</v>
      </c>
      <c r="D482" s="22" t="s">
        <v>91</v>
      </c>
      <c r="E482" t="s">
        <v>91</v>
      </c>
      <c r="F482" s="2" t="str">
        <f>'[2]Industry&amp;Non-Energy-use'!AC860</f>
        <v>Hydrogen</v>
      </c>
      <c r="G482" s="2" t="str">
        <f>'[2]Industry&amp;Non-Energy-use'!AD860</f>
        <v>GWh</v>
      </c>
      <c r="H482" s="3">
        <f>'[2]Industry&amp;Non-Energy-use'!AE860</f>
        <v>0</v>
      </c>
      <c r="I482" s="3">
        <f>'[2]Industry&amp;Non-Energy-use'!AF860</f>
        <v>0</v>
      </c>
      <c r="J482" s="3">
        <f>'[2]Industry&amp;Non-Energy-use'!AG860</f>
        <v>0</v>
      </c>
      <c r="K482" s="3">
        <f>'[2]Industry&amp;Non-Energy-use'!AH860</f>
        <v>0</v>
      </c>
      <c r="L482" s="3">
        <f>'[2]Industry&amp;Non-Energy-use'!AI860</f>
        <v>0</v>
      </c>
      <c r="M482" s="3">
        <f>'[2]Industry&amp;Non-Energy-use'!AJ860</f>
        <v>0</v>
      </c>
      <c r="N482" s="3">
        <f>'[2]Industry&amp;Non-Energy-use'!AK860</f>
        <v>105.03646158537397</v>
      </c>
      <c r="O482" s="3">
        <f>'[2]Industry&amp;Non-Energy-use'!AL860</f>
        <v>0</v>
      </c>
      <c r="P482" s="3">
        <f>'[2]Industry&amp;Non-Energy-use'!AM860</f>
        <v>0</v>
      </c>
      <c r="Q482" s="3">
        <f>'[2]Industry&amp;Non-Energy-use'!AN860</f>
        <v>222.20075408269648</v>
      </c>
      <c r="R482" s="3">
        <f>'[2]Industry&amp;Non-Energy-use'!AO860</f>
        <v>0</v>
      </c>
      <c r="S482" s="3">
        <f>'[2]Industry&amp;Non-Energy-use'!AP860</f>
        <v>0</v>
      </c>
      <c r="T482" s="3">
        <f>'[2]Industry&amp;Non-Energy-use'!AQ860</f>
        <v>351.44470490471764</v>
      </c>
      <c r="U482" s="3">
        <f>'[2]Industry&amp;Non-Energy-use'!AR860</f>
        <v>0</v>
      </c>
      <c r="V482" s="3">
        <f>'[2]Industry&amp;Non-Energy-use'!AS860</f>
        <v>0</v>
      </c>
      <c r="W482" s="3">
        <f>'[2]Industry&amp;Non-Energy-use'!AT860</f>
        <v>627.11370577776836</v>
      </c>
      <c r="X482" s="3">
        <f>'[2]Industry&amp;Non-Energy-use'!AU860</f>
        <v>0</v>
      </c>
    </row>
    <row r="483" spans="1:24" x14ac:dyDescent="0.25">
      <c r="A483" t="s">
        <v>4</v>
      </c>
      <c r="B483" t="s">
        <v>90</v>
      </c>
      <c r="D483" s="22" t="s">
        <v>91</v>
      </c>
      <c r="E483" t="s">
        <v>91</v>
      </c>
      <c r="F483" s="2" t="str">
        <f>'[2]Industry&amp;Non-Energy-use'!AC861</f>
        <v>E-fuels</v>
      </c>
      <c r="G483" s="2" t="str">
        <f>'[2]Industry&amp;Non-Energy-use'!AD861</f>
        <v>GWh</v>
      </c>
      <c r="H483" s="3">
        <f>'[2]Industry&amp;Non-Energy-use'!AE861</f>
        <v>0</v>
      </c>
      <c r="I483" s="3">
        <f>'[2]Industry&amp;Non-Energy-use'!AF861</f>
        <v>0</v>
      </c>
      <c r="J483" s="3">
        <f>'[2]Industry&amp;Non-Energy-use'!AG861</f>
        <v>0</v>
      </c>
      <c r="K483" s="3">
        <f>'[2]Industry&amp;Non-Energy-use'!AH861</f>
        <v>0</v>
      </c>
      <c r="L483" s="3">
        <f>'[2]Industry&amp;Non-Energy-use'!AI861</f>
        <v>0</v>
      </c>
      <c r="M483" s="3">
        <f>'[2]Industry&amp;Non-Energy-use'!AJ861</f>
        <v>0</v>
      </c>
      <c r="N483" s="3">
        <f>'[2]Industry&amp;Non-Energy-use'!AK861</f>
        <v>0</v>
      </c>
      <c r="O483" s="3">
        <f>'[2]Industry&amp;Non-Energy-use'!AL861</f>
        <v>0</v>
      </c>
      <c r="P483" s="3">
        <f>'[2]Industry&amp;Non-Energy-use'!AM861</f>
        <v>0</v>
      </c>
      <c r="Q483" s="3">
        <f>'[2]Industry&amp;Non-Energy-use'!AN861</f>
        <v>0</v>
      </c>
      <c r="R483" s="3">
        <f>'[2]Industry&amp;Non-Energy-use'!AO861</f>
        <v>0</v>
      </c>
      <c r="S483" s="3">
        <f>'[2]Industry&amp;Non-Energy-use'!AP861</f>
        <v>0</v>
      </c>
      <c r="T483" s="3">
        <f>'[2]Industry&amp;Non-Energy-use'!AQ861</f>
        <v>0</v>
      </c>
      <c r="U483" s="3">
        <f>'[2]Industry&amp;Non-Energy-use'!AR861</f>
        <v>0</v>
      </c>
      <c r="V483" s="3">
        <f>'[2]Industry&amp;Non-Energy-use'!AS861</f>
        <v>0</v>
      </c>
      <c r="W483" s="3">
        <f>'[2]Industry&amp;Non-Energy-use'!AT861</f>
        <v>0</v>
      </c>
      <c r="X483" s="3">
        <f>'[2]Industry&amp;Non-Energy-use'!AU861</f>
        <v>0</v>
      </c>
    </row>
    <row r="484" spans="1:24" x14ac:dyDescent="0.25">
      <c r="E484"/>
    </row>
    <row r="485" spans="1:24" x14ac:dyDescent="0.25">
      <c r="A485" t="s">
        <v>4</v>
      </c>
      <c r="B485" t="s">
        <v>92</v>
      </c>
      <c r="D485" s="22" t="s">
        <v>93</v>
      </c>
      <c r="E485" t="s">
        <v>93</v>
      </c>
      <c r="F485" s="2" t="str">
        <f>'[2]Industry&amp;Non-Energy-use'!AC863</f>
        <v>Coal</v>
      </c>
      <c r="G485" s="2" t="str">
        <f>'[2]Industry&amp;Non-Energy-use'!AD863</f>
        <v>GWh</v>
      </c>
      <c r="H485" s="3">
        <f>'[2]Industry&amp;Non-Energy-use'!AE863</f>
        <v>0</v>
      </c>
      <c r="I485" s="3">
        <f>'[2]Industry&amp;Non-Energy-use'!AF863</f>
        <v>0</v>
      </c>
      <c r="J485" s="3">
        <f>'[2]Industry&amp;Non-Energy-use'!AG863</f>
        <v>0</v>
      </c>
      <c r="K485" s="3">
        <f>'[2]Industry&amp;Non-Energy-use'!AH863</f>
        <v>0</v>
      </c>
      <c r="L485" s="3">
        <f>'[2]Industry&amp;Non-Energy-use'!AI863</f>
        <v>0</v>
      </c>
      <c r="M485" s="3">
        <f>'[2]Industry&amp;Non-Energy-use'!AJ863</f>
        <v>0</v>
      </c>
      <c r="N485" s="3">
        <f>'[2]Industry&amp;Non-Energy-use'!AK863</f>
        <v>0</v>
      </c>
      <c r="O485" s="3">
        <f>'[2]Industry&amp;Non-Energy-use'!AL863</f>
        <v>0</v>
      </c>
      <c r="P485" s="3">
        <f>'[2]Industry&amp;Non-Energy-use'!AM863</f>
        <v>0</v>
      </c>
      <c r="Q485" s="3">
        <f>'[2]Industry&amp;Non-Energy-use'!AN863</f>
        <v>0</v>
      </c>
      <c r="R485" s="3">
        <f>'[2]Industry&amp;Non-Energy-use'!AO863</f>
        <v>0</v>
      </c>
      <c r="S485" s="3">
        <f>'[2]Industry&amp;Non-Energy-use'!AP863</f>
        <v>0</v>
      </c>
      <c r="T485" s="3">
        <f>'[2]Industry&amp;Non-Energy-use'!AQ863</f>
        <v>0</v>
      </c>
      <c r="U485" s="3">
        <f>'[2]Industry&amp;Non-Energy-use'!AR863</f>
        <v>0</v>
      </c>
      <c r="V485" s="3">
        <f>'[2]Industry&amp;Non-Energy-use'!AS863</f>
        <v>0</v>
      </c>
      <c r="W485" s="3">
        <f>'[2]Industry&amp;Non-Energy-use'!AT863</f>
        <v>0</v>
      </c>
      <c r="X485" s="3">
        <f>'[2]Industry&amp;Non-Energy-use'!AU863</f>
        <v>0</v>
      </c>
    </row>
    <row r="486" spans="1:24" x14ac:dyDescent="0.25">
      <c r="A486" t="s">
        <v>4</v>
      </c>
      <c r="B486" t="s">
        <v>92</v>
      </c>
      <c r="D486" s="22" t="s">
        <v>93</v>
      </c>
      <c r="E486" t="s">
        <v>93</v>
      </c>
      <c r="F486" s="2" t="str">
        <f>'[2]Industry&amp;Non-Energy-use'!AC864</f>
        <v>Oil</v>
      </c>
      <c r="G486" s="2" t="str">
        <f>'[2]Industry&amp;Non-Energy-use'!AD864</f>
        <v>GWh</v>
      </c>
      <c r="H486" s="3">
        <f>'[2]Industry&amp;Non-Energy-use'!AE864</f>
        <v>0</v>
      </c>
      <c r="I486" s="3">
        <f>'[2]Industry&amp;Non-Energy-use'!AF864</f>
        <v>0</v>
      </c>
      <c r="J486" s="3">
        <f>'[2]Industry&amp;Non-Energy-use'!AG864</f>
        <v>0</v>
      </c>
      <c r="K486" s="3">
        <f>'[2]Industry&amp;Non-Energy-use'!AH864</f>
        <v>0</v>
      </c>
      <c r="L486" s="3">
        <f>'[2]Industry&amp;Non-Energy-use'!AI864</f>
        <v>0</v>
      </c>
      <c r="M486" s="3">
        <f>'[2]Industry&amp;Non-Energy-use'!AJ864</f>
        <v>0</v>
      </c>
      <c r="N486" s="3">
        <f>'[2]Industry&amp;Non-Energy-use'!AK864</f>
        <v>0</v>
      </c>
      <c r="O486" s="3">
        <f>'[2]Industry&amp;Non-Energy-use'!AL864</f>
        <v>0</v>
      </c>
      <c r="P486" s="3">
        <f>'[2]Industry&amp;Non-Energy-use'!AM864</f>
        <v>0</v>
      </c>
      <c r="Q486" s="3">
        <f>'[2]Industry&amp;Non-Energy-use'!AN864</f>
        <v>0</v>
      </c>
      <c r="R486" s="3">
        <f>'[2]Industry&amp;Non-Energy-use'!AO864</f>
        <v>0</v>
      </c>
      <c r="S486" s="3">
        <f>'[2]Industry&amp;Non-Energy-use'!AP864</f>
        <v>0</v>
      </c>
      <c r="T486" s="3">
        <f>'[2]Industry&amp;Non-Energy-use'!AQ864</f>
        <v>0</v>
      </c>
      <c r="U486" s="3">
        <f>'[2]Industry&amp;Non-Energy-use'!AR864</f>
        <v>0</v>
      </c>
      <c r="V486" s="3">
        <f>'[2]Industry&amp;Non-Energy-use'!AS864</f>
        <v>0</v>
      </c>
      <c r="W486" s="3">
        <f>'[2]Industry&amp;Non-Energy-use'!AT864</f>
        <v>0</v>
      </c>
      <c r="X486" s="3">
        <f>'[2]Industry&amp;Non-Energy-use'!AU864</f>
        <v>0</v>
      </c>
    </row>
    <row r="487" spans="1:24" x14ac:dyDescent="0.25">
      <c r="A487" t="s">
        <v>4</v>
      </c>
      <c r="B487" t="s">
        <v>92</v>
      </c>
      <c r="D487" s="22" t="s">
        <v>93</v>
      </c>
      <c r="E487" t="s">
        <v>93</v>
      </c>
      <c r="F487" s="2" t="str">
        <f>'[2]Industry&amp;Non-Energy-use'!AC865</f>
        <v>Natural Gas</v>
      </c>
      <c r="G487" s="2" t="str">
        <f>'[2]Industry&amp;Non-Energy-use'!AD865</f>
        <v>GWh</v>
      </c>
      <c r="H487" s="3">
        <f>'[2]Industry&amp;Non-Energy-use'!AE865</f>
        <v>0</v>
      </c>
      <c r="I487" s="3">
        <f>'[2]Industry&amp;Non-Energy-use'!AF865</f>
        <v>0</v>
      </c>
      <c r="J487" s="3">
        <f>'[2]Industry&amp;Non-Energy-use'!AG865</f>
        <v>0</v>
      </c>
      <c r="K487" s="3">
        <f>'[2]Industry&amp;Non-Energy-use'!AH865</f>
        <v>0</v>
      </c>
      <c r="L487" s="3">
        <f>'[2]Industry&amp;Non-Energy-use'!AI865</f>
        <v>0</v>
      </c>
      <c r="M487" s="3">
        <f>'[2]Industry&amp;Non-Energy-use'!AJ865</f>
        <v>0</v>
      </c>
      <c r="N487" s="3">
        <f>'[2]Industry&amp;Non-Energy-use'!AK865</f>
        <v>0</v>
      </c>
      <c r="O487" s="3">
        <f>'[2]Industry&amp;Non-Energy-use'!AL865</f>
        <v>0</v>
      </c>
      <c r="P487" s="3">
        <f>'[2]Industry&amp;Non-Energy-use'!AM865</f>
        <v>0</v>
      </c>
      <c r="Q487" s="3">
        <f>'[2]Industry&amp;Non-Energy-use'!AN865</f>
        <v>0</v>
      </c>
      <c r="R487" s="3">
        <f>'[2]Industry&amp;Non-Energy-use'!AO865</f>
        <v>0</v>
      </c>
      <c r="S487" s="3">
        <f>'[2]Industry&amp;Non-Energy-use'!AP865</f>
        <v>0</v>
      </c>
      <c r="T487" s="3">
        <f>'[2]Industry&amp;Non-Energy-use'!AQ865</f>
        <v>0</v>
      </c>
      <c r="U487" s="3">
        <f>'[2]Industry&amp;Non-Energy-use'!AR865</f>
        <v>0</v>
      </c>
      <c r="V487" s="3">
        <f>'[2]Industry&amp;Non-Energy-use'!AS865</f>
        <v>0</v>
      </c>
      <c r="W487" s="3">
        <f>'[2]Industry&amp;Non-Energy-use'!AT865</f>
        <v>0</v>
      </c>
      <c r="X487" s="3">
        <f>'[2]Industry&amp;Non-Energy-use'!AU865</f>
        <v>0</v>
      </c>
    </row>
    <row r="488" spans="1:24" x14ac:dyDescent="0.25">
      <c r="A488" t="s">
        <v>4</v>
      </c>
      <c r="B488" t="s">
        <v>92</v>
      </c>
      <c r="D488" s="22" t="s">
        <v>93</v>
      </c>
      <c r="E488" t="s">
        <v>93</v>
      </c>
      <c r="F488" s="2" t="str">
        <f>'[2]Industry&amp;Non-Energy-use'!AC866</f>
        <v>Biofuels</v>
      </c>
      <c r="G488" s="2" t="str">
        <f>'[2]Industry&amp;Non-Energy-use'!AD866</f>
        <v>GWh</v>
      </c>
      <c r="H488" s="3">
        <f>'[2]Industry&amp;Non-Energy-use'!AE866</f>
        <v>0</v>
      </c>
      <c r="I488" s="3">
        <f>'[2]Industry&amp;Non-Energy-use'!AF866</f>
        <v>0</v>
      </c>
      <c r="J488" s="3">
        <f>'[2]Industry&amp;Non-Energy-use'!AG866</f>
        <v>0</v>
      </c>
      <c r="K488" s="3">
        <f>'[2]Industry&amp;Non-Energy-use'!AH866</f>
        <v>0</v>
      </c>
      <c r="L488" s="3">
        <f>'[2]Industry&amp;Non-Energy-use'!AI866</f>
        <v>0</v>
      </c>
      <c r="M488" s="3">
        <f>'[2]Industry&amp;Non-Energy-use'!AJ866</f>
        <v>0</v>
      </c>
      <c r="N488" s="3">
        <f>'[2]Industry&amp;Non-Energy-use'!AK866</f>
        <v>0</v>
      </c>
      <c r="O488" s="3">
        <f>'[2]Industry&amp;Non-Energy-use'!AL866</f>
        <v>0</v>
      </c>
      <c r="P488" s="3">
        <f>'[2]Industry&amp;Non-Energy-use'!AM866</f>
        <v>0</v>
      </c>
      <c r="Q488" s="3">
        <f>'[2]Industry&amp;Non-Energy-use'!AN866</f>
        <v>0</v>
      </c>
      <c r="R488" s="3">
        <f>'[2]Industry&amp;Non-Energy-use'!AO866</f>
        <v>0</v>
      </c>
      <c r="S488" s="3">
        <f>'[2]Industry&amp;Non-Energy-use'!AP866</f>
        <v>0</v>
      </c>
      <c r="T488" s="3">
        <f>'[2]Industry&amp;Non-Energy-use'!AQ866</f>
        <v>0</v>
      </c>
      <c r="U488" s="3">
        <f>'[2]Industry&amp;Non-Energy-use'!AR866</f>
        <v>0</v>
      </c>
      <c r="V488" s="3">
        <f>'[2]Industry&amp;Non-Energy-use'!AS866</f>
        <v>0</v>
      </c>
      <c r="W488" s="3">
        <f>'[2]Industry&amp;Non-Energy-use'!AT866</f>
        <v>0</v>
      </c>
      <c r="X488" s="3">
        <f>'[2]Industry&amp;Non-Energy-use'!AU866</f>
        <v>0</v>
      </c>
    </row>
    <row r="489" spans="1:24" x14ac:dyDescent="0.25">
      <c r="A489" t="s">
        <v>4</v>
      </c>
      <c r="B489" t="s">
        <v>92</v>
      </c>
      <c r="D489" s="22" t="s">
        <v>93</v>
      </c>
      <c r="E489" t="s">
        <v>93</v>
      </c>
      <c r="F489" s="2" t="str">
        <f>'[2]Industry&amp;Non-Energy-use'!AC867</f>
        <v>Electricity</v>
      </c>
      <c r="G489" s="2" t="str">
        <f>'[2]Industry&amp;Non-Energy-use'!AD867</f>
        <v>GWh</v>
      </c>
      <c r="H489" s="3">
        <f>'[2]Industry&amp;Non-Energy-use'!AE867</f>
        <v>0</v>
      </c>
      <c r="I489" s="3">
        <f>'[2]Industry&amp;Non-Energy-use'!AF867</f>
        <v>0</v>
      </c>
      <c r="J489" s="3">
        <f>'[2]Industry&amp;Non-Energy-use'!AG867</f>
        <v>0</v>
      </c>
      <c r="K489" s="3">
        <f>'[2]Industry&amp;Non-Energy-use'!AH867</f>
        <v>0</v>
      </c>
      <c r="L489" s="3">
        <f>'[2]Industry&amp;Non-Energy-use'!AI867</f>
        <v>0</v>
      </c>
      <c r="M489" s="3">
        <f>'[2]Industry&amp;Non-Energy-use'!AJ867</f>
        <v>0</v>
      </c>
      <c r="N489" s="3">
        <f>'[2]Industry&amp;Non-Energy-use'!AK867</f>
        <v>0</v>
      </c>
      <c r="O489" s="3">
        <f>'[2]Industry&amp;Non-Energy-use'!AL867</f>
        <v>0</v>
      </c>
      <c r="P489" s="3">
        <f>'[2]Industry&amp;Non-Energy-use'!AM867</f>
        <v>0</v>
      </c>
      <c r="Q489" s="3">
        <f>'[2]Industry&amp;Non-Energy-use'!AN867</f>
        <v>0</v>
      </c>
      <c r="R489" s="3">
        <f>'[2]Industry&amp;Non-Energy-use'!AO867</f>
        <v>0</v>
      </c>
      <c r="S489" s="3">
        <f>'[2]Industry&amp;Non-Energy-use'!AP867</f>
        <v>0</v>
      </c>
      <c r="T489" s="3">
        <f>'[2]Industry&amp;Non-Energy-use'!AQ867</f>
        <v>0</v>
      </c>
      <c r="U489" s="3">
        <f>'[2]Industry&amp;Non-Energy-use'!AR867</f>
        <v>0</v>
      </c>
      <c r="V489" s="3">
        <f>'[2]Industry&amp;Non-Energy-use'!AS867</f>
        <v>0</v>
      </c>
      <c r="W489" s="3">
        <f>'[2]Industry&amp;Non-Energy-use'!AT867</f>
        <v>0</v>
      </c>
      <c r="X489" s="3">
        <f>'[2]Industry&amp;Non-Energy-use'!AU867</f>
        <v>0</v>
      </c>
    </row>
    <row r="490" spans="1:24" x14ac:dyDescent="0.25">
      <c r="A490" t="s">
        <v>4</v>
      </c>
      <c r="B490" t="s">
        <v>92</v>
      </c>
      <c r="D490" s="22" t="s">
        <v>93</v>
      </c>
      <c r="E490" t="s">
        <v>93</v>
      </c>
      <c r="F490" s="2" t="str">
        <f>'[2]Industry&amp;Non-Energy-use'!AC868</f>
        <v>Heat</v>
      </c>
      <c r="G490" s="2" t="str">
        <f>'[2]Industry&amp;Non-Energy-use'!AD868</f>
        <v>GWh</v>
      </c>
      <c r="H490" s="3">
        <f>'[2]Industry&amp;Non-Energy-use'!AE868</f>
        <v>0</v>
      </c>
      <c r="I490" s="3">
        <f>'[2]Industry&amp;Non-Energy-use'!AF868</f>
        <v>0</v>
      </c>
      <c r="J490" s="3">
        <f>'[2]Industry&amp;Non-Energy-use'!AG868</f>
        <v>0</v>
      </c>
      <c r="K490" s="3">
        <f>'[2]Industry&amp;Non-Energy-use'!AH868</f>
        <v>0</v>
      </c>
      <c r="L490" s="3">
        <f>'[2]Industry&amp;Non-Energy-use'!AI868</f>
        <v>0</v>
      </c>
      <c r="M490" s="3">
        <f>'[2]Industry&amp;Non-Energy-use'!AJ868</f>
        <v>0</v>
      </c>
      <c r="N490" s="3">
        <f>'[2]Industry&amp;Non-Energy-use'!AK868</f>
        <v>0</v>
      </c>
      <c r="O490" s="3">
        <f>'[2]Industry&amp;Non-Energy-use'!AL868</f>
        <v>0</v>
      </c>
      <c r="P490" s="3">
        <f>'[2]Industry&amp;Non-Energy-use'!AM868</f>
        <v>0</v>
      </c>
      <c r="Q490" s="3">
        <f>'[2]Industry&amp;Non-Energy-use'!AN868</f>
        <v>0</v>
      </c>
      <c r="R490" s="3">
        <f>'[2]Industry&amp;Non-Energy-use'!AO868</f>
        <v>0</v>
      </c>
      <c r="S490" s="3">
        <f>'[2]Industry&amp;Non-Energy-use'!AP868</f>
        <v>0</v>
      </c>
      <c r="T490" s="3">
        <f>'[2]Industry&amp;Non-Energy-use'!AQ868</f>
        <v>0</v>
      </c>
      <c r="U490" s="3">
        <f>'[2]Industry&amp;Non-Energy-use'!AR868</f>
        <v>0</v>
      </c>
      <c r="V490" s="3">
        <f>'[2]Industry&amp;Non-Energy-use'!AS868</f>
        <v>0</v>
      </c>
      <c r="W490" s="3">
        <f>'[2]Industry&amp;Non-Energy-use'!AT868</f>
        <v>0</v>
      </c>
      <c r="X490" s="3">
        <f>'[2]Industry&amp;Non-Energy-use'!AU868</f>
        <v>0</v>
      </c>
    </row>
    <row r="491" spans="1:24" x14ac:dyDescent="0.25">
      <c r="A491" t="s">
        <v>4</v>
      </c>
      <c r="B491" t="s">
        <v>92</v>
      </c>
      <c r="D491" s="22" t="s">
        <v>93</v>
      </c>
      <c r="E491" t="s">
        <v>93</v>
      </c>
      <c r="F491" s="2" t="str">
        <f>'[2]Industry&amp;Non-Energy-use'!AC869</f>
        <v>Hydrogen</v>
      </c>
      <c r="G491" s="2" t="str">
        <f>'[2]Industry&amp;Non-Energy-use'!AD869</f>
        <v>GWh</v>
      </c>
      <c r="H491" s="3">
        <f>'[2]Industry&amp;Non-Energy-use'!AE869</f>
        <v>0</v>
      </c>
      <c r="I491" s="3">
        <f>'[2]Industry&amp;Non-Energy-use'!AF869</f>
        <v>0</v>
      </c>
      <c r="J491" s="3">
        <f>'[2]Industry&amp;Non-Energy-use'!AG869</f>
        <v>0</v>
      </c>
      <c r="K491" s="3">
        <f>'[2]Industry&amp;Non-Energy-use'!AH869</f>
        <v>0</v>
      </c>
      <c r="L491" s="3">
        <f>'[2]Industry&amp;Non-Energy-use'!AI869</f>
        <v>0</v>
      </c>
      <c r="M491" s="3">
        <f>'[2]Industry&amp;Non-Energy-use'!AJ869</f>
        <v>0</v>
      </c>
      <c r="N491" s="3">
        <f>'[2]Industry&amp;Non-Energy-use'!AK869</f>
        <v>0</v>
      </c>
      <c r="O491" s="3">
        <f>'[2]Industry&amp;Non-Energy-use'!AL869</f>
        <v>0</v>
      </c>
      <c r="P491" s="3">
        <f>'[2]Industry&amp;Non-Energy-use'!AM869</f>
        <v>0</v>
      </c>
      <c r="Q491" s="3">
        <f>'[2]Industry&amp;Non-Energy-use'!AN869</f>
        <v>0</v>
      </c>
      <c r="R491" s="3">
        <f>'[2]Industry&amp;Non-Energy-use'!AO869</f>
        <v>0</v>
      </c>
      <c r="S491" s="3">
        <f>'[2]Industry&amp;Non-Energy-use'!AP869</f>
        <v>0</v>
      </c>
      <c r="T491" s="3">
        <f>'[2]Industry&amp;Non-Energy-use'!AQ869</f>
        <v>0</v>
      </c>
      <c r="U491" s="3">
        <f>'[2]Industry&amp;Non-Energy-use'!AR869</f>
        <v>0</v>
      </c>
      <c r="V491" s="3">
        <f>'[2]Industry&amp;Non-Energy-use'!AS869</f>
        <v>0</v>
      </c>
      <c r="W491" s="3">
        <f>'[2]Industry&amp;Non-Energy-use'!AT869</f>
        <v>0</v>
      </c>
      <c r="X491" s="3">
        <f>'[2]Industry&amp;Non-Energy-use'!AU869</f>
        <v>0</v>
      </c>
    </row>
    <row r="492" spans="1:24" x14ac:dyDescent="0.25">
      <c r="A492" t="s">
        <v>4</v>
      </c>
      <c r="B492" t="s">
        <v>92</v>
      </c>
      <c r="D492" s="22" t="s">
        <v>93</v>
      </c>
      <c r="E492" t="s">
        <v>93</v>
      </c>
      <c r="F492" s="2" t="str">
        <f>'[2]Industry&amp;Non-Energy-use'!AC870</f>
        <v>E-fuels</v>
      </c>
      <c r="G492" s="2" t="str">
        <f>'[2]Industry&amp;Non-Energy-use'!AD870</f>
        <v>GWh</v>
      </c>
      <c r="H492" s="3">
        <f>'[2]Industry&amp;Non-Energy-use'!AE870</f>
        <v>0</v>
      </c>
      <c r="I492" s="3">
        <f>'[2]Industry&amp;Non-Energy-use'!AF870</f>
        <v>0</v>
      </c>
      <c r="J492" s="3">
        <f>'[2]Industry&amp;Non-Energy-use'!AG870</f>
        <v>0</v>
      </c>
      <c r="K492" s="3">
        <f>'[2]Industry&amp;Non-Energy-use'!AH870</f>
        <v>0</v>
      </c>
      <c r="L492" s="3">
        <f>'[2]Industry&amp;Non-Energy-use'!AI870</f>
        <v>0</v>
      </c>
      <c r="M492" s="3">
        <f>'[2]Industry&amp;Non-Energy-use'!AJ870</f>
        <v>0</v>
      </c>
      <c r="N492" s="3">
        <f>'[2]Industry&amp;Non-Energy-use'!AK870</f>
        <v>0</v>
      </c>
      <c r="O492" s="3">
        <f>'[2]Industry&amp;Non-Energy-use'!AL870</f>
        <v>0</v>
      </c>
      <c r="P492" s="3">
        <f>'[2]Industry&amp;Non-Energy-use'!AM870</f>
        <v>0</v>
      </c>
      <c r="Q492" s="3">
        <f>'[2]Industry&amp;Non-Energy-use'!AN870</f>
        <v>0</v>
      </c>
      <c r="R492" s="3">
        <f>'[2]Industry&amp;Non-Energy-use'!AO870</f>
        <v>0</v>
      </c>
      <c r="S492" s="3">
        <f>'[2]Industry&amp;Non-Energy-use'!AP870</f>
        <v>0</v>
      </c>
      <c r="T492" s="3">
        <f>'[2]Industry&amp;Non-Energy-use'!AQ870</f>
        <v>0</v>
      </c>
      <c r="U492" s="3">
        <f>'[2]Industry&amp;Non-Energy-use'!AR870</f>
        <v>0</v>
      </c>
      <c r="V492" s="3">
        <f>'[2]Industry&amp;Non-Energy-use'!AS870</f>
        <v>0</v>
      </c>
      <c r="W492" s="3">
        <f>'[2]Industry&amp;Non-Energy-use'!AT870</f>
        <v>0</v>
      </c>
      <c r="X492" s="3">
        <f>'[2]Industry&amp;Non-Energy-use'!AU870</f>
        <v>0</v>
      </c>
    </row>
    <row r="493" spans="1:24" x14ac:dyDescent="0.25">
      <c r="E493"/>
    </row>
    <row r="494" spans="1:24" x14ac:dyDescent="0.25">
      <c r="A494" t="s">
        <v>4</v>
      </c>
      <c r="B494" t="s">
        <v>94</v>
      </c>
      <c r="D494" s="22" t="s">
        <v>95</v>
      </c>
      <c r="E494" t="s">
        <v>95</v>
      </c>
      <c r="F494" s="2" t="str">
        <f>'[2]Industry&amp;Non-Energy-use'!AC872</f>
        <v>Coal</v>
      </c>
      <c r="G494" s="2" t="str">
        <f>'[2]Industry&amp;Non-Energy-use'!AD872</f>
        <v>GWh</v>
      </c>
      <c r="H494" s="3">
        <f>'[2]Industry&amp;Non-Energy-use'!AE872</f>
        <v>12666.801388888862</v>
      </c>
      <c r="I494" s="3">
        <f>'[2]Industry&amp;Non-Energy-use'!AF872</f>
        <v>56.025000000009321</v>
      </c>
      <c r="J494" s="3">
        <f>'[2]Industry&amp;Non-Energy-use'!AG872</f>
        <v>0</v>
      </c>
      <c r="K494" s="3">
        <f>'[2]Industry&amp;Non-Energy-use'!AH872</f>
        <v>0</v>
      </c>
      <c r="L494" s="3">
        <f>'[2]Industry&amp;Non-Energy-use'!AI872</f>
        <v>0</v>
      </c>
      <c r="M494" s="3">
        <f>'[2]Industry&amp;Non-Energy-use'!AJ872</f>
        <v>0</v>
      </c>
      <c r="N494" s="3">
        <f>'[2]Industry&amp;Non-Energy-use'!AK872</f>
        <v>0</v>
      </c>
      <c r="O494" s="3">
        <f>'[2]Industry&amp;Non-Energy-use'!AL872</f>
        <v>0</v>
      </c>
      <c r="P494" s="3">
        <f>'[2]Industry&amp;Non-Energy-use'!AM872</f>
        <v>0</v>
      </c>
      <c r="Q494" s="3">
        <f>'[2]Industry&amp;Non-Energy-use'!AN872</f>
        <v>0</v>
      </c>
      <c r="R494" s="3">
        <f>'[2]Industry&amp;Non-Energy-use'!AO872</f>
        <v>0</v>
      </c>
      <c r="S494" s="3">
        <f>'[2]Industry&amp;Non-Energy-use'!AP872</f>
        <v>0</v>
      </c>
      <c r="T494" s="3">
        <f>'[2]Industry&amp;Non-Energy-use'!AQ872</f>
        <v>0</v>
      </c>
      <c r="U494" s="3">
        <f>'[2]Industry&amp;Non-Energy-use'!AR872</f>
        <v>0</v>
      </c>
      <c r="V494" s="3">
        <f>'[2]Industry&amp;Non-Energy-use'!AS872</f>
        <v>0</v>
      </c>
      <c r="W494" s="3">
        <f>'[2]Industry&amp;Non-Energy-use'!AT872</f>
        <v>0</v>
      </c>
      <c r="X494" s="3">
        <f>'[2]Industry&amp;Non-Energy-use'!AU872</f>
        <v>0</v>
      </c>
    </row>
    <row r="495" spans="1:24" x14ac:dyDescent="0.25">
      <c r="A495" t="s">
        <v>4</v>
      </c>
      <c r="B495" t="s">
        <v>94</v>
      </c>
      <c r="D495" s="22" t="s">
        <v>95</v>
      </c>
      <c r="E495" t="s">
        <v>95</v>
      </c>
      <c r="F495" s="2" t="str">
        <f>'[2]Industry&amp;Non-Energy-use'!AC873</f>
        <v>Oil</v>
      </c>
      <c r="G495" s="2" t="str">
        <f>'[2]Industry&amp;Non-Energy-use'!AD873</f>
        <v>GWh</v>
      </c>
      <c r="H495" s="3">
        <f>'[2]Industry&amp;Non-Energy-use'!AE873</f>
        <v>111031.41666666667</v>
      </c>
      <c r="I495" s="3">
        <f>'[2]Industry&amp;Non-Energy-use'!AF873</f>
        <v>8055.1703304444172</v>
      </c>
      <c r="J495" s="3">
        <f>'[2]Industry&amp;Non-Energy-use'!AG873</f>
        <v>6216.75724276459</v>
      </c>
      <c r="K495" s="3">
        <f>'[2]Industry&amp;Non-Energy-use'!AH873</f>
        <v>6216.75724276459</v>
      </c>
      <c r="L495" s="3">
        <f>'[2]Industry&amp;Non-Energy-use'!AI873</f>
        <v>6216.75724276459</v>
      </c>
      <c r="M495" s="3">
        <f>'[2]Industry&amp;Non-Energy-use'!AJ873</f>
        <v>4607.6029536644892</v>
      </c>
      <c r="N495" s="3">
        <f>'[2]Industry&amp;Non-Energy-use'!AK873</f>
        <v>4607.6029536644892</v>
      </c>
      <c r="O495" s="3">
        <f>'[2]Industry&amp;Non-Energy-use'!AL873</f>
        <v>4607.6029536644892</v>
      </c>
      <c r="P495" s="3">
        <f>'[2]Industry&amp;Non-Energy-use'!AM873</f>
        <v>0</v>
      </c>
      <c r="Q495" s="3">
        <f>'[2]Industry&amp;Non-Energy-use'!AN873</f>
        <v>0</v>
      </c>
      <c r="R495" s="3">
        <f>'[2]Industry&amp;Non-Energy-use'!AO873</f>
        <v>0</v>
      </c>
      <c r="S495" s="3">
        <f>'[2]Industry&amp;Non-Energy-use'!AP873</f>
        <v>0</v>
      </c>
      <c r="T495" s="3">
        <f>'[2]Industry&amp;Non-Energy-use'!AQ873</f>
        <v>0</v>
      </c>
      <c r="U495" s="3">
        <f>'[2]Industry&amp;Non-Energy-use'!AR873</f>
        <v>0</v>
      </c>
      <c r="V495" s="3">
        <f>'[2]Industry&amp;Non-Energy-use'!AS873</f>
        <v>0</v>
      </c>
      <c r="W495" s="3">
        <f>'[2]Industry&amp;Non-Energy-use'!AT873</f>
        <v>0</v>
      </c>
      <c r="X495" s="3">
        <f>'[2]Industry&amp;Non-Energy-use'!AU873</f>
        <v>0</v>
      </c>
    </row>
    <row r="496" spans="1:24" x14ac:dyDescent="0.25">
      <c r="A496" t="s">
        <v>4</v>
      </c>
      <c r="B496" t="s">
        <v>94</v>
      </c>
      <c r="D496" s="22" t="s">
        <v>95</v>
      </c>
      <c r="E496" t="s">
        <v>95</v>
      </c>
      <c r="F496" s="2" t="str">
        <f>'[2]Industry&amp;Non-Energy-use'!AC874</f>
        <v>Natural Gas</v>
      </c>
      <c r="G496" s="2" t="str">
        <f>'[2]Industry&amp;Non-Energy-use'!AD874</f>
        <v>GWh</v>
      </c>
      <c r="H496" s="3">
        <f>'[2]Industry&amp;Non-Energy-use'!AE874</f>
        <v>20215.999999999975</v>
      </c>
      <c r="I496" s="3">
        <f>'[2]Industry&amp;Non-Energy-use'!AF874</f>
        <v>12536.141000000003</v>
      </c>
      <c r="J496" s="3">
        <f>'[2]Industry&amp;Non-Energy-use'!AG874</f>
        <v>13321.622663066977</v>
      </c>
      <c r="K496" s="3">
        <f>'[2]Industry&amp;Non-Energy-use'!AH874</f>
        <v>13321.622663066977</v>
      </c>
      <c r="L496" s="3">
        <f>'[2]Industry&amp;Non-Energy-use'!AI874</f>
        <v>13321.622663066977</v>
      </c>
      <c r="M496" s="3">
        <f>'[2]Industry&amp;Non-Energy-use'!AJ874</f>
        <v>11979.767679527673</v>
      </c>
      <c r="N496" s="3">
        <f>'[2]Industry&amp;Non-Energy-use'!AK874</f>
        <v>11979.767679527673</v>
      </c>
      <c r="O496" s="3">
        <f>'[2]Industry&amp;Non-Energy-use'!AL874</f>
        <v>11979.767679527673</v>
      </c>
      <c r="P496" s="3">
        <f>'[2]Industry&amp;Non-Energy-use'!AM874</f>
        <v>10721.935210891752</v>
      </c>
      <c r="Q496" s="3">
        <f>'[2]Industry&amp;Non-Energy-use'!AN874</f>
        <v>10721.935210891752</v>
      </c>
      <c r="R496" s="3">
        <f>'[2]Industry&amp;Non-Energy-use'!AO874</f>
        <v>10721.935210891752</v>
      </c>
      <c r="S496" s="3">
        <f>'[2]Industry&amp;Non-Energy-use'!AP874</f>
        <v>7361.7823114001349</v>
      </c>
      <c r="T496" s="3">
        <f>'[2]Industry&amp;Non-Energy-use'!AQ874</f>
        <v>7361.7823114001349</v>
      </c>
      <c r="U496" s="3">
        <f>'[2]Industry&amp;Non-Energy-use'!AR874</f>
        <v>7361.7823114001349</v>
      </c>
      <c r="V496" s="3">
        <f>'[2]Industry&amp;Non-Energy-use'!AS874</f>
        <v>0</v>
      </c>
      <c r="W496" s="3">
        <f>'[2]Industry&amp;Non-Energy-use'!AT874</f>
        <v>0</v>
      </c>
      <c r="X496" s="3">
        <f>'[2]Industry&amp;Non-Energy-use'!AU874</f>
        <v>0</v>
      </c>
    </row>
    <row r="497" spans="1:24" x14ac:dyDescent="0.25">
      <c r="A497" t="s">
        <v>4</v>
      </c>
      <c r="B497" t="s">
        <v>94</v>
      </c>
      <c r="D497" s="22" t="s">
        <v>95</v>
      </c>
      <c r="E497" t="s">
        <v>95</v>
      </c>
      <c r="F497" s="2" t="str">
        <f>'[2]Industry&amp;Non-Energy-use'!AC875</f>
        <v>Biofuels</v>
      </c>
      <c r="G497" s="2" t="str">
        <f>'[2]Industry&amp;Non-Energy-use'!AD875</f>
        <v>GWh</v>
      </c>
      <c r="H497" s="3">
        <f>'[2]Industry&amp;Non-Energy-use'!AE875</f>
        <v>169768.08813888891</v>
      </c>
      <c r="I497" s="3">
        <f>'[2]Industry&amp;Non-Energy-use'!AF875</f>
        <v>10401.857999999891</v>
      </c>
      <c r="J497" s="3">
        <f>'[2]Industry&amp;Non-Energy-use'!AG875</f>
        <v>11545.406307991381</v>
      </c>
      <c r="K497" s="3">
        <f>'[2]Industry&amp;Non-Energy-use'!AH875</f>
        <v>11545.406307991381</v>
      </c>
      <c r="L497" s="3">
        <f>'[2]Industry&amp;Non-Energy-use'!AI875</f>
        <v>9769.1899529157836</v>
      </c>
      <c r="M497" s="3">
        <f>'[2]Industry&amp;Non-Energy-use'!AJ875</f>
        <v>11979.767679527673</v>
      </c>
      <c r="N497" s="3">
        <f>'[2]Industry&amp;Non-Energy-use'!AK875</f>
        <v>11058.247088794775</v>
      </c>
      <c r="O497" s="3">
        <f>'[2]Industry&amp;Non-Energy-use'!AL875</f>
        <v>9215.2059073289784</v>
      </c>
      <c r="P497" s="3">
        <f>'[2]Industry&amp;Non-Energy-use'!AM875</f>
        <v>14620.820742125117</v>
      </c>
      <c r="Q497" s="3">
        <f>'[2]Industry&amp;Non-Energy-use'!AN875</f>
        <v>12184.017285104264</v>
      </c>
      <c r="R497" s="3">
        <f>'[2]Industry&amp;Non-Energy-use'!AO875</f>
        <v>9747.2138280834115</v>
      </c>
      <c r="S497" s="3">
        <f>'[2]Industry&amp;Non-Energy-use'!AP875</f>
        <v>15775.247810143144</v>
      </c>
      <c r="T497" s="3">
        <f>'[2]Industry&amp;Non-Energy-use'!AQ875</f>
        <v>10516.831873428764</v>
      </c>
      <c r="U497" s="3">
        <f>'[2]Industry&amp;Non-Energy-use'!AR875</f>
        <v>8413.4654987430113</v>
      </c>
      <c r="V497" s="3">
        <f>'[2]Industry&amp;Non-Energy-use'!AS875</f>
        <v>16889.497509652807</v>
      </c>
      <c r="W497" s="3">
        <f>'[2]Industry&amp;Non-Energy-use'!AT875</f>
        <v>11259.665006435205</v>
      </c>
      <c r="X497" s="3">
        <f>'[2]Industry&amp;Non-Energy-use'!AU875</f>
        <v>11259.665006435205</v>
      </c>
    </row>
    <row r="498" spans="1:24" x14ac:dyDescent="0.25">
      <c r="A498" t="s">
        <v>4</v>
      </c>
      <c r="B498" t="s">
        <v>94</v>
      </c>
      <c r="D498" s="22" t="s">
        <v>95</v>
      </c>
      <c r="E498" t="s">
        <v>95</v>
      </c>
      <c r="F498" s="2" t="str">
        <f>'[2]Industry&amp;Non-Energy-use'!AC876</f>
        <v>Electricity</v>
      </c>
      <c r="G498" s="2" t="str">
        <f>'[2]Industry&amp;Non-Energy-use'!AD876</f>
        <v>GWh</v>
      </c>
      <c r="H498" s="3">
        <f>'[2]Industry&amp;Non-Energy-use'!AE876</f>
        <v>108364.00000000001</v>
      </c>
      <c r="I498" s="3">
        <f>'[2]Industry&amp;Non-Energy-use'!AF876</f>
        <v>53584.688000000002</v>
      </c>
      <c r="J498" s="3">
        <f>'[2]Industry&amp;Non-Energy-use'!AG876</f>
        <v>57727.031539956908</v>
      </c>
      <c r="K498" s="3">
        <f>'[2]Industry&amp;Non-Energy-use'!AH876</f>
        <v>57727.031539956908</v>
      </c>
      <c r="L498" s="3">
        <f>'[2]Industry&amp;Non-Energy-use'!AI876</f>
        <v>59503.247895032502</v>
      </c>
      <c r="M498" s="3">
        <f>'[2]Industry&amp;Non-Energy-use'!AJ876</f>
        <v>63584.920760569941</v>
      </c>
      <c r="N498" s="3">
        <f>'[2]Industry&amp;Non-Energy-use'!AK876</f>
        <v>63584.920760569941</v>
      </c>
      <c r="O498" s="3">
        <f>'[2]Industry&amp;Non-Energy-use'!AL876</f>
        <v>66349.482532768641</v>
      </c>
      <c r="P498" s="3">
        <f>'[2]Industry&amp;Non-Energy-use'!AM876</f>
        <v>72129.382327817235</v>
      </c>
      <c r="Q498" s="3">
        <f>'[2]Industry&amp;Non-Energy-use'!AN876</f>
        <v>72129.382327817235</v>
      </c>
      <c r="R498" s="3">
        <f>'[2]Industry&amp;Non-Energy-use'!AO876</f>
        <v>77002.989241858959</v>
      </c>
      <c r="S498" s="3">
        <f>'[2]Industry&amp;Non-Energy-use'!AP876</f>
        <v>82031.288612744363</v>
      </c>
      <c r="T498" s="3">
        <f>'[2]Industry&amp;Non-Energy-use'!AQ876</f>
        <v>82031.288612744363</v>
      </c>
      <c r="U498" s="3">
        <f>'[2]Industry&amp;Non-Energy-use'!AR876</f>
        <v>89393.070924144486</v>
      </c>
      <c r="V498" s="3">
        <f>'[2]Industry&amp;Non-Energy-use'!AS876</f>
        <v>92892.236303090438</v>
      </c>
      <c r="W498" s="3">
        <f>'[2]Industry&amp;Non-Energy-use'!AT876</f>
        <v>92892.236303090438</v>
      </c>
      <c r="X498" s="3">
        <f>'[2]Industry&amp;Non-Energy-use'!AU876</f>
        <v>101336.98505791686</v>
      </c>
    </row>
    <row r="499" spans="1:24" x14ac:dyDescent="0.25">
      <c r="A499" t="s">
        <v>4</v>
      </c>
      <c r="B499" t="s">
        <v>94</v>
      </c>
      <c r="D499" s="22" t="s">
        <v>95</v>
      </c>
      <c r="E499" t="s">
        <v>95</v>
      </c>
      <c r="F499" s="2" t="str">
        <f>'[2]Industry&amp;Non-Energy-use'!AC877</f>
        <v>Heat</v>
      </c>
      <c r="G499" s="2" t="str">
        <f>'[2]Industry&amp;Non-Energy-use'!AD877</f>
        <v>GWh</v>
      </c>
      <c r="H499" s="3">
        <f>'[2]Industry&amp;Non-Energy-use'!AE877</f>
        <v>0</v>
      </c>
      <c r="I499" s="3">
        <f>'[2]Industry&amp;Non-Energy-use'!AF877</f>
        <v>432.65305555555557</v>
      </c>
      <c r="J499" s="3">
        <f>'[2]Industry&amp;Non-Energy-use'!AG877</f>
        <v>0</v>
      </c>
      <c r="K499" s="3">
        <f>'[2]Industry&amp;Non-Energy-use'!AH877</f>
        <v>0</v>
      </c>
      <c r="L499" s="3">
        <f>'[2]Industry&amp;Non-Energy-use'!AI877</f>
        <v>0</v>
      </c>
      <c r="M499" s="3">
        <f>'[2]Industry&amp;Non-Energy-use'!AJ877</f>
        <v>0</v>
      </c>
      <c r="N499" s="3">
        <f>'[2]Industry&amp;Non-Energy-use'!AK877</f>
        <v>0</v>
      </c>
      <c r="O499" s="3">
        <f>'[2]Industry&amp;Non-Energy-use'!AL877</f>
        <v>0</v>
      </c>
      <c r="P499" s="3">
        <f>'[2]Industry&amp;Non-Energy-use'!AM877</f>
        <v>0</v>
      </c>
      <c r="Q499" s="3">
        <f>'[2]Industry&amp;Non-Energy-use'!AN877</f>
        <v>0</v>
      </c>
      <c r="R499" s="3">
        <f>'[2]Industry&amp;Non-Energy-use'!AO877</f>
        <v>0</v>
      </c>
      <c r="S499" s="3">
        <f>'[2]Industry&amp;Non-Energy-use'!AP877</f>
        <v>0</v>
      </c>
      <c r="T499" s="3">
        <f>'[2]Industry&amp;Non-Energy-use'!AQ877</f>
        <v>0</v>
      </c>
      <c r="U499" s="3">
        <f>'[2]Industry&amp;Non-Energy-use'!AR877</f>
        <v>0</v>
      </c>
      <c r="V499" s="3">
        <f>'[2]Industry&amp;Non-Energy-use'!AS877</f>
        <v>0</v>
      </c>
      <c r="W499" s="3">
        <f>'[2]Industry&amp;Non-Energy-use'!AT877</f>
        <v>0</v>
      </c>
      <c r="X499" s="3">
        <f>'[2]Industry&amp;Non-Energy-use'!AU877</f>
        <v>0</v>
      </c>
    </row>
    <row r="500" spans="1:24" x14ac:dyDescent="0.25">
      <c r="A500" t="s">
        <v>4</v>
      </c>
      <c r="B500" t="s">
        <v>94</v>
      </c>
      <c r="D500" s="22" t="s">
        <v>95</v>
      </c>
      <c r="E500" t="s">
        <v>95</v>
      </c>
      <c r="F500" s="2" t="str">
        <f>'[2]Industry&amp;Non-Energy-use'!AC878</f>
        <v>Hydrogen</v>
      </c>
      <c r="G500" s="2" t="str">
        <f>'[2]Industry&amp;Non-Energy-use'!AD878</f>
        <v>GWh</v>
      </c>
      <c r="H500" s="3">
        <f>'[2]Industry&amp;Non-Energy-use'!AE878</f>
        <v>0</v>
      </c>
      <c r="I500" s="3">
        <f>'[2]Industry&amp;Non-Energy-use'!AF878</f>
        <v>0</v>
      </c>
      <c r="J500" s="3">
        <f>'[2]Industry&amp;Non-Energy-use'!AG878</f>
        <v>0</v>
      </c>
      <c r="K500" s="3">
        <f>'[2]Industry&amp;Non-Energy-use'!AH878</f>
        <v>0</v>
      </c>
      <c r="L500" s="3">
        <f>'[2]Industry&amp;Non-Energy-use'!AI878</f>
        <v>0</v>
      </c>
      <c r="M500" s="3">
        <f>'[2]Industry&amp;Non-Energy-use'!AJ878</f>
        <v>0</v>
      </c>
      <c r="N500" s="3">
        <f>'[2]Industry&amp;Non-Energy-use'!AK878</f>
        <v>921.52059073289786</v>
      </c>
      <c r="O500" s="3">
        <f>'[2]Industry&amp;Non-Energy-use'!AL878</f>
        <v>0</v>
      </c>
      <c r="P500" s="3">
        <f>'[2]Industry&amp;Non-Energy-use'!AM878</f>
        <v>0</v>
      </c>
      <c r="Q500" s="3">
        <f>'[2]Industry&amp;Non-Energy-use'!AN878</f>
        <v>2436.8034570208529</v>
      </c>
      <c r="R500" s="3">
        <f>'[2]Industry&amp;Non-Energy-use'!AO878</f>
        <v>0</v>
      </c>
      <c r="S500" s="3">
        <f>'[2]Industry&amp;Non-Energy-use'!AP878</f>
        <v>0</v>
      </c>
      <c r="T500" s="3">
        <f>'[2]Industry&amp;Non-Energy-use'!AQ878</f>
        <v>5258.415936714382</v>
      </c>
      <c r="U500" s="3">
        <f>'[2]Industry&amp;Non-Energy-use'!AR878</f>
        <v>0</v>
      </c>
      <c r="V500" s="3">
        <f>'[2]Industry&amp;Non-Energy-use'!AS878</f>
        <v>2814.9162516088013</v>
      </c>
      <c r="W500" s="3">
        <f>'[2]Industry&amp;Non-Energy-use'!AT878</f>
        <v>8444.7487548264035</v>
      </c>
      <c r="X500" s="3">
        <f>'[2]Industry&amp;Non-Energy-use'!AU878</f>
        <v>0</v>
      </c>
    </row>
    <row r="501" spans="1:24" x14ac:dyDescent="0.25">
      <c r="A501" t="s">
        <v>4</v>
      </c>
      <c r="B501" t="s">
        <v>94</v>
      </c>
      <c r="D501" s="22" t="s">
        <v>95</v>
      </c>
      <c r="E501" t="s">
        <v>95</v>
      </c>
      <c r="F501" s="2" t="str">
        <f>'[2]Industry&amp;Non-Energy-use'!AC879</f>
        <v>E-fuels</v>
      </c>
      <c r="G501" s="2" t="str">
        <f>'[2]Industry&amp;Non-Energy-use'!AD879</f>
        <v>GWh</v>
      </c>
      <c r="H501" s="3">
        <f>'[2]Industry&amp;Non-Energy-use'!AE879</f>
        <v>0</v>
      </c>
      <c r="I501" s="3">
        <f>'[2]Industry&amp;Non-Energy-use'!AF879</f>
        <v>0</v>
      </c>
      <c r="J501" s="3">
        <f>'[2]Industry&amp;Non-Energy-use'!AG879</f>
        <v>0</v>
      </c>
      <c r="K501" s="3">
        <f>'[2]Industry&amp;Non-Energy-use'!AH879</f>
        <v>0</v>
      </c>
      <c r="L501" s="3">
        <f>'[2]Industry&amp;Non-Energy-use'!AI879</f>
        <v>0</v>
      </c>
      <c r="M501" s="3">
        <f>'[2]Industry&amp;Non-Energy-use'!AJ879</f>
        <v>0</v>
      </c>
      <c r="N501" s="3">
        <f>'[2]Industry&amp;Non-Energy-use'!AK879</f>
        <v>0</v>
      </c>
      <c r="O501" s="3">
        <f>'[2]Industry&amp;Non-Energy-use'!AL879</f>
        <v>0</v>
      </c>
      <c r="P501" s="3">
        <f>'[2]Industry&amp;Non-Energy-use'!AM879</f>
        <v>0</v>
      </c>
      <c r="Q501" s="3">
        <f>'[2]Industry&amp;Non-Energy-use'!AN879</f>
        <v>0</v>
      </c>
      <c r="R501" s="3">
        <f>'[2]Industry&amp;Non-Energy-use'!AO879</f>
        <v>0</v>
      </c>
      <c r="S501" s="3">
        <f>'[2]Industry&amp;Non-Energy-use'!AP879</f>
        <v>0</v>
      </c>
      <c r="T501" s="3">
        <f>'[2]Industry&amp;Non-Energy-use'!AQ879</f>
        <v>0</v>
      </c>
      <c r="U501" s="3">
        <f>'[2]Industry&amp;Non-Energy-use'!AR879</f>
        <v>0</v>
      </c>
      <c r="V501" s="3">
        <f>'[2]Industry&amp;Non-Energy-use'!AS879</f>
        <v>0</v>
      </c>
      <c r="W501" s="3">
        <f>'[2]Industry&amp;Non-Energy-use'!AT879</f>
        <v>0</v>
      </c>
      <c r="X501" s="3">
        <f>'[2]Industry&amp;Non-Energy-use'!AU879</f>
        <v>0</v>
      </c>
    </row>
    <row r="502" spans="1:24" x14ac:dyDescent="0.25">
      <c r="E502"/>
    </row>
    <row r="503" spans="1:24" x14ac:dyDescent="0.25">
      <c r="A503" t="s">
        <v>96</v>
      </c>
      <c r="B503" t="s">
        <v>61</v>
      </c>
      <c r="D503" s="22" t="s">
        <v>62</v>
      </c>
      <c r="E503" t="s">
        <v>63</v>
      </c>
      <c r="F503" s="2" t="str">
        <f>'[2]Industry&amp;Non-Energy-use'!AC881</f>
        <v>Coal</v>
      </c>
      <c r="G503" s="2" t="str">
        <f>'[2]Industry&amp;Non-Energy-use'!AD881</f>
        <v>GWh</v>
      </c>
      <c r="H503" s="3">
        <f>'[2]Industry&amp;Non-Energy-use'!AE881</f>
        <v>0</v>
      </c>
      <c r="I503" s="3">
        <f>'[2]Industry&amp;Non-Energy-use'!AF881</f>
        <v>0</v>
      </c>
      <c r="J503" s="3">
        <f>'[2]Industry&amp;Non-Energy-use'!AG881</f>
        <v>0</v>
      </c>
      <c r="K503" s="3">
        <f>'[2]Industry&amp;Non-Energy-use'!AH881</f>
        <v>0</v>
      </c>
      <c r="L503" s="3">
        <f>'[2]Industry&amp;Non-Energy-use'!AI881</f>
        <v>0</v>
      </c>
      <c r="M503" s="3">
        <f>'[2]Industry&amp;Non-Energy-use'!AJ881</f>
        <v>0</v>
      </c>
      <c r="N503" s="3">
        <f>'[2]Industry&amp;Non-Energy-use'!AK881</f>
        <v>0</v>
      </c>
      <c r="O503" s="3">
        <f>'[2]Industry&amp;Non-Energy-use'!AL881</f>
        <v>0</v>
      </c>
      <c r="P503" s="3">
        <f>'[2]Industry&amp;Non-Energy-use'!AM881</f>
        <v>0</v>
      </c>
      <c r="Q503" s="3">
        <f>'[2]Industry&amp;Non-Energy-use'!AN881</f>
        <v>0</v>
      </c>
      <c r="R503" s="3">
        <f>'[2]Industry&amp;Non-Energy-use'!AO881</f>
        <v>0</v>
      </c>
      <c r="S503" s="3">
        <f>'[2]Industry&amp;Non-Energy-use'!AP881</f>
        <v>0</v>
      </c>
      <c r="T503" s="3">
        <f>'[2]Industry&amp;Non-Energy-use'!AQ881</f>
        <v>0</v>
      </c>
      <c r="U503" s="3">
        <f>'[2]Industry&amp;Non-Energy-use'!AR881</f>
        <v>0</v>
      </c>
      <c r="V503" s="3">
        <f>'[2]Industry&amp;Non-Energy-use'!AS881</f>
        <v>0</v>
      </c>
      <c r="W503" s="3">
        <f>'[2]Industry&amp;Non-Energy-use'!AT881</f>
        <v>0</v>
      </c>
      <c r="X503" s="3">
        <f>'[2]Industry&amp;Non-Energy-use'!AU881</f>
        <v>0</v>
      </c>
    </row>
    <row r="504" spans="1:24" x14ac:dyDescent="0.25">
      <c r="A504" t="s">
        <v>96</v>
      </c>
      <c r="B504" t="s">
        <v>61</v>
      </c>
      <c r="D504" s="22" t="s">
        <v>62</v>
      </c>
      <c r="E504" t="s">
        <v>63</v>
      </c>
      <c r="F504" s="2" t="str">
        <f>'[2]Industry&amp;Non-Energy-use'!AC882</f>
        <v>Oil</v>
      </c>
      <c r="G504" s="2" t="str">
        <f>'[2]Industry&amp;Non-Energy-use'!AD882</f>
        <v>GWh</v>
      </c>
      <c r="H504" s="3">
        <f>'[2]Industry&amp;Non-Energy-use'!AE882</f>
        <v>0</v>
      </c>
      <c r="I504" s="3">
        <f>'[2]Industry&amp;Non-Energy-use'!AF882</f>
        <v>0</v>
      </c>
      <c r="J504" s="3">
        <f>'[2]Industry&amp;Non-Energy-use'!AG882</f>
        <v>0</v>
      </c>
      <c r="K504" s="3">
        <f>'[2]Industry&amp;Non-Energy-use'!AH882</f>
        <v>0</v>
      </c>
      <c r="L504" s="3">
        <f>'[2]Industry&amp;Non-Energy-use'!AI882</f>
        <v>0</v>
      </c>
      <c r="M504" s="3">
        <f>'[2]Industry&amp;Non-Energy-use'!AJ882</f>
        <v>0</v>
      </c>
      <c r="N504" s="3">
        <f>'[2]Industry&amp;Non-Energy-use'!AK882</f>
        <v>0</v>
      </c>
      <c r="O504" s="3">
        <f>'[2]Industry&amp;Non-Energy-use'!AL882</f>
        <v>0</v>
      </c>
      <c r="P504" s="3">
        <f>'[2]Industry&amp;Non-Energy-use'!AM882</f>
        <v>0</v>
      </c>
      <c r="Q504" s="3">
        <f>'[2]Industry&amp;Non-Energy-use'!AN882</f>
        <v>0</v>
      </c>
      <c r="R504" s="3">
        <f>'[2]Industry&amp;Non-Energy-use'!AO882</f>
        <v>0</v>
      </c>
      <c r="S504" s="3">
        <f>'[2]Industry&amp;Non-Energy-use'!AP882</f>
        <v>0</v>
      </c>
      <c r="T504" s="3">
        <f>'[2]Industry&amp;Non-Energy-use'!AQ882</f>
        <v>0</v>
      </c>
      <c r="U504" s="3">
        <f>'[2]Industry&amp;Non-Energy-use'!AR882</f>
        <v>0</v>
      </c>
      <c r="V504" s="3">
        <f>'[2]Industry&amp;Non-Energy-use'!AS882</f>
        <v>0</v>
      </c>
      <c r="W504" s="3">
        <f>'[2]Industry&amp;Non-Energy-use'!AT882</f>
        <v>0</v>
      </c>
      <c r="X504" s="3">
        <f>'[2]Industry&amp;Non-Energy-use'!AU882</f>
        <v>0</v>
      </c>
    </row>
    <row r="505" spans="1:24" x14ac:dyDescent="0.25">
      <c r="A505" t="s">
        <v>96</v>
      </c>
      <c r="B505" t="s">
        <v>61</v>
      </c>
      <c r="D505" s="22" t="s">
        <v>62</v>
      </c>
      <c r="E505" t="s">
        <v>63</v>
      </c>
      <c r="F505" s="2" t="str">
        <f>'[2]Industry&amp;Non-Energy-use'!AC883</f>
        <v>Natural Gas</v>
      </c>
      <c r="G505" s="2" t="str">
        <f>'[2]Industry&amp;Non-Energy-use'!AD883</f>
        <v>GWh</v>
      </c>
      <c r="H505" s="3">
        <f>'[2]Industry&amp;Non-Energy-use'!AE883</f>
        <v>0</v>
      </c>
      <c r="I505" s="3">
        <f>'[2]Industry&amp;Non-Energy-use'!AF883</f>
        <v>2400</v>
      </c>
      <c r="J505" s="3">
        <f>'[2]Industry&amp;Non-Energy-use'!AG883</f>
        <v>3021.5510262232146</v>
      </c>
      <c r="K505" s="3">
        <f>'[2]Industry&amp;Non-Energy-use'!AH883</f>
        <v>2732.7586798492516</v>
      </c>
      <c r="L505" s="3">
        <f>'[2]Industry&amp;Non-Energy-use'!AI883</f>
        <v>3021.5510262232146</v>
      </c>
      <c r="M505" s="3">
        <f>'[2]Industry&amp;Non-Energy-use'!AJ883</f>
        <v>3236.4147952360936</v>
      </c>
      <c r="N505" s="3">
        <f>'[2]Industry&amp;Non-Energy-use'!AK883</f>
        <v>2909.2164319727117</v>
      </c>
      <c r="O505" s="3">
        <f>'[2]Industry&amp;Non-Energy-use'!AL883</f>
        <v>3236.4147952360936</v>
      </c>
      <c r="P505" s="3">
        <f>'[2]Industry&amp;Non-Energy-use'!AM883</f>
        <v>3412.3926547930405</v>
      </c>
      <c r="Q505" s="3">
        <f>'[2]Industry&amp;Non-Energy-use'!AN883</f>
        <v>2528.2190111924092</v>
      </c>
      <c r="R505" s="3">
        <f>'[2]Industry&amp;Non-Energy-use'!AO883</f>
        <v>3412.3926547930405</v>
      </c>
      <c r="S505" s="3">
        <f>'[2]Industry&amp;Non-Energy-use'!AP883</f>
        <v>2937.0932172370194</v>
      </c>
      <c r="T505" s="3">
        <f>'[2]Industry&amp;Non-Energy-use'!AQ883</f>
        <v>1537.9824989350518</v>
      </c>
      <c r="U505" s="3">
        <f>'[2]Industry&amp;Non-Energy-use'!AR883</f>
        <v>2937.0932172370194</v>
      </c>
      <c r="V505" s="3">
        <f>'[2]Industry&amp;Non-Energy-use'!AS883</f>
        <v>1769.597525137103</v>
      </c>
      <c r="W505" s="3">
        <f>'[2]Industry&amp;Non-Energy-use'!AT883</f>
        <v>0</v>
      </c>
      <c r="X505" s="3">
        <f>'[2]Industry&amp;Non-Energy-use'!AU883</f>
        <v>1769.597525137103</v>
      </c>
    </row>
    <row r="506" spans="1:24" x14ac:dyDescent="0.25">
      <c r="A506" t="s">
        <v>96</v>
      </c>
      <c r="B506" t="s">
        <v>61</v>
      </c>
      <c r="D506" s="22" t="s">
        <v>62</v>
      </c>
      <c r="E506" t="s">
        <v>63</v>
      </c>
      <c r="F506" s="2" t="str">
        <f>'[2]Industry&amp;Non-Energy-use'!AC884</f>
        <v>Biofuels</v>
      </c>
      <c r="G506" s="2" t="str">
        <f>'[2]Industry&amp;Non-Energy-use'!AD884</f>
        <v>GWh</v>
      </c>
      <c r="H506" s="3">
        <f>'[2]Industry&amp;Non-Energy-use'!AE884</f>
        <v>0</v>
      </c>
      <c r="I506" s="3">
        <f>'[2]Industry&amp;Non-Energy-use'!AF884</f>
        <v>0</v>
      </c>
      <c r="J506" s="3">
        <f>'[2]Industry&amp;Non-Energy-use'!AG884</f>
        <v>0</v>
      </c>
      <c r="K506" s="3">
        <f>'[2]Industry&amp;Non-Energy-use'!AH884</f>
        <v>0</v>
      </c>
      <c r="L506" s="3">
        <f>'[2]Industry&amp;Non-Energy-use'!AI884</f>
        <v>0</v>
      </c>
      <c r="M506" s="3">
        <f>'[2]Industry&amp;Non-Energy-use'!AJ884</f>
        <v>0</v>
      </c>
      <c r="N506" s="3">
        <f>'[2]Industry&amp;Non-Energy-use'!AK884</f>
        <v>0</v>
      </c>
      <c r="O506" s="3">
        <f>'[2]Industry&amp;Non-Energy-use'!AL884</f>
        <v>0</v>
      </c>
      <c r="P506" s="3">
        <f>'[2]Industry&amp;Non-Energy-use'!AM884</f>
        <v>0</v>
      </c>
      <c r="Q506" s="3">
        <f>'[2]Industry&amp;Non-Energy-use'!AN884</f>
        <v>0</v>
      </c>
      <c r="R506" s="3">
        <f>'[2]Industry&amp;Non-Energy-use'!AO884</f>
        <v>0</v>
      </c>
      <c r="S506" s="3">
        <f>'[2]Industry&amp;Non-Energy-use'!AP884</f>
        <v>0</v>
      </c>
      <c r="T506" s="3">
        <f>'[2]Industry&amp;Non-Energy-use'!AQ884</f>
        <v>0</v>
      </c>
      <c r="U506" s="3">
        <f>'[2]Industry&amp;Non-Energy-use'!AR884</f>
        <v>0</v>
      </c>
      <c r="V506" s="3">
        <f>'[2]Industry&amp;Non-Energy-use'!AS884</f>
        <v>0</v>
      </c>
      <c r="W506" s="3">
        <f>'[2]Industry&amp;Non-Energy-use'!AT884</f>
        <v>0</v>
      </c>
      <c r="X506" s="3">
        <f>'[2]Industry&amp;Non-Energy-use'!AU884</f>
        <v>0</v>
      </c>
    </row>
    <row r="507" spans="1:24" x14ac:dyDescent="0.25">
      <c r="A507" t="s">
        <v>96</v>
      </c>
      <c r="B507" t="s">
        <v>61</v>
      </c>
      <c r="D507" s="22" t="s">
        <v>62</v>
      </c>
      <c r="E507" t="s">
        <v>63</v>
      </c>
      <c r="F507" s="2" t="str">
        <f>'[2]Industry&amp;Non-Energy-use'!AC885</f>
        <v>Electricity</v>
      </c>
      <c r="G507" s="2" t="str">
        <f>'[2]Industry&amp;Non-Energy-use'!AD885</f>
        <v>GWh</v>
      </c>
      <c r="H507" s="3">
        <f>'[2]Industry&amp;Non-Energy-use'!AE885</f>
        <v>0</v>
      </c>
      <c r="I507" s="3">
        <f>'[2]Industry&amp;Non-Energy-use'!AF885</f>
        <v>0</v>
      </c>
      <c r="J507" s="3">
        <f>'[2]Industry&amp;Non-Energy-use'!AG885</f>
        <v>0</v>
      </c>
      <c r="K507" s="3">
        <f>'[2]Industry&amp;Non-Energy-use'!AH885</f>
        <v>0</v>
      </c>
      <c r="L507" s="3">
        <f>'[2]Industry&amp;Non-Energy-use'!AI885</f>
        <v>0</v>
      </c>
      <c r="M507" s="3">
        <f>'[2]Industry&amp;Non-Energy-use'!AJ885</f>
        <v>0</v>
      </c>
      <c r="N507" s="3">
        <f>'[2]Industry&amp;Non-Energy-use'!AK885</f>
        <v>0</v>
      </c>
      <c r="O507" s="3">
        <f>'[2]Industry&amp;Non-Energy-use'!AL885</f>
        <v>0</v>
      </c>
      <c r="P507" s="3">
        <f>'[2]Industry&amp;Non-Energy-use'!AM885</f>
        <v>0</v>
      </c>
      <c r="Q507" s="3">
        <f>'[2]Industry&amp;Non-Energy-use'!AN885</f>
        <v>0</v>
      </c>
      <c r="R507" s="3">
        <f>'[2]Industry&amp;Non-Energy-use'!AO885</f>
        <v>0</v>
      </c>
      <c r="S507" s="3">
        <f>'[2]Industry&amp;Non-Energy-use'!AP885</f>
        <v>0</v>
      </c>
      <c r="T507" s="3">
        <f>'[2]Industry&amp;Non-Energy-use'!AQ885</f>
        <v>0</v>
      </c>
      <c r="U507" s="3">
        <f>'[2]Industry&amp;Non-Energy-use'!AR885</f>
        <v>0</v>
      </c>
      <c r="V507" s="3">
        <f>'[2]Industry&amp;Non-Energy-use'!AS885</f>
        <v>0</v>
      </c>
      <c r="W507" s="3">
        <f>'[2]Industry&amp;Non-Energy-use'!AT885</f>
        <v>0</v>
      </c>
      <c r="X507" s="3">
        <f>'[2]Industry&amp;Non-Energy-use'!AU885</f>
        <v>0</v>
      </c>
    </row>
    <row r="508" spans="1:24" x14ac:dyDescent="0.25">
      <c r="A508" t="s">
        <v>96</v>
      </c>
      <c r="B508" t="s">
        <v>61</v>
      </c>
      <c r="D508" s="22" t="s">
        <v>62</v>
      </c>
      <c r="E508" t="s">
        <v>63</v>
      </c>
      <c r="F508" s="2" t="str">
        <f>'[2]Industry&amp;Non-Energy-use'!AC886</f>
        <v>Heat</v>
      </c>
      <c r="G508" s="2" t="str">
        <f>'[2]Industry&amp;Non-Energy-use'!AD886</f>
        <v>GWh</v>
      </c>
      <c r="H508" s="3">
        <f>'[2]Industry&amp;Non-Energy-use'!AE886</f>
        <v>0</v>
      </c>
      <c r="I508" s="3">
        <f>'[2]Industry&amp;Non-Energy-use'!AF886</f>
        <v>0</v>
      </c>
      <c r="J508" s="3">
        <f>'[2]Industry&amp;Non-Energy-use'!AG886</f>
        <v>0</v>
      </c>
      <c r="K508" s="3">
        <f>'[2]Industry&amp;Non-Energy-use'!AH886</f>
        <v>0</v>
      </c>
      <c r="L508" s="3">
        <f>'[2]Industry&amp;Non-Energy-use'!AI886</f>
        <v>0</v>
      </c>
      <c r="M508" s="3">
        <f>'[2]Industry&amp;Non-Energy-use'!AJ886</f>
        <v>0</v>
      </c>
      <c r="N508" s="3">
        <f>'[2]Industry&amp;Non-Energy-use'!AK886</f>
        <v>0</v>
      </c>
      <c r="O508" s="3">
        <f>'[2]Industry&amp;Non-Energy-use'!AL886</f>
        <v>0</v>
      </c>
      <c r="P508" s="3">
        <f>'[2]Industry&amp;Non-Energy-use'!AM886</f>
        <v>0</v>
      </c>
      <c r="Q508" s="3">
        <f>'[2]Industry&amp;Non-Energy-use'!AN886</f>
        <v>0</v>
      </c>
      <c r="R508" s="3">
        <f>'[2]Industry&amp;Non-Energy-use'!AO886</f>
        <v>0</v>
      </c>
      <c r="S508" s="3">
        <f>'[2]Industry&amp;Non-Energy-use'!AP886</f>
        <v>0</v>
      </c>
      <c r="T508" s="3">
        <f>'[2]Industry&amp;Non-Energy-use'!AQ886</f>
        <v>0</v>
      </c>
      <c r="U508" s="3">
        <f>'[2]Industry&amp;Non-Energy-use'!AR886</f>
        <v>0</v>
      </c>
      <c r="V508" s="3">
        <f>'[2]Industry&amp;Non-Energy-use'!AS886</f>
        <v>0</v>
      </c>
      <c r="W508" s="3">
        <f>'[2]Industry&amp;Non-Energy-use'!AT886</f>
        <v>0</v>
      </c>
      <c r="X508" s="3">
        <f>'[2]Industry&amp;Non-Energy-use'!AU886</f>
        <v>0</v>
      </c>
    </row>
    <row r="509" spans="1:24" x14ac:dyDescent="0.25">
      <c r="A509" t="s">
        <v>96</v>
      </c>
      <c r="B509" t="s">
        <v>61</v>
      </c>
      <c r="D509" s="22" t="s">
        <v>62</v>
      </c>
      <c r="E509" t="s">
        <v>63</v>
      </c>
      <c r="F509" s="2" t="str">
        <f>'[2]Industry&amp;Non-Energy-use'!AC887</f>
        <v>Hydrogen</v>
      </c>
      <c r="G509" s="2" t="str">
        <f>'[2]Industry&amp;Non-Energy-use'!AD887</f>
        <v>GWh</v>
      </c>
      <c r="H509" s="3">
        <f>'[2]Industry&amp;Non-Energy-use'!AE887</f>
        <v>0</v>
      </c>
      <c r="I509" s="3">
        <f>'[2]Industry&amp;Non-Energy-use'!AF887</f>
        <v>0</v>
      </c>
      <c r="J509" s="3">
        <f>'[2]Industry&amp;Non-Energy-use'!AG887</f>
        <v>0</v>
      </c>
      <c r="K509" s="3">
        <f>'[2]Industry&amp;Non-Energy-use'!AH887</f>
        <v>0</v>
      </c>
      <c r="L509" s="3">
        <f>'[2]Industry&amp;Non-Energy-use'!AI887</f>
        <v>0</v>
      </c>
      <c r="M509" s="3">
        <f>'[2]Industry&amp;Non-Energy-use'!AJ887</f>
        <v>0</v>
      </c>
      <c r="N509" s="3">
        <f>'[2]Industry&amp;Non-Energy-use'!AK887</f>
        <v>0</v>
      </c>
      <c r="O509" s="3">
        <f>'[2]Industry&amp;Non-Energy-use'!AL887</f>
        <v>0</v>
      </c>
      <c r="P509" s="3">
        <f>'[2]Industry&amp;Non-Energy-use'!AM887</f>
        <v>0</v>
      </c>
      <c r="Q509" s="3">
        <f>'[2]Industry&amp;Non-Energy-use'!AN887</f>
        <v>0</v>
      </c>
      <c r="R509" s="3">
        <f>'[2]Industry&amp;Non-Energy-use'!AO887</f>
        <v>0</v>
      </c>
      <c r="S509" s="3">
        <f>'[2]Industry&amp;Non-Energy-use'!AP887</f>
        <v>0</v>
      </c>
      <c r="T509" s="3">
        <f>'[2]Industry&amp;Non-Energy-use'!AQ887</f>
        <v>0</v>
      </c>
      <c r="U509" s="3">
        <f>'[2]Industry&amp;Non-Energy-use'!AR887</f>
        <v>0</v>
      </c>
      <c r="V509" s="3">
        <f>'[2]Industry&amp;Non-Energy-use'!AS887</f>
        <v>0</v>
      </c>
      <c r="W509" s="3">
        <f>'[2]Industry&amp;Non-Energy-use'!AT887</f>
        <v>0</v>
      </c>
      <c r="X509" s="3">
        <f>'[2]Industry&amp;Non-Energy-use'!AU887</f>
        <v>0</v>
      </c>
    </row>
    <row r="510" spans="1:24" x14ac:dyDescent="0.25">
      <c r="A510" t="s">
        <v>96</v>
      </c>
      <c r="B510" t="s">
        <v>61</v>
      </c>
      <c r="D510" s="22" t="s">
        <v>62</v>
      </c>
      <c r="E510" t="s">
        <v>63</v>
      </c>
      <c r="F510" s="2" t="str">
        <f>'[2]Industry&amp;Non-Energy-use'!AC888</f>
        <v>E-fuels</v>
      </c>
      <c r="G510" s="2" t="str">
        <f>'[2]Industry&amp;Non-Energy-use'!AD888</f>
        <v>GWh</v>
      </c>
      <c r="H510" s="3">
        <f>'[2]Industry&amp;Non-Energy-use'!AE888</f>
        <v>0</v>
      </c>
      <c r="I510" s="3">
        <f>'[2]Industry&amp;Non-Energy-use'!AF888</f>
        <v>0</v>
      </c>
      <c r="J510" s="3">
        <f>'[2]Industry&amp;Non-Energy-use'!AG888</f>
        <v>0</v>
      </c>
      <c r="K510" s="3">
        <f>'[2]Industry&amp;Non-Energy-use'!AH888</f>
        <v>0</v>
      </c>
      <c r="L510" s="3">
        <f>'[2]Industry&amp;Non-Energy-use'!AI888</f>
        <v>0</v>
      </c>
      <c r="M510" s="3">
        <f>'[2]Industry&amp;Non-Energy-use'!AJ888</f>
        <v>0</v>
      </c>
      <c r="N510" s="3">
        <f>'[2]Industry&amp;Non-Energy-use'!AK888</f>
        <v>0</v>
      </c>
      <c r="O510" s="3">
        <f>'[2]Industry&amp;Non-Energy-use'!AL888</f>
        <v>0</v>
      </c>
      <c r="P510" s="3">
        <f>'[2]Industry&amp;Non-Energy-use'!AM888</f>
        <v>0</v>
      </c>
      <c r="Q510" s="3">
        <f>'[2]Industry&amp;Non-Energy-use'!AN888</f>
        <v>0</v>
      </c>
      <c r="R510" s="3">
        <f>'[2]Industry&amp;Non-Energy-use'!AO888</f>
        <v>0</v>
      </c>
      <c r="S510" s="3">
        <f>'[2]Industry&amp;Non-Energy-use'!AP888</f>
        <v>0</v>
      </c>
      <c r="T510" s="3">
        <f>'[2]Industry&amp;Non-Energy-use'!AQ888</f>
        <v>0</v>
      </c>
      <c r="U510" s="3">
        <f>'[2]Industry&amp;Non-Energy-use'!AR888</f>
        <v>0</v>
      </c>
      <c r="V510" s="3">
        <f>'[2]Industry&amp;Non-Energy-use'!AS888</f>
        <v>0</v>
      </c>
      <c r="W510" s="3">
        <f>'[2]Industry&amp;Non-Energy-use'!AT888</f>
        <v>0</v>
      </c>
      <c r="X510" s="3">
        <f>'[2]Industry&amp;Non-Energy-use'!AU888</f>
        <v>0</v>
      </c>
    </row>
    <row r="511" spans="1:24" x14ac:dyDescent="0.25">
      <c r="E511"/>
    </row>
    <row r="512" spans="1:24" x14ac:dyDescent="0.25">
      <c r="A512" t="s">
        <v>96</v>
      </c>
      <c r="B512" t="s">
        <v>61</v>
      </c>
      <c r="D512" s="22" t="s">
        <v>62</v>
      </c>
      <c r="E512" t="s">
        <v>64</v>
      </c>
      <c r="F512" s="2" t="str">
        <f>'[2]Industry&amp;Non-Energy-use'!AC890</f>
        <v>Coal</v>
      </c>
      <c r="G512" s="2" t="str">
        <f>'[2]Industry&amp;Non-Energy-use'!AD890</f>
        <v>GWh</v>
      </c>
      <c r="H512" s="3">
        <f>'[2]Industry&amp;Non-Energy-use'!AE890</f>
        <v>0</v>
      </c>
      <c r="I512" s="3">
        <f>'[2]Industry&amp;Non-Energy-use'!AF890</f>
        <v>0</v>
      </c>
      <c r="J512" s="3">
        <f>'[2]Industry&amp;Non-Energy-use'!AG890</f>
        <v>0</v>
      </c>
      <c r="K512" s="3">
        <f>'[2]Industry&amp;Non-Energy-use'!AH890</f>
        <v>0</v>
      </c>
      <c r="L512" s="3">
        <f>'[2]Industry&amp;Non-Energy-use'!AI890</f>
        <v>0</v>
      </c>
      <c r="M512" s="3">
        <f>'[2]Industry&amp;Non-Energy-use'!AJ890</f>
        <v>0</v>
      </c>
      <c r="N512" s="3">
        <f>'[2]Industry&amp;Non-Energy-use'!AK890</f>
        <v>0</v>
      </c>
      <c r="O512" s="3">
        <f>'[2]Industry&amp;Non-Energy-use'!AL890</f>
        <v>0</v>
      </c>
      <c r="P512" s="3">
        <f>'[2]Industry&amp;Non-Energy-use'!AM890</f>
        <v>0</v>
      </c>
      <c r="Q512" s="3">
        <f>'[2]Industry&amp;Non-Energy-use'!AN890</f>
        <v>0</v>
      </c>
      <c r="R512" s="3">
        <f>'[2]Industry&amp;Non-Energy-use'!AO890</f>
        <v>0</v>
      </c>
      <c r="S512" s="3">
        <f>'[2]Industry&amp;Non-Energy-use'!AP890</f>
        <v>0</v>
      </c>
      <c r="T512" s="3">
        <f>'[2]Industry&amp;Non-Energy-use'!AQ890</f>
        <v>0</v>
      </c>
      <c r="U512" s="3">
        <f>'[2]Industry&amp;Non-Energy-use'!AR890</f>
        <v>0</v>
      </c>
      <c r="V512" s="3">
        <f>'[2]Industry&amp;Non-Energy-use'!AS890</f>
        <v>0</v>
      </c>
      <c r="W512" s="3">
        <f>'[2]Industry&amp;Non-Energy-use'!AT890</f>
        <v>0</v>
      </c>
      <c r="X512" s="3">
        <f>'[2]Industry&amp;Non-Energy-use'!AU890</f>
        <v>0</v>
      </c>
    </row>
    <row r="513" spans="1:24" x14ac:dyDescent="0.25">
      <c r="A513" t="s">
        <v>96</v>
      </c>
      <c r="B513" t="s">
        <v>61</v>
      </c>
      <c r="D513" s="22" t="s">
        <v>62</v>
      </c>
      <c r="E513" t="s">
        <v>64</v>
      </c>
      <c r="F513" s="2" t="str">
        <f>'[2]Industry&amp;Non-Energy-use'!AC891</f>
        <v>Oil</v>
      </c>
      <c r="G513" s="2" t="str">
        <f>'[2]Industry&amp;Non-Energy-use'!AD891</f>
        <v>GWh</v>
      </c>
      <c r="H513" s="3">
        <f>'[2]Industry&amp;Non-Energy-use'!AE891</f>
        <v>0</v>
      </c>
      <c r="I513" s="3">
        <f>'[2]Industry&amp;Non-Energy-use'!AF891</f>
        <v>0</v>
      </c>
      <c r="J513" s="3">
        <f>'[2]Industry&amp;Non-Energy-use'!AG891</f>
        <v>0</v>
      </c>
      <c r="K513" s="3">
        <f>'[2]Industry&amp;Non-Energy-use'!AH891</f>
        <v>0</v>
      </c>
      <c r="L513" s="3">
        <f>'[2]Industry&amp;Non-Energy-use'!AI891</f>
        <v>0</v>
      </c>
      <c r="M513" s="3">
        <f>'[2]Industry&amp;Non-Energy-use'!AJ891</f>
        <v>0</v>
      </c>
      <c r="N513" s="3">
        <f>'[2]Industry&amp;Non-Energy-use'!AK891</f>
        <v>0</v>
      </c>
      <c r="O513" s="3">
        <f>'[2]Industry&amp;Non-Energy-use'!AL891</f>
        <v>0</v>
      </c>
      <c r="P513" s="3">
        <f>'[2]Industry&amp;Non-Energy-use'!AM891</f>
        <v>0</v>
      </c>
      <c r="Q513" s="3">
        <f>'[2]Industry&amp;Non-Energy-use'!AN891</f>
        <v>0</v>
      </c>
      <c r="R513" s="3">
        <f>'[2]Industry&amp;Non-Energy-use'!AO891</f>
        <v>0</v>
      </c>
      <c r="S513" s="3">
        <f>'[2]Industry&amp;Non-Energy-use'!AP891</f>
        <v>0</v>
      </c>
      <c r="T513" s="3">
        <f>'[2]Industry&amp;Non-Energy-use'!AQ891</f>
        <v>0</v>
      </c>
      <c r="U513" s="3">
        <f>'[2]Industry&amp;Non-Energy-use'!AR891</f>
        <v>0</v>
      </c>
      <c r="V513" s="3">
        <f>'[2]Industry&amp;Non-Energy-use'!AS891</f>
        <v>0</v>
      </c>
      <c r="W513" s="3">
        <f>'[2]Industry&amp;Non-Energy-use'!AT891</f>
        <v>0</v>
      </c>
      <c r="X513" s="3">
        <f>'[2]Industry&amp;Non-Energy-use'!AU891</f>
        <v>0</v>
      </c>
    </row>
    <row r="514" spans="1:24" x14ac:dyDescent="0.25">
      <c r="A514" t="s">
        <v>96</v>
      </c>
      <c r="B514" t="s">
        <v>61</v>
      </c>
      <c r="D514" s="22" t="s">
        <v>62</v>
      </c>
      <c r="E514" t="s">
        <v>64</v>
      </c>
      <c r="F514" s="2" t="str">
        <f>'[2]Industry&amp;Non-Energy-use'!AC892</f>
        <v>Natural Gas</v>
      </c>
      <c r="G514" s="2" t="str">
        <f>'[2]Industry&amp;Non-Energy-use'!AD892</f>
        <v>GWh</v>
      </c>
      <c r="H514" s="3">
        <f>'[2]Industry&amp;Non-Energy-use'!AE892</f>
        <v>0</v>
      </c>
      <c r="I514" s="3">
        <f>'[2]Industry&amp;Non-Energy-use'!AF892</f>
        <v>0</v>
      </c>
      <c r="J514" s="3">
        <f>'[2]Industry&amp;Non-Energy-use'!AG892</f>
        <v>0</v>
      </c>
      <c r="K514" s="3">
        <f>'[2]Industry&amp;Non-Energy-use'!AH892</f>
        <v>0</v>
      </c>
      <c r="L514" s="3">
        <f>'[2]Industry&amp;Non-Energy-use'!AI892</f>
        <v>0</v>
      </c>
      <c r="M514" s="3">
        <f>'[2]Industry&amp;Non-Energy-use'!AJ892</f>
        <v>0</v>
      </c>
      <c r="N514" s="3">
        <f>'[2]Industry&amp;Non-Energy-use'!AK892</f>
        <v>0</v>
      </c>
      <c r="O514" s="3">
        <f>'[2]Industry&amp;Non-Energy-use'!AL892</f>
        <v>0</v>
      </c>
      <c r="P514" s="3">
        <f>'[2]Industry&amp;Non-Energy-use'!AM892</f>
        <v>0</v>
      </c>
      <c r="Q514" s="3">
        <f>'[2]Industry&amp;Non-Energy-use'!AN892</f>
        <v>0</v>
      </c>
      <c r="R514" s="3">
        <f>'[2]Industry&amp;Non-Energy-use'!AO892</f>
        <v>0</v>
      </c>
      <c r="S514" s="3">
        <f>'[2]Industry&amp;Non-Energy-use'!AP892</f>
        <v>0</v>
      </c>
      <c r="T514" s="3">
        <f>'[2]Industry&amp;Non-Energy-use'!AQ892</f>
        <v>0</v>
      </c>
      <c r="U514" s="3">
        <f>'[2]Industry&amp;Non-Energy-use'!AR892</f>
        <v>0</v>
      </c>
      <c r="V514" s="3">
        <f>'[2]Industry&amp;Non-Energy-use'!AS892</f>
        <v>0</v>
      </c>
      <c r="W514" s="3">
        <f>'[2]Industry&amp;Non-Energy-use'!AT892</f>
        <v>0</v>
      </c>
      <c r="X514" s="3">
        <f>'[2]Industry&amp;Non-Energy-use'!AU892</f>
        <v>0</v>
      </c>
    </row>
    <row r="515" spans="1:24" x14ac:dyDescent="0.25">
      <c r="A515" t="s">
        <v>96</v>
      </c>
      <c r="B515" t="s">
        <v>61</v>
      </c>
      <c r="D515" s="22" t="s">
        <v>62</v>
      </c>
      <c r="E515" t="s">
        <v>64</v>
      </c>
      <c r="F515" s="2" t="str">
        <f>'[2]Industry&amp;Non-Energy-use'!AC893</f>
        <v>Biofuels</v>
      </c>
      <c r="G515" s="2" t="str">
        <f>'[2]Industry&amp;Non-Energy-use'!AD893</f>
        <v>GWh</v>
      </c>
      <c r="H515" s="3">
        <f>'[2]Industry&amp;Non-Energy-use'!AE893</f>
        <v>0</v>
      </c>
      <c r="I515" s="3">
        <f>'[2]Industry&amp;Non-Energy-use'!AF893</f>
        <v>0</v>
      </c>
      <c r="J515" s="3">
        <f>'[2]Industry&amp;Non-Energy-use'!AG893</f>
        <v>0</v>
      </c>
      <c r="K515" s="3">
        <f>'[2]Industry&amp;Non-Energy-use'!AH893</f>
        <v>0</v>
      </c>
      <c r="L515" s="3">
        <f>'[2]Industry&amp;Non-Energy-use'!AI893</f>
        <v>0</v>
      </c>
      <c r="M515" s="3">
        <f>'[2]Industry&amp;Non-Energy-use'!AJ893</f>
        <v>0</v>
      </c>
      <c r="N515" s="3">
        <f>'[2]Industry&amp;Non-Energy-use'!AK893</f>
        <v>0</v>
      </c>
      <c r="O515" s="3">
        <f>'[2]Industry&amp;Non-Energy-use'!AL893</f>
        <v>0</v>
      </c>
      <c r="P515" s="3">
        <f>'[2]Industry&amp;Non-Energy-use'!AM893</f>
        <v>0</v>
      </c>
      <c r="Q515" s="3">
        <f>'[2]Industry&amp;Non-Energy-use'!AN893</f>
        <v>0</v>
      </c>
      <c r="R515" s="3">
        <f>'[2]Industry&amp;Non-Energy-use'!AO893</f>
        <v>0</v>
      </c>
      <c r="S515" s="3">
        <f>'[2]Industry&amp;Non-Energy-use'!AP893</f>
        <v>0</v>
      </c>
      <c r="T515" s="3">
        <f>'[2]Industry&amp;Non-Energy-use'!AQ893</f>
        <v>0</v>
      </c>
      <c r="U515" s="3">
        <f>'[2]Industry&amp;Non-Energy-use'!AR893</f>
        <v>0</v>
      </c>
      <c r="V515" s="3">
        <f>'[2]Industry&amp;Non-Energy-use'!AS893</f>
        <v>0</v>
      </c>
      <c r="W515" s="3">
        <f>'[2]Industry&amp;Non-Energy-use'!AT893</f>
        <v>0</v>
      </c>
      <c r="X515" s="3">
        <f>'[2]Industry&amp;Non-Energy-use'!AU893</f>
        <v>0</v>
      </c>
    </row>
    <row r="516" spans="1:24" x14ac:dyDescent="0.25">
      <c r="A516" t="s">
        <v>96</v>
      </c>
      <c r="B516" t="s">
        <v>61</v>
      </c>
      <c r="D516" s="22" t="s">
        <v>62</v>
      </c>
      <c r="E516" t="s">
        <v>64</v>
      </c>
      <c r="F516" s="2" t="str">
        <f>'[2]Industry&amp;Non-Energy-use'!AC894</f>
        <v>Electricity</v>
      </c>
      <c r="G516" s="2" t="str">
        <f>'[2]Industry&amp;Non-Energy-use'!AD894</f>
        <v>GWh</v>
      </c>
      <c r="H516" s="3">
        <f>'[2]Industry&amp;Non-Energy-use'!AE894</f>
        <v>0</v>
      </c>
      <c r="I516" s="3">
        <f>'[2]Industry&amp;Non-Energy-use'!AF894</f>
        <v>0</v>
      </c>
      <c r="J516" s="3">
        <f>'[2]Industry&amp;Non-Energy-use'!AG894</f>
        <v>0</v>
      </c>
      <c r="K516" s="3">
        <f>'[2]Industry&amp;Non-Energy-use'!AH894</f>
        <v>0</v>
      </c>
      <c r="L516" s="3">
        <f>'[2]Industry&amp;Non-Energy-use'!AI894</f>
        <v>0</v>
      </c>
      <c r="M516" s="3">
        <f>'[2]Industry&amp;Non-Energy-use'!AJ894</f>
        <v>0</v>
      </c>
      <c r="N516" s="3">
        <f>'[2]Industry&amp;Non-Energy-use'!AK894</f>
        <v>0</v>
      </c>
      <c r="O516" s="3">
        <f>'[2]Industry&amp;Non-Energy-use'!AL894</f>
        <v>0</v>
      </c>
      <c r="P516" s="3">
        <f>'[2]Industry&amp;Non-Energy-use'!AM894</f>
        <v>0</v>
      </c>
      <c r="Q516" s="3">
        <f>'[2]Industry&amp;Non-Energy-use'!AN894</f>
        <v>0</v>
      </c>
      <c r="R516" s="3">
        <f>'[2]Industry&amp;Non-Energy-use'!AO894</f>
        <v>0</v>
      </c>
      <c r="S516" s="3">
        <f>'[2]Industry&amp;Non-Energy-use'!AP894</f>
        <v>0</v>
      </c>
      <c r="T516" s="3">
        <f>'[2]Industry&amp;Non-Energy-use'!AQ894</f>
        <v>0</v>
      </c>
      <c r="U516" s="3">
        <f>'[2]Industry&amp;Non-Energy-use'!AR894</f>
        <v>0</v>
      </c>
      <c r="V516" s="3">
        <f>'[2]Industry&amp;Non-Energy-use'!AS894</f>
        <v>0</v>
      </c>
      <c r="W516" s="3">
        <f>'[2]Industry&amp;Non-Energy-use'!AT894</f>
        <v>0</v>
      </c>
      <c r="X516" s="3">
        <f>'[2]Industry&amp;Non-Energy-use'!AU894</f>
        <v>0</v>
      </c>
    </row>
    <row r="517" spans="1:24" x14ac:dyDescent="0.25">
      <c r="A517" t="s">
        <v>96</v>
      </c>
      <c r="B517" t="s">
        <v>61</v>
      </c>
      <c r="D517" s="22" t="s">
        <v>62</v>
      </c>
      <c r="E517" t="s">
        <v>64</v>
      </c>
      <c r="F517" s="2" t="str">
        <f>'[2]Industry&amp;Non-Energy-use'!AC895</f>
        <v>Heat</v>
      </c>
      <c r="G517" s="2" t="str">
        <f>'[2]Industry&amp;Non-Energy-use'!AD895</f>
        <v>GWh</v>
      </c>
      <c r="H517" s="3">
        <f>'[2]Industry&amp;Non-Energy-use'!AE895</f>
        <v>0</v>
      </c>
      <c r="I517" s="3">
        <f>'[2]Industry&amp;Non-Energy-use'!AF895</f>
        <v>0</v>
      </c>
      <c r="J517" s="3">
        <f>'[2]Industry&amp;Non-Energy-use'!AG895</f>
        <v>0</v>
      </c>
      <c r="K517" s="3">
        <f>'[2]Industry&amp;Non-Energy-use'!AH895</f>
        <v>0</v>
      </c>
      <c r="L517" s="3">
        <f>'[2]Industry&amp;Non-Energy-use'!AI895</f>
        <v>0</v>
      </c>
      <c r="M517" s="3">
        <f>'[2]Industry&amp;Non-Energy-use'!AJ895</f>
        <v>0</v>
      </c>
      <c r="N517" s="3">
        <f>'[2]Industry&amp;Non-Energy-use'!AK895</f>
        <v>0</v>
      </c>
      <c r="O517" s="3">
        <f>'[2]Industry&amp;Non-Energy-use'!AL895</f>
        <v>0</v>
      </c>
      <c r="P517" s="3">
        <f>'[2]Industry&amp;Non-Energy-use'!AM895</f>
        <v>0</v>
      </c>
      <c r="Q517" s="3">
        <f>'[2]Industry&amp;Non-Energy-use'!AN895</f>
        <v>0</v>
      </c>
      <c r="R517" s="3">
        <f>'[2]Industry&amp;Non-Energy-use'!AO895</f>
        <v>0</v>
      </c>
      <c r="S517" s="3">
        <f>'[2]Industry&amp;Non-Energy-use'!AP895</f>
        <v>0</v>
      </c>
      <c r="T517" s="3">
        <f>'[2]Industry&amp;Non-Energy-use'!AQ895</f>
        <v>0</v>
      </c>
      <c r="U517" s="3">
        <f>'[2]Industry&amp;Non-Energy-use'!AR895</f>
        <v>0</v>
      </c>
      <c r="V517" s="3">
        <f>'[2]Industry&amp;Non-Energy-use'!AS895</f>
        <v>0</v>
      </c>
      <c r="W517" s="3">
        <f>'[2]Industry&amp;Non-Energy-use'!AT895</f>
        <v>0</v>
      </c>
      <c r="X517" s="3">
        <f>'[2]Industry&amp;Non-Energy-use'!AU895</f>
        <v>0</v>
      </c>
    </row>
    <row r="518" spans="1:24" x14ac:dyDescent="0.25">
      <c r="A518" t="s">
        <v>96</v>
      </c>
      <c r="B518" t="s">
        <v>61</v>
      </c>
      <c r="D518" s="22" t="s">
        <v>62</v>
      </c>
      <c r="E518" t="s">
        <v>64</v>
      </c>
      <c r="F518" s="2" t="str">
        <f>'[2]Industry&amp;Non-Energy-use'!AC896</f>
        <v>Hydrogen</v>
      </c>
      <c r="G518" s="2" t="str">
        <f>'[2]Industry&amp;Non-Energy-use'!AD896</f>
        <v>GWh</v>
      </c>
      <c r="H518" s="3">
        <f>'[2]Industry&amp;Non-Energy-use'!AE896</f>
        <v>0</v>
      </c>
      <c r="I518" s="3">
        <f>'[2]Industry&amp;Non-Energy-use'!AF896</f>
        <v>0</v>
      </c>
      <c r="J518" s="3">
        <f>'[2]Industry&amp;Non-Energy-use'!AG896</f>
        <v>335.72789180257945</v>
      </c>
      <c r="K518" s="3">
        <f>'[2]Industry&amp;Non-Energy-use'!AH896</f>
        <v>683.18966996231291</v>
      </c>
      <c r="L518" s="3">
        <f>'[2]Industry&amp;Non-Energy-use'!AI896</f>
        <v>335.72789180257945</v>
      </c>
      <c r="M518" s="3">
        <f>'[2]Industry&amp;Non-Energy-use'!AJ896</f>
        <v>809.1036988090234</v>
      </c>
      <c r="N518" s="3">
        <f>'[2]Industry&amp;Non-Energy-use'!AK896</f>
        <v>1246.8070422740193</v>
      </c>
      <c r="O518" s="3">
        <f>'[2]Industry&amp;Non-Energy-use'!AL896</f>
        <v>809.1036988090234</v>
      </c>
      <c r="P518" s="3">
        <f>'[2]Industry&amp;Non-Energy-use'!AM896</f>
        <v>1462.4539949113032</v>
      </c>
      <c r="Q518" s="3">
        <f>'[2]Industry&amp;Non-Energy-use'!AN896</f>
        <v>2528.2190111924092</v>
      </c>
      <c r="R518" s="3">
        <f>'[2]Industry&amp;Non-Energy-use'!AO896</f>
        <v>1462.4539949113032</v>
      </c>
      <c r="S518" s="3">
        <f>'[2]Industry&amp;Non-Energy-use'!AP896</f>
        <v>2937.0932172370194</v>
      </c>
      <c r="T518" s="3">
        <f>'[2]Industry&amp;Non-Energy-use'!AQ896</f>
        <v>4613.9474968051554</v>
      </c>
      <c r="U518" s="3">
        <f>'[2]Industry&amp;Non-Energy-use'!AR896</f>
        <v>2937.0932172370194</v>
      </c>
      <c r="V518" s="3">
        <f>'[2]Industry&amp;Non-Energy-use'!AS896</f>
        <v>5308.7925754113094</v>
      </c>
      <c r="W518" s="3">
        <f>'[2]Industry&amp;Non-Energy-use'!AT896</f>
        <v>7484.763484678946</v>
      </c>
      <c r="X518" s="3">
        <f>'[2]Industry&amp;Non-Energy-use'!AU896</f>
        <v>5308.7925754113094</v>
      </c>
    </row>
    <row r="519" spans="1:24" x14ac:dyDescent="0.25">
      <c r="A519" t="s">
        <v>96</v>
      </c>
      <c r="B519" t="s">
        <v>61</v>
      </c>
      <c r="D519" s="22" t="s">
        <v>62</v>
      </c>
      <c r="E519" t="s">
        <v>64</v>
      </c>
      <c r="F519" s="2" t="str">
        <f>'[2]Industry&amp;Non-Energy-use'!AC897</f>
        <v>E-fuels</v>
      </c>
      <c r="G519" s="2" t="str">
        <f>'[2]Industry&amp;Non-Energy-use'!AD897</f>
        <v>GWh</v>
      </c>
      <c r="H519" s="3">
        <f>'[2]Industry&amp;Non-Energy-use'!AE897</f>
        <v>0</v>
      </c>
      <c r="I519" s="3">
        <f>'[2]Industry&amp;Non-Energy-use'!AF897</f>
        <v>0</v>
      </c>
      <c r="J519" s="3">
        <f>'[2]Industry&amp;Non-Energy-use'!AG897</f>
        <v>0</v>
      </c>
      <c r="K519" s="3">
        <f>'[2]Industry&amp;Non-Energy-use'!AH897</f>
        <v>0</v>
      </c>
      <c r="L519" s="3">
        <f>'[2]Industry&amp;Non-Energy-use'!AI897</f>
        <v>0</v>
      </c>
      <c r="M519" s="3">
        <f>'[2]Industry&amp;Non-Energy-use'!AJ897</f>
        <v>0</v>
      </c>
      <c r="N519" s="3">
        <f>'[2]Industry&amp;Non-Energy-use'!AK897</f>
        <v>0</v>
      </c>
      <c r="O519" s="3">
        <f>'[2]Industry&amp;Non-Energy-use'!AL897</f>
        <v>0</v>
      </c>
      <c r="P519" s="3">
        <f>'[2]Industry&amp;Non-Energy-use'!AM897</f>
        <v>0</v>
      </c>
      <c r="Q519" s="3">
        <f>'[2]Industry&amp;Non-Energy-use'!AN897</f>
        <v>0</v>
      </c>
      <c r="R519" s="3">
        <f>'[2]Industry&amp;Non-Energy-use'!AO897</f>
        <v>0</v>
      </c>
      <c r="S519" s="3">
        <f>'[2]Industry&amp;Non-Energy-use'!AP897</f>
        <v>0</v>
      </c>
      <c r="T519" s="3">
        <f>'[2]Industry&amp;Non-Energy-use'!AQ897</f>
        <v>0</v>
      </c>
      <c r="U519" s="3">
        <f>'[2]Industry&amp;Non-Energy-use'!AR897</f>
        <v>0</v>
      </c>
      <c r="V519" s="3">
        <f>'[2]Industry&amp;Non-Energy-use'!AS897</f>
        <v>0</v>
      </c>
      <c r="W519" s="3">
        <f>'[2]Industry&amp;Non-Energy-use'!AT897</f>
        <v>0</v>
      </c>
      <c r="X519" s="3">
        <f>'[2]Industry&amp;Non-Energy-use'!AU897</f>
        <v>0</v>
      </c>
    </row>
    <row r="520" spans="1:24" x14ac:dyDescent="0.25">
      <c r="E520"/>
    </row>
    <row r="521" spans="1:24" x14ac:dyDescent="0.25">
      <c r="A521" t="s">
        <v>96</v>
      </c>
      <c r="B521" t="s">
        <v>61</v>
      </c>
      <c r="D521" s="22" t="s">
        <v>65</v>
      </c>
      <c r="E521" t="s">
        <v>66</v>
      </c>
      <c r="F521" s="2" t="str">
        <f>'[2]Industry&amp;Non-Energy-use'!AC899</f>
        <v>Coal</v>
      </c>
      <c r="G521" s="2" t="str">
        <f>'[2]Industry&amp;Non-Energy-use'!AD899</f>
        <v>GWh</v>
      </c>
      <c r="H521" s="3">
        <f>'[2]Industry&amp;Non-Energy-use'!AE899</f>
        <v>0</v>
      </c>
      <c r="I521" s="3">
        <f>'[2]Industry&amp;Non-Energy-use'!AF899</f>
        <v>0</v>
      </c>
      <c r="J521" s="3">
        <f>'[2]Industry&amp;Non-Energy-use'!AG899</f>
        <v>0</v>
      </c>
      <c r="K521" s="3">
        <f>'[2]Industry&amp;Non-Energy-use'!AH899</f>
        <v>0</v>
      </c>
      <c r="L521" s="3">
        <f>'[2]Industry&amp;Non-Energy-use'!AI899</f>
        <v>0</v>
      </c>
      <c r="M521" s="3">
        <f>'[2]Industry&amp;Non-Energy-use'!AJ899</f>
        <v>0</v>
      </c>
      <c r="N521" s="3">
        <f>'[2]Industry&amp;Non-Energy-use'!AK899</f>
        <v>0</v>
      </c>
      <c r="O521" s="3">
        <f>'[2]Industry&amp;Non-Energy-use'!AL899</f>
        <v>0</v>
      </c>
      <c r="P521" s="3">
        <f>'[2]Industry&amp;Non-Energy-use'!AM899</f>
        <v>0</v>
      </c>
      <c r="Q521" s="3">
        <f>'[2]Industry&amp;Non-Energy-use'!AN899</f>
        <v>0</v>
      </c>
      <c r="R521" s="3">
        <f>'[2]Industry&amp;Non-Energy-use'!AO899</f>
        <v>0</v>
      </c>
      <c r="S521" s="3">
        <f>'[2]Industry&amp;Non-Energy-use'!AP899</f>
        <v>0</v>
      </c>
      <c r="T521" s="3">
        <f>'[2]Industry&amp;Non-Energy-use'!AQ899</f>
        <v>0</v>
      </c>
      <c r="U521" s="3">
        <f>'[2]Industry&amp;Non-Energy-use'!AR899</f>
        <v>0</v>
      </c>
      <c r="V521" s="3">
        <f>'[2]Industry&amp;Non-Energy-use'!AS899</f>
        <v>0</v>
      </c>
      <c r="W521" s="3">
        <f>'[2]Industry&amp;Non-Energy-use'!AT899</f>
        <v>0</v>
      </c>
      <c r="X521" s="3">
        <f>'[2]Industry&amp;Non-Energy-use'!AU899</f>
        <v>0</v>
      </c>
    </row>
    <row r="522" spans="1:24" x14ac:dyDescent="0.25">
      <c r="A522" t="s">
        <v>96</v>
      </c>
      <c r="B522" t="s">
        <v>61</v>
      </c>
      <c r="D522" s="22" t="s">
        <v>65</v>
      </c>
      <c r="E522" t="s">
        <v>66</v>
      </c>
      <c r="F522" s="2" t="str">
        <f>'[2]Industry&amp;Non-Energy-use'!AC900</f>
        <v>Oil</v>
      </c>
      <c r="G522" s="2" t="str">
        <f>'[2]Industry&amp;Non-Energy-use'!AD900</f>
        <v>GWh</v>
      </c>
      <c r="H522" s="3">
        <f>'[2]Industry&amp;Non-Energy-use'!AE900</f>
        <v>0</v>
      </c>
      <c r="I522" s="3">
        <f>'[2]Industry&amp;Non-Energy-use'!AF900</f>
        <v>72720</v>
      </c>
      <c r="J522" s="3">
        <f>'[2]Industry&amp;Non-Energy-use'!AG900</f>
        <v>85413.684921705863</v>
      </c>
      <c r="K522" s="3">
        <f>'[2]Industry&amp;Non-Energy-use'!AH900</f>
        <v>79023.084476178454</v>
      </c>
      <c r="L522" s="3">
        <f>'[2]Industry&amp;Non-Energy-use'!AI900</f>
        <v>85413.684921705863</v>
      </c>
      <c r="M522" s="3">
        <f>'[2]Industry&amp;Non-Energy-use'!AJ900</f>
        <v>70899.495477208387</v>
      </c>
      <c r="N522" s="3">
        <f>'[2]Industry&amp;Non-Energy-use'!AK900</f>
        <v>68305.264156828591</v>
      </c>
      <c r="O522" s="3">
        <f>'[2]Industry&amp;Non-Energy-use'!AL900</f>
        <v>70899.495477208387</v>
      </c>
      <c r="P522" s="3">
        <f>'[2]Industry&amp;Non-Energy-use'!AM900</f>
        <v>54464.209171038718</v>
      </c>
      <c r="Q522" s="3">
        <f>'[2]Industry&amp;Non-Energy-use'!AN900</f>
        <v>48442.295735431413</v>
      </c>
      <c r="R522" s="3">
        <f>'[2]Industry&amp;Non-Energy-use'!AO900</f>
        <v>54464.209171038718</v>
      </c>
      <c r="S522" s="3">
        <f>'[2]Industry&amp;Non-Energy-use'!AP900</f>
        <v>26454.290144275292</v>
      </c>
      <c r="T522" s="3">
        <f>'[2]Industry&amp;Non-Energy-use'!AQ900</f>
        <v>22679.150931900778</v>
      </c>
      <c r="U522" s="3">
        <f>'[2]Industry&amp;Non-Energy-use'!AR900</f>
        <v>26454.290144275292</v>
      </c>
      <c r="V522" s="3">
        <f>'[2]Industry&amp;Non-Energy-use'!AS900</f>
        <v>0</v>
      </c>
      <c r="W522" s="3">
        <f>'[2]Industry&amp;Non-Energy-use'!AT900</f>
        <v>0</v>
      </c>
      <c r="X522" s="3">
        <f>'[2]Industry&amp;Non-Energy-use'!AU900</f>
        <v>0</v>
      </c>
    </row>
    <row r="523" spans="1:24" x14ac:dyDescent="0.25">
      <c r="A523" t="s">
        <v>96</v>
      </c>
      <c r="B523" t="s">
        <v>61</v>
      </c>
      <c r="D523" s="22" t="s">
        <v>65</v>
      </c>
      <c r="E523" t="s">
        <v>66</v>
      </c>
      <c r="F523" s="2" t="str">
        <f>'[2]Industry&amp;Non-Energy-use'!AC901</f>
        <v>Natural Gas</v>
      </c>
      <c r="G523" s="2" t="str">
        <f>'[2]Industry&amp;Non-Energy-use'!AD901</f>
        <v>GWh</v>
      </c>
      <c r="H523" s="3">
        <f>'[2]Industry&amp;Non-Energy-use'!AE901</f>
        <v>0</v>
      </c>
      <c r="I523" s="3">
        <f>'[2]Industry&amp;Non-Energy-use'!AF901</f>
        <v>0</v>
      </c>
      <c r="J523" s="3">
        <f>'[2]Industry&amp;Non-Energy-use'!AG901</f>
        <v>0</v>
      </c>
      <c r="K523" s="3">
        <f>'[2]Industry&amp;Non-Energy-use'!AH901</f>
        <v>0</v>
      </c>
      <c r="L523" s="3">
        <f>'[2]Industry&amp;Non-Energy-use'!AI901</f>
        <v>0</v>
      </c>
      <c r="M523" s="3">
        <f>'[2]Industry&amp;Non-Energy-use'!AJ901</f>
        <v>0</v>
      </c>
      <c r="N523" s="3">
        <f>'[2]Industry&amp;Non-Energy-use'!AK901</f>
        <v>0</v>
      </c>
      <c r="O523" s="3">
        <f>'[2]Industry&amp;Non-Energy-use'!AL901</f>
        <v>0</v>
      </c>
      <c r="P523" s="3">
        <f>'[2]Industry&amp;Non-Energy-use'!AM901</f>
        <v>0</v>
      </c>
      <c r="Q523" s="3">
        <f>'[2]Industry&amp;Non-Energy-use'!AN901</f>
        <v>0</v>
      </c>
      <c r="R523" s="3">
        <f>'[2]Industry&amp;Non-Energy-use'!AO901</f>
        <v>0</v>
      </c>
      <c r="S523" s="3">
        <f>'[2]Industry&amp;Non-Energy-use'!AP901</f>
        <v>0</v>
      </c>
      <c r="T523" s="3">
        <f>'[2]Industry&amp;Non-Energy-use'!AQ901</f>
        <v>0</v>
      </c>
      <c r="U523" s="3">
        <f>'[2]Industry&amp;Non-Energy-use'!AR901</f>
        <v>0</v>
      </c>
      <c r="V523" s="3">
        <f>'[2]Industry&amp;Non-Energy-use'!AS901</f>
        <v>0</v>
      </c>
      <c r="W523" s="3">
        <f>'[2]Industry&amp;Non-Energy-use'!AT901</f>
        <v>0</v>
      </c>
      <c r="X523" s="3">
        <f>'[2]Industry&amp;Non-Energy-use'!AU901</f>
        <v>0</v>
      </c>
    </row>
    <row r="524" spans="1:24" x14ac:dyDescent="0.25">
      <c r="A524" t="s">
        <v>96</v>
      </c>
      <c r="B524" t="s">
        <v>61</v>
      </c>
      <c r="D524" s="22" t="s">
        <v>65</v>
      </c>
      <c r="E524" t="s">
        <v>66</v>
      </c>
      <c r="F524" s="2" t="str">
        <f>'[2]Industry&amp;Non-Energy-use'!AC902</f>
        <v>Biofuels</v>
      </c>
      <c r="G524" s="2" t="str">
        <f>'[2]Industry&amp;Non-Energy-use'!AD902</f>
        <v>GWh</v>
      </c>
      <c r="H524" s="3">
        <f>'[2]Industry&amp;Non-Energy-use'!AE902</f>
        <v>0</v>
      </c>
      <c r="I524" s="3">
        <f>'[2]Industry&amp;Non-Energy-use'!AF902</f>
        <v>0</v>
      </c>
      <c r="J524" s="3">
        <f>'[2]Industry&amp;Non-Energy-use'!AG902</f>
        <v>4495.4571011424141</v>
      </c>
      <c r="K524" s="3">
        <f>'[2]Industry&amp;Non-Energy-use'!AH902</f>
        <v>4159.1097092725504</v>
      </c>
      <c r="L524" s="3">
        <f>'[2]Industry&amp;Non-Energy-use'!AI902</f>
        <v>4495.4571011424141</v>
      </c>
      <c r="M524" s="3">
        <f>'[2]Industry&amp;Non-Energy-use'!AJ902</f>
        <v>12094.619816700255</v>
      </c>
      <c r="N524" s="3">
        <f>'[2]Industry&amp;Non-Energy-use'!AK902</f>
        <v>11652.074473811936</v>
      </c>
      <c r="O524" s="3">
        <f>'[2]Industry&amp;Non-Energy-use'!AL902</f>
        <v>12094.619816700255</v>
      </c>
      <c r="P524" s="3">
        <f>'[2]Industry&amp;Non-Energy-use'!AM902</f>
        <v>28488.970951004863</v>
      </c>
      <c r="Q524" s="3">
        <f>'[2]Industry&amp;Non-Energy-use'!AN902</f>
        <v>25339.047000071812</v>
      </c>
      <c r="R524" s="3">
        <f>'[2]Industry&amp;Non-Energy-use'!AO902</f>
        <v>28488.970951004863</v>
      </c>
      <c r="S524" s="3">
        <f>'[2]Industry&amp;Non-Energy-use'!AP902</f>
        <v>45350.2116759005</v>
      </c>
      <c r="T524" s="3">
        <f>'[2]Industry&amp;Non-Energy-use'!AQ902</f>
        <v>38878.544454687049</v>
      </c>
      <c r="U524" s="3">
        <f>'[2]Industry&amp;Non-Energy-use'!AR902</f>
        <v>45350.2116759005</v>
      </c>
      <c r="V524" s="3">
        <f>'[2]Industry&amp;Non-Energy-use'!AS902</f>
        <v>70997.56691307966</v>
      </c>
      <c r="W524" s="3">
        <f>'[2]Industry&amp;Non-Energy-use'!AT902</f>
        <v>60094.518177118305</v>
      </c>
      <c r="X524" s="3">
        <f>'[2]Industry&amp;Non-Energy-use'!AU902</f>
        <v>70997.56691307966</v>
      </c>
    </row>
    <row r="525" spans="1:24" x14ac:dyDescent="0.25">
      <c r="A525" t="s">
        <v>96</v>
      </c>
      <c r="B525" t="s">
        <v>61</v>
      </c>
      <c r="D525" s="22" t="s">
        <v>65</v>
      </c>
      <c r="E525" t="s">
        <v>66</v>
      </c>
      <c r="F525" s="2" t="str">
        <f>'[2]Industry&amp;Non-Energy-use'!AC903</f>
        <v>Electricity</v>
      </c>
      <c r="G525" s="2" t="str">
        <f>'[2]Industry&amp;Non-Energy-use'!AD903</f>
        <v>GWh</v>
      </c>
      <c r="H525" s="3">
        <f>'[2]Industry&amp;Non-Energy-use'!AE903</f>
        <v>0</v>
      </c>
      <c r="I525" s="3">
        <f>'[2]Industry&amp;Non-Energy-use'!AF903</f>
        <v>0</v>
      </c>
      <c r="J525" s="3">
        <f>'[2]Industry&amp;Non-Energy-use'!AG903</f>
        <v>0</v>
      </c>
      <c r="K525" s="3">
        <f>'[2]Industry&amp;Non-Energy-use'!AH903</f>
        <v>0</v>
      </c>
      <c r="L525" s="3">
        <f>'[2]Industry&amp;Non-Energy-use'!AI903</f>
        <v>0</v>
      </c>
      <c r="M525" s="3">
        <f>'[2]Industry&amp;Non-Energy-use'!AJ903</f>
        <v>0</v>
      </c>
      <c r="N525" s="3">
        <f>'[2]Industry&amp;Non-Energy-use'!AK903</f>
        <v>0</v>
      </c>
      <c r="O525" s="3">
        <f>'[2]Industry&amp;Non-Energy-use'!AL903</f>
        <v>0</v>
      </c>
      <c r="P525" s="3">
        <f>'[2]Industry&amp;Non-Energy-use'!AM903</f>
        <v>0</v>
      </c>
      <c r="Q525" s="3">
        <f>'[2]Industry&amp;Non-Energy-use'!AN903</f>
        <v>0</v>
      </c>
      <c r="R525" s="3">
        <f>'[2]Industry&amp;Non-Energy-use'!AO903</f>
        <v>0</v>
      </c>
      <c r="S525" s="3">
        <f>'[2]Industry&amp;Non-Energy-use'!AP903</f>
        <v>0</v>
      </c>
      <c r="T525" s="3">
        <f>'[2]Industry&amp;Non-Energy-use'!AQ903</f>
        <v>0</v>
      </c>
      <c r="U525" s="3">
        <f>'[2]Industry&amp;Non-Energy-use'!AR903</f>
        <v>0</v>
      </c>
      <c r="V525" s="3">
        <f>'[2]Industry&amp;Non-Energy-use'!AS903</f>
        <v>0</v>
      </c>
      <c r="W525" s="3">
        <f>'[2]Industry&amp;Non-Energy-use'!AT903</f>
        <v>0</v>
      </c>
      <c r="X525" s="3">
        <f>'[2]Industry&amp;Non-Energy-use'!AU903</f>
        <v>0</v>
      </c>
    </row>
    <row r="526" spans="1:24" x14ac:dyDescent="0.25">
      <c r="A526" t="s">
        <v>96</v>
      </c>
      <c r="B526" t="s">
        <v>61</v>
      </c>
      <c r="D526" s="22" t="s">
        <v>65</v>
      </c>
      <c r="E526" t="s">
        <v>66</v>
      </c>
      <c r="F526" s="2" t="str">
        <f>'[2]Industry&amp;Non-Energy-use'!AC904</f>
        <v>Heat</v>
      </c>
      <c r="G526" s="2" t="str">
        <f>'[2]Industry&amp;Non-Energy-use'!AD904</f>
        <v>GWh</v>
      </c>
      <c r="H526" s="3">
        <f>'[2]Industry&amp;Non-Energy-use'!AE904</f>
        <v>0</v>
      </c>
      <c r="I526" s="3">
        <f>'[2]Industry&amp;Non-Energy-use'!AF904</f>
        <v>0</v>
      </c>
      <c r="J526" s="3">
        <f>'[2]Industry&amp;Non-Energy-use'!AG904</f>
        <v>0</v>
      </c>
      <c r="K526" s="3">
        <f>'[2]Industry&amp;Non-Energy-use'!AH904</f>
        <v>0</v>
      </c>
      <c r="L526" s="3">
        <f>'[2]Industry&amp;Non-Energy-use'!AI904</f>
        <v>0</v>
      </c>
      <c r="M526" s="3">
        <f>'[2]Industry&amp;Non-Energy-use'!AJ904</f>
        <v>0</v>
      </c>
      <c r="N526" s="3">
        <f>'[2]Industry&amp;Non-Energy-use'!AK904</f>
        <v>0</v>
      </c>
      <c r="O526" s="3">
        <f>'[2]Industry&amp;Non-Energy-use'!AL904</f>
        <v>0</v>
      </c>
      <c r="P526" s="3">
        <f>'[2]Industry&amp;Non-Energy-use'!AM904</f>
        <v>0</v>
      </c>
      <c r="Q526" s="3">
        <f>'[2]Industry&amp;Non-Energy-use'!AN904</f>
        <v>0</v>
      </c>
      <c r="R526" s="3">
        <f>'[2]Industry&amp;Non-Energy-use'!AO904</f>
        <v>0</v>
      </c>
      <c r="S526" s="3">
        <f>'[2]Industry&amp;Non-Energy-use'!AP904</f>
        <v>0</v>
      </c>
      <c r="T526" s="3">
        <f>'[2]Industry&amp;Non-Energy-use'!AQ904</f>
        <v>0</v>
      </c>
      <c r="U526" s="3">
        <f>'[2]Industry&amp;Non-Energy-use'!AR904</f>
        <v>0</v>
      </c>
      <c r="V526" s="3">
        <f>'[2]Industry&amp;Non-Energy-use'!AS904</f>
        <v>0</v>
      </c>
      <c r="W526" s="3">
        <f>'[2]Industry&amp;Non-Energy-use'!AT904</f>
        <v>0</v>
      </c>
      <c r="X526" s="3">
        <f>'[2]Industry&amp;Non-Energy-use'!AU904</f>
        <v>0</v>
      </c>
    </row>
    <row r="527" spans="1:24" x14ac:dyDescent="0.25">
      <c r="A527" t="s">
        <v>96</v>
      </c>
      <c r="B527" t="s">
        <v>61</v>
      </c>
      <c r="D527" s="22" t="s">
        <v>65</v>
      </c>
      <c r="E527" t="s">
        <v>66</v>
      </c>
      <c r="F527" s="2" t="str">
        <f>'[2]Industry&amp;Non-Energy-use'!AC905</f>
        <v>Hydrogen</v>
      </c>
      <c r="G527" s="2" t="str">
        <f>'[2]Industry&amp;Non-Energy-use'!AD905</f>
        <v>GWh</v>
      </c>
      <c r="H527" s="3">
        <f>'[2]Industry&amp;Non-Energy-use'!AE905</f>
        <v>0</v>
      </c>
      <c r="I527" s="3">
        <f>'[2]Industry&amp;Non-Energy-use'!AF905</f>
        <v>0</v>
      </c>
      <c r="J527" s="3">
        <f>'[2]Industry&amp;Non-Energy-use'!AG905</f>
        <v>0</v>
      </c>
      <c r="K527" s="3">
        <f>'[2]Industry&amp;Non-Energy-use'!AH905</f>
        <v>0</v>
      </c>
      <c r="L527" s="3">
        <f>'[2]Industry&amp;Non-Energy-use'!AI905</f>
        <v>0</v>
      </c>
      <c r="M527" s="3">
        <f>'[2]Industry&amp;Non-Energy-use'!AJ905</f>
        <v>0</v>
      </c>
      <c r="N527" s="3">
        <f>'[2]Industry&amp;Non-Energy-use'!AK905</f>
        <v>0</v>
      </c>
      <c r="O527" s="3">
        <f>'[2]Industry&amp;Non-Energy-use'!AL905</f>
        <v>0</v>
      </c>
      <c r="P527" s="3">
        <f>'[2]Industry&amp;Non-Energy-use'!AM905</f>
        <v>0</v>
      </c>
      <c r="Q527" s="3">
        <f>'[2]Industry&amp;Non-Energy-use'!AN905</f>
        <v>0</v>
      </c>
      <c r="R527" s="3">
        <f>'[2]Industry&amp;Non-Energy-use'!AO905</f>
        <v>0</v>
      </c>
      <c r="S527" s="3">
        <f>'[2]Industry&amp;Non-Energy-use'!AP905</f>
        <v>0</v>
      </c>
      <c r="T527" s="3">
        <f>'[2]Industry&amp;Non-Energy-use'!AQ905</f>
        <v>0</v>
      </c>
      <c r="U527" s="3">
        <f>'[2]Industry&amp;Non-Energy-use'!AR905</f>
        <v>0</v>
      </c>
      <c r="V527" s="3">
        <f>'[2]Industry&amp;Non-Energy-use'!AS905</f>
        <v>0</v>
      </c>
      <c r="W527" s="3">
        <f>'[2]Industry&amp;Non-Energy-use'!AT905</f>
        <v>0</v>
      </c>
      <c r="X527" s="3">
        <f>'[2]Industry&amp;Non-Energy-use'!AU905</f>
        <v>0</v>
      </c>
    </row>
    <row r="528" spans="1:24" x14ac:dyDescent="0.25">
      <c r="A528" t="s">
        <v>96</v>
      </c>
      <c r="B528" t="s">
        <v>61</v>
      </c>
      <c r="D528" s="22" t="s">
        <v>65</v>
      </c>
      <c r="E528" t="s">
        <v>66</v>
      </c>
      <c r="F528" s="2" t="str">
        <f>'[2]Industry&amp;Non-Energy-use'!AC906</f>
        <v>E-fuels</v>
      </c>
      <c r="G528" s="2" t="str">
        <f>'[2]Industry&amp;Non-Energy-use'!AD906</f>
        <v>GWh</v>
      </c>
      <c r="H528" s="3">
        <f>'[2]Industry&amp;Non-Energy-use'!AE906</f>
        <v>0</v>
      </c>
      <c r="I528" s="3">
        <f>'[2]Industry&amp;Non-Energy-use'!AF906</f>
        <v>0</v>
      </c>
      <c r="J528" s="3">
        <f>'[2]Industry&amp;Non-Energy-use'!AG906</f>
        <v>0</v>
      </c>
      <c r="K528" s="3">
        <f>'[2]Industry&amp;Non-Energy-use'!AH906</f>
        <v>0</v>
      </c>
      <c r="L528" s="3">
        <f>'[2]Industry&amp;Non-Energy-use'!AI906</f>
        <v>0</v>
      </c>
      <c r="M528" s="3">
        <f>'[2]Industry&amp;Non-Energy-use'!AJ906</f>
        <v>417.05585574828467</v>
      </c>
      <c r="N528" s="3">
        <f>'[2]Industry&amp;Non-Energy-use'!AK906</f>
        <v>401.79567151075639</v>
      </c>
      <c r="O528" s="3">
        <f>'[2]Industry&amp;Non-Energy-use'!AL906</f>
        <v>417.05585574828467</v>
      </c>
      <c r="P528" s="3">
        <f>'[2]Industry&amp;Non-Energy-use'!AM906</f>
        <v>837.91091032367251</v>
      </c>
      <c r="Q528" s="3">
        <f>'[2]Industry&amp;Non-Energy-use'!AN906</f>
        <v>745.26608823740628</v>
      </c>
      <c r="R528" s="3">
        <f>'[2]Industry&amp;Non-Energy-use'!AO906</f>
        <v>837.91091032367251</v>
      </c>
      <c r="S528" s="3">
        <f>'[2]Industry&amp;Non-Energy-use'!AP906</f>
        <v>3779.1843063250417</v>
      </c>
      <c r="T528" s="3">
        <f>'[2]Industry&amp;Non-Energy-use'!AQ906</f>
        <v>3239.8787045572544</v>
      </c>
      <c r="U528" s="3">
        <f>'[2]Industry&amp;Non-Energy-use'!AR906</f>
        <v>3779.1843063250417</v>
      </c>
      <c r="V528" s="3">
        <f>'[2]Industry&amp;Non-Energy-use'!AS906</f>
        <v>7888.6185458977407</v>
      </c>
      <c r="W528" s="3">
        <f>'[2]Industry&amp;Non-Energy-use'!AT906</f>
        <v>6677.1686863464793</v>
      </c>
      <c r="X528" s="3">
        <f>'[2]Industry&amp;Non-Energy-use'!AU906</f>
        <v>7888.6185458977407</v>
      </c>
    </row>
    <row r="529" spans="1:24" x14ac:dyDescent="0.25">
      <c r="E529"/>
    </row>
    <row r="530" spans="1:24" x14ac:dyDescent="0.25">
      <c r="A530" t="s">
        <v>96</v>
      </c>
      <c r="B530" t="s">
        <v>61</v>
      </c>
      <c r="D530" s="22" t="s">
        <v>65</v>
      </c>
      <c r="E530" t="s">
        <v>67</v>
      </c>
      <c r="F530" s="2" t="str">
        <f>'[2]Industry&amp;Non-Energy-use'!AC908</f>
        <v>Coal</v>
      </c>
      <c r="G530" s="2" t="str">
        <f>'[2]Industry&amp;Non-Energy-use'!AD908</f>
        <v>GWh</v>
      </c>
      <c r="H530" s="3">
        <f>'[2]Industry&amp;Non-Energy-use'!AE908</f>
        <v>0</v>
      </c>
      <c r="I530" s="3">
        <f>'[2]Industry&amp;Non-Energy-use'!AF908</f>
        <v>0</v>
      </c>
      <c r="J530" s="3">
        <f>'[2]Industry&amp;Non-Energy-use'!AG908</f>
        <v>0</v>
      </c>
      <c r="K530" s="3">
        <f>'[2]Industry&amp;Non-Energy-use'!AH908</f>
        <v>0</v>
      </c>
      <c r="L530" s="3">
        <f>'[2]Industry&amp;Non-Energy-use'!AI908</f>
        <v>0</v>
      </c>
      <c r="M530" s="3">
        <f>'[2]Industry&amp;Non-Energy-use'!AJ908</f>
        <v>0</v>
      </c>
      <c r="N530" s="3">
        <f>'[2]Industry&amp;Non-Energy-use'!AK908</f>
        <v>0</v>
      </c>
      <c r="O530" s="3">
        <f>'[2]Industry&amp;Non-Energy-use'!AL908</f>
        <v>0</v>
      </c>
      <c r="P530" s="3">
        <f>'[2]Industry&amp;Non-Energy-use'!AM908</f>
        <v>0</v>
      </c>
      <c r="Q530" s="3">
        <f>'[2]Industry&amp;Non-Energy-use'!AN908</f>
        <v>0</v>
      </c>
      <c r="R530" s="3">
        <f>'[2]Industry&amp;Non-Energy-use'!AO908</f>
        <v>0</v>
      </c>
      <c r="S530" s="3">
        <f>'[2]Industry&amp;Non-Energy-use'!AP908</f>
        <v>0</v>
      </c>
      <c r="T530" s="3">
        <f>'[2]Industry&amp;Non-Energy-use'!AQ908</f>
        <v>0</v>
      </c>
      <c r="U530" s="3">
        <f>'[2]Industry&amp;Non-Energy-use'!AR908</f>
        <v>0</v>
      </c>
      <c r="V530" s="3">
        <f>'[2]Industry&amp;Non-Energy-use'!AS908</f>
        <v>0</v>
      </c>
      <c r="W530" s="3">
        <f>'[2]Industry&amp;Non-Energy-use'!AT908</f>
        <v>0</v>
      </c>
      <c r="X530" s="3">
        <f>'[2]Industry&amp;Non-Energy-use'!AU908</f>
        <v>0</v>
      </c>
    </row>
    <row r="531" spans="1:24" x14ac:dyDescent="0.25">
      <c r="A531" t="s">
        <v>96</v>
      </c>
      <c r="B531" t="s">
        <v>61</v>
      </c>
      <c r="D531" s="22" t="s">
        <v>65</v>
      </c>
      <c r="E531" t="s">
        <v>67</v>
      </c>
      <c r="F531" s="2" t="str">
        <f>'[2]Industry&amp;Non-Energy-use'!AC909</f>
        <v>Oil</v>
      </c>
      <c r="G531" s="2" t="str">
        <f>'[2]Industry&amp;Non-Energy-use'!AD909</f>
        <v>GWh</v>
      </c>
      <c r="H531" s="3">
        <f>'[2]Industry&amp;Non-Energy-use'!AE909</f>
        <v>0</v>
      </c>
      <c r="I531" s="3">
        <f>'[2]Industry&amp;Non-Energy-use'!AF909</f>
        <v>0</v>
      </c>
      <c r="J531" s="3">
        <f>'[2]Industry&amp;Non-Energy-use'!AG909</f>
        <v>0</v>
      </c>
      <c r="K531" s="3">
        <f>'[2]Industry&amp;Non-Energy-use'!AH909</f>
        <v>0</v>
      </c>
      <c r="L531" s="3">
        <f>'[2]Industry&amp;Non-Energy-use'!AI909</f>
        <v>0</v>
      </c>
      <c r="M531" s="3">
        <f>'[2]Industry&amp;Non-Energy-use'!AJ909</f>
        <v>0</v>
      </c>
      <c r="N531" s="3">
        <f>'[2]Industry&amp;Non-Energy-use'!AK909</f>
        <v>0</v>
      </c>
      <c r="O531" s="3">
        <f>'[2]Industry&amp;Non-Energy-use'!AL909</f>
        <v>0</v>
      </c>
      <c r="P531" s="3">
        <f>'[2]Industry&amp;Non-Energy-use'!AM909</f>
        <v>0</v>
      </c>
      <c r="Q531" s="3">
        <f>'[2]Industry&amp;Non-Energy-use'!AN909</f>
        <v>0</v>
      </c>
      <c r="R531" s="3">
        <f>'[2]Industry&amp;Non-Energy-use'!AO909</f>
        <v>0</v>
      </c>
      <c r="S531" s="3">
        <f>'[2]Industry&amp;Non-Energy-use'!AP909</f>
        <v>0</v>
      </c>
      <c r="T531" s="3">
        <f>'[2]Industry&amp;Non-Energy-use'!AQ909</f>
        <v>0</v>
      </c>
      <c r="U531" s="3">
        <f>'[2]Industry&amp;Non-Energy-use'!AR909</f>
        <v>0</v>
      </c>
      <c r="V531" s="3">
        <f>'[2]Industry&amp;Non-Energy-use'!AS909</f>
        <v>0</v>
      </c>
      <c r="W531" s="3">
        <f>'[2]Industry&amp;Non-Energy-use'!AT909</f>
        <v>0</v>
      </c>
      <c r="X531" s="3">
        <f>'[2]Industry&amp;Non-Energy-use'!AU909</f>
        <v>0</v>
      </c>
    </row>
    <row r="532" spans="1:24" x14ac:dyDescent="0.25">
      <c r="A532" t="s">
        <v>96</v>
      </c>
      <c r="B532" t="s">
        <v>61</v>
      </c>
      <c r="D532" s="22" t="s">
        <v>65</v>
      </c>
      <c r="E532" t="s">
        <v>67</v>
      </c>
      <c r="F532" s="2" t="str">
        <f>'[2]Industry&amp;Non-Energy-use'!AC910</f>
        <v>Natural Gas</v>
      </c>
      <c r="G532" s="2" t="str">
        <f>'[2]Industry&amp;Non-Energy-use'!AD910</f>
        <v>GWh</v>
      </c>
      <c r="H532" s="3">
        <f>'[2]Industry&amp;Non-Energy-use'!AE910</f>
        <v>0</v>
      </c>
      <c r="I532" s="3">
        <f>'[2]Industry&amp;Non-Energy-use'!AF910</f>
        <v>0</v>
      </c>
      <c r="J532" s="3">
        <f>'[2]Industry&amp;Non-Energy-use'!AG910</f>
        <v>0</v>
      </c>
      <c r="K532" s="3">
        <f>'[2]Industry&amp;Non-Energy-use'!AH910</f>
        <v>0</v>
      </c>
      <c r="L532" s="3">
        <f>'[2]Industry&amp;Non-Energy-use'!AI910</f>
        <v>0</v>
      </c>
      <c r="M532" s="3">
        <f>'[2]Industry&amp;Non-Energy-use'!AJ910</f>
        <v>0</v>
      </c>
      <c r="N532" s="3">
        <f>'[2]Industry&amp;Non-Energy-use'!AK910</f>
        <v>0</v>
      </c>
      <c r="O532" s="3">
        <f>'[2]Industry&amp;Non-Energy-use'!AL910</f>
        <v>0</v>
      </c>
      <c r="P532" s="3">
        <f>'[2]Industry&amp;Non-Energy-use'!AM910</f>
        <v>0</v>
      </c>
      <c r="Q532" s="3">
        <f>'[2]Industry&amp;Non-Energy-use'!AN910</f>
        <v>0</v>
      </c>
      <c r="R532" s="3">
        <f>'[2]Industry&amp;Non-Energy-use'!AO910</f>
        <v>0</v>
      </c>
      <c r="S532" s="3">
        <f>'[2]Industry&amp;Non-Energy-use'!AP910</f>
        <v>0</v>
      </c>
      <c r="T532" s="3">
        <f>'[2]Industry&amp;Non-Energy-use'!AQ910</f>
        <v>0</v>
      </c>
      <c r="U532" s="3">
        <f>'[2]Industry&amp;Non-Energy-use'!AR910</f>
        <v>0</v>
      </c>
      <c r="V532" s="3">
        <f>'[2]Industry&amp;Non-Energy-use'!AS910</f>
        <v>0</v>
      </c>
      <c r="W532" s="3">
        <f>'[2]Industry&amp;Non-Energy-use'!AT910</f>
        <v>0</v>
      </c>
      <c r="X532" s="3">
        <f>'[2]Industry&amp;Non-Energy-use'!AU910</f>
        <v>0</v>
      </c>
    </row>
    <row r="533" spans="1:24" x14ac:dyDescent="0.25">
      <c r="A533" t="s">
        <v>96</v>
      </c>
      <c r="B533" t="s">
        <v>61</v>
      </c>
      <c r="D533" s="22" t="s">
        <v>65</v>
      </c>
      <c r="E533" t="s">
        <v>67</v>
      </c>
      <c r="F533" s="2" t="str">
        <f>'[2]Industry&amp;Non-Energy-use'!AC911</f>
        <v>Biofuels</v>
      </c>
      <c r="G533" s="2" t="str">
        <f>'[2]Industry&amp;Non-Energy-use'!AD911</f>
        <v>GWh</v>
      </c>
      <c r="H533" s="3">
        <f>'[2]Industry&amp;Non-Energy-use'!AE911</f>
        <v>0</v>
      </c>
      <c r="I533" s="3">
        <f>'[2]Industry&amp;Non-Energy-use'!AF911</f>
        <v>0</v>
      </c>
      <c r="J533" s="3">
        <f>'[2]Industry&amp;Non-Energy-use'!AG911</f>
        <v>0</v>
      </c>
      <c r="K533" s="3">
        <f>'[2]Industry&amp;Non-Energy-use'!AH911</f>
        <v>0</v>
      </c>
      <c r="L533" s="3">
        <f>'[2]Industry&amp;Non-Energy-use'!AI911</f>
        <v>0</v>
      </c>
      <c r="M533" s="3">
        <f>'[2]Industry&amp;Non-Energy-use'!AJ911</f>
        <v>0</v>
      </c>
      <c r="N533" s="3">
        <f>'[2]Industry&amp;Non-Energy-use'!AK911</f>
        <v>0</v>
      </c>
      <c r="O533" s="3">
        <f>'[2]Industry&amp;Non-Energy-use'!AL911</f>
        <v>0</v>
      </c>
      <c r="P533" s="3">
        <f>'[2]Industry&amp;Non-Energy-use'!AM911</f>
        <v>0</v>
      </c>
      <c r="Q533" s="3">
        <f>'[2]Industry&amp;Non-Energy-use'!AN911</f>
        <v>0</v>
      </c>
      <c r="R533" s="3">
        <f>'[2]Industry&amp;Non-Energy-use'!AO911</f>
        <v>0</v>
      </c>
      <c r="S533" s="3">
        <f>'[2]Industry&amp;Non-Energy-use'!AP911</f>
        <v>0</v>
      </c>
      <c r="T533" s="3">
        <f>'[2]Industry&amp;Non-Energy-use'!AQ911</f>
        <v>0</v>
      </c>
      <c r="U533" s="3">
        <f>'[2]Industry&amp;Non-Energy-use'!AR911</f>
        <v>0</v>
      </c>
      <c r="V533" s="3">
        <f>'[2]Industry&amp;Non-Energy-use'!AS911</f>
        <v>0</v>
      </c>
      <c r="W533" s="3">
        <f>'[2]Industry&amp;Non-Energy-use'!AT911</f>
        <v>0</v>
      </c>
      <c r="X533" s="3">
        <f>'[2]Industry&amp;Non-Energy-use'!AU911</f>
        <v>0</v>
      </c>
    </row>
    <row r="534" spans="1:24" x14ac:dyDescent="0.25">
      <c r="A534" t="s">
        <v>96</v>
      </c>
      <c r="B534" t="s">
        <v>61</v>
      </c>
      <c r="D534" s="22" t="s">
        <v>65</v>
      </c>
      <c r="E534" t="s">
        <v>67</v>
      </c>
      <c r="F534" s="2" t="str">
        <f>'[2]Industry&amp;Non-Energy-use'!AC912</f>
        <v>Electricity</v>
      </c>
      <c r="G534" s="2" t="str">
        <f>'[2]Industry&amp;Non-Energy-use'!AD912</f>
        <v>GWh</v>
      </c>
      <c r="H534" s="3">
        <f>'[2]Industry&amp;Non-Energy-use'!AE912</f>
        <v>0</v>
      </c>
      <c r="I534" s="3">
        <f>'[2]Industry&amp;Non-Energy-use'!AF912</f>
        <v>0</v>
      </c>
      <c r="J534" s="3">
        <f>'[2]Industry&amp;Non-Energy-use'!AG912</f>
        <v>0</v>
      </c>
      <c r="K534" s="3">
        <f>'[2]Industry&amp;Non-Energy-use'!AH912</f>
        <v>0</v>
      </c>
      <c r="L534" s="3">
        <f>'[2]Industry&amp;Non-Energy-use'!AI912</f>
        <v>0</v>
      </c>
      <c r="M534" s="3">
        <f>'[2]Industry&amp;Non-Energy-use'!AJ912</f>
        <v>0</v>
      </c>
      <c r="N534" s="3">
        <f>'[2]Industry&amp;Non-Energy-use'!AK912</f>
        <v>0</v>
      </c>
      <c r="O534" s="3">
        <f>'[2]Industry&amp;Non-Energy-use'!AL912</f>
        <v>0</v>
      </c>
      <c r="P534" s="3">
        <f>'[2]Industry&amp;Non-Energy-use'!AM912</f>
        <v>0</v>
      </c>
      <c r="Q534" s="3">
        <f>'[2]Industry&amp;Non-Energy-use'!AN912</f>
        <v>0</v>
      </c>
      <c r="R534" s="3">
        <f>'[2]Industry&amp;Non-Energy-use'!AO912</f>
        <v>0</v>
      </c>
      <c r="S534" s="3">
        <f>'[2]Industry&amp;Non-Energy-use'!AP912</f>
        <v>0</v>
      </c>
      <c r="T534" s="3">
        <f>'[2]Industry&amp;Non-Energy-use'!AQ912</f>
        <v>0</v>
      </c>
      <c r="U534" s="3">
        <f>'[2]Industry&amp;Non-Energy-use'!AR912</f>
        <v>0</v>
      </c>
      <c r="V534" s="3">
        <f>'[2]Industry&amp;Non-Energy-use'!AS912</f>
        <v>0</v>
      </c>
      <c r="W534" s="3">
        <f>'[2]Industry&amp;Non-Energy-use'!AT912</f>
        <v>0</v>
      </c>
      <c r="X534" s="3">
        <f>'[2]Industry&amp;Non-Energy-use'!AU912</f>
        <v>0</v>
      </c>
    </row>
    <row r="535" spans="1:24" x14ac:dyDescent="0.25">
      <c r="A535" t="s">
        <v>96</v>
      </c>
      <c r="B535" t="s">
        <v>61</v>
      </c>
      <c r="D535" s="22" t="s">
        <v>65</v>
      </c>
      <c r="E535" t="s">
        <v>67</v>
      </c>
      <c r="F535" s="2" t="str">
        <f>'[2]Industry&amp;Non-Energy-use'!AC913</f>
        <v>Heat</v>
      </c>
      <c r="G535" s="2" t="str">
        <f>'[2]Industry&amp;Non-Energy-use'!AD913</f>
        <v>GWh</v>
      </c>
      <c r="H535" s="3">
        <f>'[2]Industry&amp;Non-Energy-use'!AE913</f>
        <v>0</v>
      </c>
      <c r="I535" s="3">
        <f>'[2]Industry&amp;Non-Energy-use'!AF913</f>
        <v>0</v>
      </c>
      <c r="J535" s="3">
        <f>'[2]Industry&amp;Non-Energy-use'!AG913</f>
        <v>0</v>
      </c>
      <c r="K535" s="3">
        <f>'[2]Industry&amp;Non-Energy-use'!AH913</f>
        <v>0</v>
      </c>
      <c r="L535" s="3">
        <f>'[2]Industry&amp;Non-Energy-use'!AI913</f>
        <v>0</v>
      </c>
      <c r="M535" s="3">
        <f>'[2]Industry&amp;Non-Energy-use'!AJ913</f>
        <v>0</v>
      </c>
      <c r="N535" s="3">
        <f>'[2]Industry&amp;Non-Energy-use'!AK913</f>
        <v>0</v>
      </c>
      <c r="O535" s="3">
        <f>'[2]Industry&amp;Non-Energy-use'!AL913</f>
        <v>0</v>
      </c>
      <c r="P535" s="3">
        <f>'[2]Industry&amp;Non-Energy-use'!AM913</f>
        <v>0</v>
      </c>
      <c r="Q535" s="3">
        <f>'[2]Industry&amp;Non-Energy-use'!AN913</f>
        <v>0</v>
      </c>
      <c r="R535" s="3">
        <f>'[2]Industry&amp;Non-Energy-use'!AO913</f>
        <v>0</v>
      </c>
      <c r="S535" s="3">
        <f>'[2]Industry&amp;Non-Energy-use'!AP913</f>
        <v>0</v>
      </c>
      <c r="T535" s="3">
        <f>'[2]Industry&amp;Non-Energy-use'!AQ913</f>
        <v>0</v>
      </c>
      <c r="U535" s="3">
        <f>'[2]Industry&amp;Non-Energy-use'!AR913</f>
        <v>0</v>
      </c>
      <c r="V535" s="3">
        <f>'[2]Industry&amp;Non-Energy-use'!AS913</f>
        <v>0</v>
      </c>
      <c r="W535" s="3">
        <f>'[2]Industry&amp;Non-Energy-use'!AT913</f>
        <v>0</v>
      </c>
      <c r="X535" s="3">
        <f>'[2]Industry&amp;Non-Energy-use'!AU913</f>
        <v>0</v>
      </c>
    </row>
    <row r="536" spans="1:24" x14ac:dyDescent="0.25">
      <c r="A536" t="s">
        <v>96</v>
      </c>
      <c r="B536" t="s">
        <v>61</v>
      </c>
      <c r="D536" s="22" t="s">
        <v>65</v>
      </c>
      <c r="E536" t="s">
        <v>67</v>
      </c>
      <c r="F536" s="2" t="str">
        <f>'[2]Industry&amp;Non-Energy-use'!AC914</f>
        <v>Hydrogen</v>
      </c>
      <c r="G536" s="2" t="str">
        <f>'[2]Industry&amp;Non-Energy-use'!AD914</f>
        <v>GWh</v>
      </c>
      <c r="H536" s="3">
        <f>'[2]Industry&amp;Non-Energy-use'!AE914</f>
        <v>0</v>
      </c>
      <c r="I536" s="3">
        <f>'[2]Industry&amp;Non-Energy-use'!AF914</f>
        <v>0</v>
      </c>
      <c r="J536" s="3">
        <f>'[2]Industry&amp;Non-Energy-use'!AG914</f>
        <v>0</v>
      </c>
      <c r="K536" s="3">
        <f>'[2]Industry&amp;Non-Energy-use'!AH914</f>
        <v>0</v>
      </c>
      <c r="L536" s="3">
        <f>'[2]Industry&amp;Non-Energy-use'!AI914</f>
        <v>0</v>
      </c>
      <c r="M536" s="3">
        <f>'[2]Industry&amp;Non-Energy-use'!AJ914</f>
        <v>0</v>
      </c>
      <c r="N536" s="3">
        <f>'[2]Industry&amp;Non-Energy-use'!AK914</f>
        <v>0</v>
      </c>
      <c r="O536" s="3">
        <f>'[2]Industry&amp;Non-Energy-use'!AL914</f>
        <v>0</v>
      </c>
      <c r="P536" s="3">
        <f>'[2]Industry&amp;Non-Energy-use'!AM914</f>
        <v>0</v>
      </c>
      <c r="Q536" s="3">
        <f>'[2]Industry&amp;Non-Energy-use'!AN914</f>
        <v>0</v>
      </c>
      <c r="R536" s="3">
        <f>'[2]Industry&amp;Non-Energy-use'!AO914</f>
        <v>0</v>
      </c>
      <c r="S536" s="3">
        <f>'[2]Industry&amp;Non-Energy-use'!AP914</f>
        <v>0</v>
      </c>
      <c r="T536" s="3">
        <f>'[2]Industry&amp;Non-Energy-use'!AQ914</f>
        <v>0</v>
      </c>
      <c r="U536" s="3">
        <f>'[2]Industry&amp;Non-Energy-use'!AR914</f>
        <v>0</v>
      </c>
      <c r="V536" s="3">
        <f>'[2]Industry&amp;Non-Energy-use'!AS914</f>
        <v>0</v>
      </c>
      <c r="W536" s="3">
        <f>'[2]Industry&amp;Non-Energy-use'!AT914</f>
        <v>0</v>
      </c>
      <c r="X536" s="3">
        <f>'[2]Industry&amp;Non-Energy-use'!AU914</f>
        <v>0</v>
      </c>
    </row>
    <row r="537" spans="1:24" x14ac:dyDescent="0.25">
      <c r="A537" t="s">
        <v>96</v>
      </c>
      <c r="B537" t="s">
        <v>61</v>
      </c>
      <c r="D537" s="22" t="s">
        <v>65</v>
      </c>
      <c r="E537" t="s">
        <v>67</v>
      </c>
      <c r="F537" s="2" t="str">
        <f>'[2]Industry&amp;Non-Energy-use'!AC915</f>
        <v>E-fuels</v>
      </c>
      <c r="G537" s="2" t="str">
        <f>'[2]Industry&amp;Non-Energy-use'!AD915</f>
        <v>GWh</v>
      </c>
      <c r="H537" s="3">
        <f>'[2]Industry&amp;Non-Energy-use'!AE915</f>
        <v>0</v>
      </c>
      <c r="I537" s="3">
        <f>'[2]Industry&amp;Non-Energy-use'!AF915</f>
        <v>0</v>
      </c>
      <c r="J537" s="3">
        <f>'[2]Industry&amp;Non-Energy-use'!AG915</f>
        <v>677.34580901051527</v>
      </c>
      <c r="K537" s="3">
        <f>'[2]Industry&amp;Non-Energy-use'!AH915</f>
        <v>6893.339240368392</v>
      </c>
      <c r="L537" s="3">
        <f>'[2]Industry&amp;Non-Energy-use'!AI915</f>
        <v>677.34580901051527</v>
      </c>
      <c r="M537" s="3">
        <f>'[2]Industry&amp;Non-Energy-use'!AJ915</f>
        <v>15552.707953946448</v>
      </c>
      <c r="N537" s="3">
        <f>'[2]Industry&amp;Non-Energy-use'!AK915</f>
        <v>19978.173666784831</v>
      </c>
      <c r="O537" s="3">
        <f>'[2]Industry&amp;Non-Energy-use'!AL915</f>
        <v>15552.707953946448</v>
      </c>
      <c r="P537" s="3">
        <f>'[2]Industry&amp;Non-Energy-use'!AM915</f>
        <v>26783.223740703099</v>
      </c>
      <c r="Q537" s="3">
        <f>'[2]Industry&amp;Non-Energy-use'!AN915</f>
        <v>37056.28605402659</v>
      </c>
      <c r="R537" s="3">
        <f>'[2]Industry&amp;Non-Energy-use'!AO915</f>
        <v>26783.223740703099</v>
      </c>
      <c r="S537" s="3">
        <f>'[2]Industry&amp;Non-Energy-use'!AP915</f>
        <v>46123.2266476488</v>
      </c>
      <c r="T537" s="3">
        <f>'[2]Industry&amp;Non-Energy-use'!AQ915</f>
        <v>59067.7886043818</v>
      </c>
      <c r="U537" s="3">
        <f>'[2]Industry&amp;Non-Energy-use'!AR915</f>
        <v>46123.2266476488</v>
      </c>
      <c r="V537" s="3">
        <f>'[2]Industry&amp;Non-Energy-use'!AS915</f>
        <v>58835.94665482064</v>
      </c>
      <c r="W537" s="3">
        <f>'[2]Industry&amp;Non-Energy-use'!AT915</f>
        <v>74700.824678501216</v>
      </c>
      <c r="X537" s="3">
        <f>'[2]Industry&amp;Non-Energy-use'!AU915</f>
        <v>58835.94665482064</v>
      </c>
    </row>
    <row r="538" spans="1:24" x14ac:dyDescent="0.25">
      <c r="E538"/>
    </row>
    <row r="539" spans="1:24" x14ac:dyDescent="0.25">
      <c r="A539" t="s">
        <v>96</v>
      </c>
      <c r="B539" t="s">
        <v>97</v>
      </c>
      <c r="D539" s="22" t="s">
        <v>97</v>
      </c>
      <c r="E539" t="s">
        <v>97</v>
      </c>
      <c r="F539" s="2" t="str">
        <f>'[2]Industry&amp;Non-Energy-use'!AC917</f>
        <v>Coal</v>
      </c>
      <c r="G539" s="2" t="str">
        <f>'[2]Industry&amp;Non-Energy-use'!AD917</f>
        <v>GWh</v>
      </c>
      <c r="H539" s="3">
        <f>'[2]Industry&amp;Non-Energy-use'!AE917</f>
        <v>0</v>
      </c>
      <c r="I539" s="3">
        <f>'[2]Industry&amp;Non-Energy-use'!AF917</f>
        <v>0</v>
      </c>
      <c r="J539" s="3">
        <f>'[2]Industry&amp;Non-Energy-use'!AG917</f>
        <v>0</v>
      </c>
      <c r="K539" s="3">
        <f>'[2]Industry&amp;Non-Energy-use'!AH917</f>
        <v>0</v>
      </c>
      <c r="L539" s="3">
        <f>'[2]Industry&amp;Non-Energy-use'!AI917</f>
        <v>0</v>
      </c>
      <c r="M539" s="3">
        <f>'[2]Industry&amp;Non-Energy-use'!AJ917</f>
        <v>0</v>
      </c>
      <c r="N539" s="3">
        <f>'[2]Industry&amp;Non-Energy-use'!AK917</f>
        <v>0</v>
      </c>
      <c r="O539" s="3">
        <f>'[2]Industry&amp;Non-Energy-use'!AL917</f>
        <v>0</v>
      </c>
      <c r="P539" s="3">
        <f>'[2]Industry&amp;Non-Energy-use'!AM917</f>
        <v>0</v>
      </c>
      <c r="Q539" s="3">
        <f>'[2]Industry&amp;Non-Energy-use'!AN917</f>
        <v>0</v>
      </c>
      <c r="R539" s="3">
        <f>'[2]Industry&amp;Non-Energy-use'!AO917</f>
        <v>0</v>
      </c>
      <c r="S539" s="3">
        <f>'[2]Industry&amp;Non-Energy-use'!AP917</f>
        <v>0</v>
      </c>
      <c r="T539" s="3">
        <f>'[2]Industry&amp;Non-Energy-use'!AQ917</f>
        <v>0</v>
      </c>
      <c r="U539" s="3">
        <f>'[2]Industry&amp;Non-Energy-use'!AR917</f>
        <v>0</v>
      </c>
      <c r="V539" s="3">
        <f>'[2]Industry&amp;Non-Energy-use'!AS917</f>
        <v>0</v>
      </c>
      <c r="W539" s="3">
        <f>'[2]Industry&amp;Non-Energy-use'!AT917</f>
        <v>0</v>
      </c>
      <c r="X539" s="3">
        <f>'[2]Industry&amp;Non-Energy-use'!AU917</f>
        <v>0</v>
      </c>
    </row>
    <row r="540" spans="1:24" x14ac:dyDescent="0.25">
      <c r="A540" t="s">
        <v>96</v>
      </c>
      <c r="B540" t="s">
        <v>97</v>
      </c>
      <c r="D540" s="22" t="s">
        <v>97</v>
      </c>
      <c r="E540" t="s">
        <v>97</v>
      </c>
      <c r="F540" s="2" t="str">
        <f>'[2]Industry&amp;Non-Energy-use'!AC918</f>
        <v>Oil</v>
      </c>
      <c r="G540" s="2" t="str">
        <f>'[2]Industry&amp;Non-Energy-use'!AD918</f>
        <v>GWh</v>
      </c>
      <c r="H540" s="3">
        <f>'[2]Industry&amp;Non-Energy-use'!AE918</f>
        <v>146035.17851805533</v>
      </c>
      <c r="I540" s="3">
        <f>'[2]Industry&amp;Non-Energy-use'!AF918</f>
        <v>70869.543662097509</v>
      </c>
      <c r="J540" s="3">
        <f>'[2]Industry&amp;Non-Energy-use'!AG918</f>
        <v>73220.648470222062</v>
      </c>
      <c r="K540" s="3">
        <f>'[2]Industry&amp;Non-Energy-use'!AH918</f>
        <v>73612.202740116307</v>
      </c>
      <c r="L540" s="3">
        <f>'[2]Industry&amp;Non-Energy-use'!AI918</f>
        <v>73220.648470222062</v>
      </c>
      <c r="M540" s="3">
        <f>'[2]Industry&amp;Non-Energy-use'!AJ918</f>
        <v>64119.21174419413</v>
      </c>
      <c r="N540" s="3">
        <f>'[2]Industry&amp;Non-Energy-use'!AK918</f>
        <v>64808.665633916637</v>
      </c>
      <c r="O540" s="3">
        <f>'[2]Industry&amp;Non-Energy-use'!AL918</f>
        <v>64119.21174419413</v>
      </c>
      <c r="P540" s="3">
        <f>'[2]Industry&amp;Non-Energy-use'!AM918</f>
        <v>52198.314438376423</v>
      </c>
      <c r="Q540" s="3">
        <f>'[2]Industry&amp;Non-Energy-use'!AN918</f>
        <v>53044.773591431178</v>
      </c>
      <c r="R540" s="3">
        <f>'[2]Industry&amp;Non-Energy-use'!AO918</f>
        <v>52198.314438376423</v>
      </c>
      <c r="S540" s="3">
        <f>'[2]Industry&amp;Non-Energy-use'!AP918</f>
        <v>43088.726564455865</v>
      </c>
      <c r="T540" s="3">
        <f>'[2]Industry&amp;Non-Energy-use'!AQ918</f>
        <v>44025.438011509257</v>
      </c>
      <c r="U540" s="3">
        <f>'[2]Industry&amp;Non-Energy-use'!AR918</f>
        <v>43088.726564455865</v>
      </c>
      <c r="V540" s="3">
        <f>'[2]Industry&amp;Non-Energy-use'!AS918</f>
        <v>22940.742430874452</v>
      </c>
      <c r="W540" s="3">
        <f>'[2]Industry&amp;Non-Energy-use'!AT918</f>
        <v>23567.538672155173</v>
      </c>
      <c r="X540" s="3">
        <f>'[2]Industry&amp;Non-Energy-use'!AU918</f>
        <v>22940.742430874452</v>
      </c>
    </row>
    <row r="541" spans="1:24" x14ac:dyDescent="0.25">
      <c r="A541" t="s">
        <v>96</v>
      </c>
      <c r="B541" t="s">
        <v>97</v>
      </c>
      <c r="D541" s="22" t="s">
        <v>97</v>
      </c>
      <c r="E541" t="s">
        <v>97</v>
      </c>
      <c r="F541" s="2" t="str">
        <f>'[2]Industry&amp;Non-Energy-use'!AC919</f>
        <v>Natural Gas</v>
      </c>
      <c r="G541" s="2" t="str">
        <f>'[2]Industry&amp;Non-Energy-use'!AD919</f>
        <v>GWh</v>
      </c>
      <c r="H541" s="3">
        <f>'[2]Industry&amp;Non-Energy-use'!AE919</f>
        <v>8045.7500000000009</v>
      </c>
      <c r="I541" s="3">
        <f>'[2]Industry&amp;Non-Energy-use'!AF919</f>
        <v>117.66249999999991</v>
      </c>
      <c r="J541" s="3">
        <f>'[2]Industry&amp;Non-Energy-use'!AG919</f>
        <v>0</v>
      </c>
      <c r="K541" s="3">
        <f>'[2]Industry&amp;Non-Energy-use'!AH919</f>
        <v>0</v>
      </c>
      <c r="L541" s="3">
        <f>'[2]Industry&amp;Non-Energy-use'!AI919</f>
        <v>0</v>
      </c>
      <c r="M541" s="3">
        <f>'[2]Industry&amp;Non-Energy-use'!AJ919</f>
        <v>0</v>
      </c>
      <c r="N541" s="3">
        <f>'[2]Industry&amp;Non-Energy-use'!AK919</f>
        <v>0</v>
      </c>
      <c r="O541" s="3">
        <f>'[2]Industry&amp;Non-Energy-use'!AL919</f>
        <v>0</v>
      </c>
      <c r="P541" s="3">
        <f>'[2]Industry&amp;Non-Energy-use'!AM919</f>
        <v>0</v>
      </c>
      <c r="Q541" s="3">
        <f>'[2]Industry&amp;Non-Energy-use'!AN919</f>
        <v>0</v>
      </c>
      <c r="R541" s="3">
        <f>'[2]Industry&amp;Non-Energy-use'!AO919</f>
        <v>0</v>
      </c>
      <c r="S541" s="3">
        <f>'[2]Industry&amp;Non-Energy-use'!AP919</f>
        <v>0</v>
      </c>
      <c r="T541" s="3">
        <f>'[2]Industry&amp;Non-Energy-use'!AQ919</f>
        <v>0</v>
      </c>
      <c r="U541" s="3">
        <f>'[2]Industry&amp;Non-Energy-use'!AR919</f>
        <v>0</v>
      </c>
      <c r="V541" s="3">
        <f>'[2]Industry&amp;Non-Energy-use'!AS919</f>
        <v>0</v>
      </c>
      <c r="W541" s="3">
        <f>'[2]Industry&amp;Non-Energy-use'!AT919</f>
        <v>0</v>
      </c>
      <c r="X541" s="3">
        <f>'[2]Industry&amp;Non-Energy-use'!AU919</f>
        <v>0</v>
      </c>
    </row>
    <row r="542" spans="1:24" x14ac:dyDescent="0.25">
      <c r="A542" t="s">
        <v>96</v>
      </c>
      <c r="B542" t="s">
        <v>97</v>
      </c>
      <c r="D542" s="22" t="s">
        <v>97</v>
      </c>
      <c r="E542" t="s">
        <v>97</v>
      </c>
      <c r="F542" s="2" t="str">
        <f>'[2]Industry&amp;Non-Energy-use'!AC920</f>
        <v>Biofuels</v>
      </c>
      <c r="G542" s="2" t="str">
        <f>'[2]Industry&amp;Non-Energy-use'!AD920</f>
        <v>GWh</v>
      </c>
      <c r="H542" s="3">
        <f>'[2]Industry&amp;Non-Energy-use'!AE920</f>
        <v>0</v>
      </c>
      <c r="I542" s="3">
        <f>'[2]Industry&amp;Non-Energy-use'!AF920</f>
        <v>0</v>
      </c>
      <c r="J542" s="3">
        <f>'[2]Industry&amp;Non-Energy-use'!AG920</f>
        <v>739.60250980022295</v>
      </c>
      <c r="K542" s="3">
        <f>'[2]Industry&amp;Non-Energy-use'!AH920</f>
        <v>0</v>
      </c>
      <c r="L542" s="3">
        <f>'[2]Industry&amp;Non-Energy-use'!AI920</f>
        <v>739.60250980022295</v>
      </c>
      <c r="M542" s="3">
        <f>'[2]Industry&amp;Non-Energy-use'!AJ920</f>
        <v>11449.859240034666</v>
      </c>
      <c r="N542" s="3">
        <f>'[2]Industry&amp;Non-Energy-use'!AK920</f>
        <v>4629.1904024226169</v>
      </c>
      <c r="O542" s="3">
        <f>'[2]Industry&amp;Non-Energy-use'!AL920</f>
        <v>11449.859240034666</v>
      </c>
      <c r="P542" s="3">
        <f>'[2]Industry&amp;Non-Energy-use'!AM920</f>
        <v>23288.478749429476</v>
      </c>
      <c r="Q542" s="3">
        <f>'[2]Industry&amp;Non-Energy-use'!AN920</f>
        <v>12241.10159802258</v>
      </c>
      <c r="R542" s="3">
        <f>'[2]Industry&amp;Non-Energy-use'!AO920</f>
        <v>23288.478749429476</v>
      </c>
      <c r="S542" s="3">
        <f>'[2]Industry&amp;Non-Energy-use'!AP920</f>
        <v>32747.432188986459</v>
      </c>
      <c r="T542" s="3">
        <f>'[2]Industry&amp;Non-Energy-use'!AQ920</f>
        <v>13207.631403452775</v>
      </c>
      <c r="U542" s="3">
        <f>'[2]Industry&amp;Non-Energy-use'!AR920</f>
        <v>32747.432188986459</v>
      </c>
      <c r="V542" s="3">
        <f>'[2]Industry&amp;Non-Energy-use'!AS920</f>
        <v>50469.633347923802</v>
      </c>
      <c r="W542" s="3">
        <f>'[2]Industry&amp;Non-Energy-use'!AT920</f>
        <v>23567.538672155173</v>
      </c>
      <c r="X542" s="3">
        <f>'[2]Industry&amp;Non-Energy-use'!AU920</f>
        <v>50469.633347923802</v>
      </c>
    </row>
    <row r="543" spans="1:24" x14ac:dyDescent="0.25">
      <c r="A543" t="s">
        <v>96</v>
      </c>
      <c r="B543" t="s">
        <v>97</v>
      </c>
      <c r="D543" s="22" t="s">
        <v>97</v>
      </c>
      <c r="E543" t="s">
        <v>97</v>
      </c>
      <c r="F543" s="2" t="str">
        <f>'[2]Industry&amp;Non-Energy-use'!AC921</f>
        <v>Electricity</v>
      </c>
      <c r="G543" s="2" t="str">
        <f>'[2]Industry&amp;Non-Energy-use'!AD921</f>
        <v>GWh</v>
      </c>
      <c r="H543" s="3">
        <f>'[2]Industry&amp;Non-Energy-use'!AE921</f>
        <v>0</v>
      </c>
      <c r="I543" s="3">
        <f>'[2]Industry&amp;Non-Energy-use'!AF921</f>
        <v>0</v>
      </c>
      <c r="J543" s="3">
        <f>'[2]Industry&amp;Non-Energy-use'!AG921</f>
        <v>0</v>
      </c>
      <c r="K543" s="3">
        <f>'[2]Industry&amp;Non-Energy-use'!AH921</f>
        <v>0</v>
      </c>
      <c r="L543" s="3">
        <f>'[2]Industry&amp;Non-Energy-use'!AI921</f>
        <v>0</v>
      </c>
      <c r="M543" s="3">
        <f>'[2]Industry&amp;Non-Energy-use'!AJ921</f>
        <v>0</v>
      </c>
      <c r="N543" s="3">
        <f>'[2]Industry&amp;Non-Energy-use'!AK921</f>
        <v>0</v>
      </c>
      <c r="O543" s="3">
        <f>'[2]Industry&amp;Non-Energy-use'!AL921</f>
        <v>0</v>
      </c>
      <c r="P543" s="3">
        <f>'[2]Industry&amp;Non-Energy-use'!AM921</f>
        <v>0</v>
      </c>
      <c r="Q543" s="3">
        <f>'[2]Industry&amp;Non-Energy-use'!AN921</f>
        <v>0</v>
      </c>
      <c r="R543" s="3">
        <f>'[2]Industry&amp;Non-Energy-use'!AO921</f>
        <v>0</v>
      </c>
      <c r="S543" s="3">
        <f>'[2]Industry&amp;Non-Energy-use'!AP921</f>
        <v>0</v>
      </c>
      <c r="T543" s="3">
        <f>'[2]Industry&amp;Non-Energy-use'!AQ921</f>
        <v>0</v>
      </c>
      <c r="U543" s="3">
        <f>'[2]Industry&amp;Non-Energy-use'!AR921</f>
        <v>0</v>
      </c>
      <c r="V543" s="3">
        <f>'[2]Industry&amp;Non-Energy-use'!AS921</f>
        <v>0</v>
      </c>
      <c r="W543" s="3">
        <f>'[2]Industry&amp;Non-Energy-use'!AT921</f>
        <v>0</v>
      </c>
      <c r="X543" s="3">
        <f>'[2]Industry&amp;Non-Energy-use'!AU921</f>
        <v>0</v>
      </c>
    </row>
    <row r="544" spans="1:24" x14ac:dyDescent="0.25">
      <c r="A544" t="s">
        <v>96</v>
      </c>
      <c r="B544" t="s">
        <v>97</v>
      </c>
      <c r="D544" s="22" t="s">
        <v>97</v>
      </c>
      <c r="E544" t="s">
        <v>97</v>
      </c>
      <c r="F544" s="2" t="str">
        <f>'[2]Industry&amp;Non-Energy-use'!AC922</f>
        <v>Heat</v>
      </c>
      <c r="G544" s="2" t="str">
        <f>'[2]Industry&amp;Non-Energy-use'!AD922</f>
        <v>GWh</v>
      </c>
      <c r="H544" s="3">
        <f>'[2]Industry&amp;Non-Energy-use'!AE922</f>
        <v>0</v>
      </c>
      <c r="I544" s="3">
        <f>'[2]Industry&amp;Non-Energy-use'!AF922</f>
        <v>0</v>
      </c>
      <c r="J544" s="3">
        <f>'[2]Industry&amp;Non-Energy-use'!AG922</f>
        <v>0</v>
      </c>
      <c r="K544" s="3">
        <f>'[2]Industry&amp;Non-Energy-use'!AH922</f>
        <v>0</v>
      </c>
      <c r="L544" s="3">
        <f>'[2]Industry&amp;Non-Energy-use'!AI922</f>
        <v>0</v>
      </c>
      <c r="M544" s="3">
        <f>'[2]Industry&amp;Non-Energy-use'!AJ922</f>
        <v>0</v>
      </c>
      <c r="N544" s="3">
        <f>'[2]Industry&amp;Non-Energy-use'!AK922</f>
        <v>0</v>
      </c>
      <c r="O544" s="3">
        <f>'[2]Industry&amp;Non-Energy-use'!AL922</f>
        <v>0</v>
      </c>
      <c r="P544" s="3">
        <f>'[2]Industry&amp;Non-Energy-use'!AM922</f>
        <v>0</v>
      </c>
      <c r="Q544" s="3">
        <f>'[2]Industry&amp;Non-Energy-use'!AN922</f>
        <v>0</v>
      </c>
      <c r="R544" s="3">
        <f>'[2]Industry&amp;Non-Energy-use'!AO922</f>
        <v>0</v>
      </c>
      <c r="S544" s="3">
        <f>'[2]Industry&amp;Non-Energy-use'!AP922</f>
        <v>0</v>
      </c>
      <c r="T544" s="3">
        <f>'[2]Industry&amp;Non-Energy-use'!AQ922</f>
        <v>0</v>
      </c>
      <c r="U544" s="3">
        <f>'[2]Industry&amp;Non-Energy-use'!AR922</f>
        <v>0</v>
      </c>
      <c r="V544" s="3">
        <f>'[2]Industry&amp;Non-Energy-use'!AS922</f>
        <v>0</v>
      </c>
      <c r="W544" s="3">
        <f>'[2]Industry&amp;Non-Energy-use'!AT922</f>
        <v>0</v>
      </c>
      <c r="X544" s="3">
        <f>'[2]Industry&amp;Non-Energy-use'!AU922</f>
        <v>0</v>
      </c>
    </row>
    <row r="545" spans="1:24" x14ac:dyDescent="0.25">
      <c r="A545" t="s">
        <v>96</v>
      </c>
      <c r="B545" t="s">
        <v>97</v>
      </c>
      <c r="D545" s="22" t="s">
        <v>97</v>
      </c>
      <c r="E545" t="s">
        <v>97</v>
      </c>
      <c r="F545" s="2" t="str">
        <f>'[2]Industry&amp;Non-Energy-use'!AC923</f>
        <v>Hydrogen</v>
      </c>
      <c r="G545" s="2" t="str">
        <f>'[2]Industry&amp;Non-Energy-use'!AD923</f>
        <v>GWh</v>
      </c>
      <c r="H545" s="3">
        <f>'[2]Industry&amp;Non-Energy-use'!AE923</f>
        <v>0</v>
      </c>
      <c r="I545" s="3">
        <f>'[2]Industry&amp;Non-Energy-use'!AF923</f>
        <v>0</v>
      </c>
      <c r="J545" s="3">
        <f>'[2]Industry&amp;Non-Energy-use'!AG923</f>
        <v>0</v>
      </c>
      <c r="K545" s="3">
        <f>'[2]Industry&amp;Non-Energy-use'!AH923</f>
        <v>743.55760343551822</v>
      </c>
      <c r="L545" s="3">
        <f>'[2]Industry&amp;Non-Energy-use'!AI923</f>
        <v>0</v>
      </c>
      <c r="M545" s="3">
        <f>'[2]Industry&amp;Non-Energy-use'!AJ923</f>
        <v>763.32394933564444</v>
      </c>
      <c r="N545" s="3">
        <f>'[2]Industry&amp;Non-Energy-use'!AK923</f>
        <v>7715.3173373710297</v>
      </c>
      <c r="O545" s="3">
        <f>'[2]Industry&amp;Non-Energy-use'!AL923</f>
        <v>763.32394933564444</v>
      </c>
      <c r="P545" s="3">
        <f>'[2]Industry&amp;Non-Energy-use'!AM923</f>
        <v>4015.2549567981864</v>
      </c>
      <c r="Q545" s="3">
        <f>'[2]Industry&amp;Non-Energy-use'!AN923</f>
        <v>12241.10159802258</v>
      </c>
      <c r="R545" s="3">
        <f>'[2]Industry&amp;Non-Energy-use'!AO923</f>
        <v>4015.2549567981864</v>
      </c>
      <c r="S545" s="3">
        <f>'[2]Industry&amp;Non-Energy-use'!AP923</f>
        <v>8617.7453128911748</v>
      </c>
      <c r="T545" s="3">
        <f>'[2]Industry&amp;Non-Energy-use'!AQ923</f>
        <v>22012.719005754629</v>
      </c>
      <c r="U545" s="3">
        <f>'[2]Industry&amp;Non-Energy-use'!AR923</f>
        <v>8617.7453128911748</v>
      </c>
      <c r="V545" s="3">
        <f>'[2]Industry&amp;Non-Energy-use'!AS923</f>
        <v>13764.445458524671</v>
      </c>
      <c r="W545" s="3">
        <f>'[2]Industry&amp;Non-Energy-use'!AT923</f>
        <v>32994.554141017245</v>
      </c>
      <c r="X545" s="3">
        <f>'[2]Industry&amp;Non-Energy-use'!AU923</f>
        <v>13764.445458524671</v>
      </c>
    </row>
    <row r="546" spans="1:24" x14ac:dyDescent="0.25">
      <c r="A546" t="s">
        <v>96</v>
      </c>
      <c r="B546" t="s">
        <v>97</v>
      </c>
      <c r="D546" s="22" t="s">
        <v>97</v>
      </c>
      <c r="E546" t="s">
        <v>97</v>
      </c>
      <c r="F546" s="2" t="str">
        <f>'[2]Industry&amp;Non-Energy-use'!AC924</f>
        <v>E-fuels</v>
      </c>
      <c r="G546" s="2" t="str">
        <f>'[2]Industry&amp;Non-Energy-use'!AD924</f>
        <v>GWh</v>
      </c>
      <c r="H546" s="3">
        <f>'[2]Industry&amp;Non-Energy-use'!AE924</f>
        <v>0</v>
      </c>
      <c r="I546" s="3">
        <f>'[2]Industry&amp;Non-Energy-use'!AF924</f>
        <v>0</v>
      </c>
      <c r="J546" s="3">
        <f>'[2]Industry&amp;Non-Energy-use'!AG924</f>
        <v>0</v>
      </c>
      <c r="K546" s="3">
        <f>'[2]Industry&amp;Non-Energy-use'!AH924</f>
        <v>0</v>
      </c>
      <c r="L546" s="3">
        <f>'[2]Industry&amp;Non-Energy-use'!AI924</f>
        <v>0</v>
      </c>
      <c r="M546" s="3">
        <f>'[2]Industry&amp;Non-Energy-use'!AJ924</f>
        <v>0</v>
      </c>
      <c r="N546" s="3">
        <f>'[2]Industry&amp;Non-Energy-use'!AK924</f>
        <v>0</v>
      </c>
      <c r="O546" s="3">
        <f>'[2]Industry&amp;Non-Energy-use'!AL924</f>
        <v>0</v>
      </c>
      <c r="P546" s="3">
        <f>'[2]Industry&amp;Non-Energy-use'!AM924</f>
        <v>803.05099135963724</v>
      </c>
      <c r="Q546" s="3">
        <f>'[2]Industry&amp;Non-Energy-use'!AN924</f>
        <v>4080.3671993408598</v>
      </c>
      <c r="R546" s="3">
        <f>'[2]Industry&amp;Non-Energy-use'!AO924</f>
        <v>803.05099135963724</v>
      </c>
      <c r="S546" s="3">
        <f>'[2]Industry&amp;Non-Energy-use'!AP924</f>
        <v>1723.549062578235</v>
      </c>
      <c r="T546" s="3">
        <f>'[2]Industry&amp;Non-Energy-use'!AQ924</f>
        <v>8805.0876023018518</v>
      </c>
      <c r="U546" s="3">
        <f>'[2]Industry&amp;Non-Energy-use'!AR924</f>
        <v>1723.549062578235</v>
      </c>
      <c r="V546" s="3">
        <f>'[2]Industry&amp;Non-Energy-use'!AS924</f>
        <v>4588.1484861748904</v>
      </c>
      <c r="W546" s="3">
        <f>'[2]Industry&amp;Non-Energy-use'!AT924</f>
        <v>14140.523203293104</v>
      </c>
      <c r="X546" s="3">
        <f>'[2]Industry&amp;Non-Energy-use'!AU924</f>
        <v>4588.1484861748904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workbookViewId="0">
      <selection activeCell="D42" sqref="D42"/>
    </sheetView>
  </sheetViews>
  <sheetFormatPr defaultRowHeight="15" x14ac:dyDescent="0.25"/>
  <cols>
    <col min="1" max="1" width="30.42578125" style="2" customWidth="1"/>
    <col min="2" max="32" width="19.85546875" style="2" customWidth="1"/>
  </cols>
  <sheetData>
    <row r="1" spans="1:32" s="1" customFormat="1" ht="30" x14ac:dyDescent="0.2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</row>
    <row r="2" spans="1:32" x14ac:dyDescent="0.25">
      <c r="A2" s="2" t="str">
        <f>Overall_Summary!$H$109</f>
        <v>2000 First Historical Year</v>
      </c>
      <c r="B2" s="23">
        <f>(Overall_Summary!$H$288)/1000</f>
        <v>43.514880591386856</v>
      </c>
      <c r="C2" s="23">
        <f>(Overall_Summary!$H$247)/1000</f>
        <v>6.368031306056614</v>
      </c>
      <c r="D2" s="23">
        <f>(Overall_Summary!$H$290)/1000</f>
        <v>67.641376332460354</v>
      </c>
      <c r="E2" s="23">
        <f>(Overall_Summary!$H$265)/1000</f>
        <v>12.423926265145779</v>
      </c>
      <c r="F2" s="23">
        <f>(Overall_Summary!$H$256+Overall_Summary!$H$274+Overall_Summary!$H$283)/1000</f>
        <v>66.392283781037463</v>
      </c>
      <c r="G2" s="23">
        <v>0</v>
      </c>
      <c r="H2" s="23">
        <v>0</v>
      </c>
      <c r="I2" s="23">
        <v>0</v>
      </c>
      <c r="J2" s="23">
        <v>0</v>
      </c>
      <c r="K2" s="23">
        <f>(Overall_Summary!$H$212)/1000</f>
        <v>537.39481082822635</v>
      </c>
      <c r="L2" s="23">
        <f>(Overall_Summary!$H$217)/1000</f>
        <v>0</v>
      </c>
      <c r="M2" s="23">
        <f>(Overall_Summary!$H$213)/1000</f>
        <v>6.1912611027037041</v>
      </c>
      <c r="N2" s="23">
        <f>(Overall_Summary!$H$218)/1000</f>
        <v>1.2631280410307828</v>
      </c>
      <c r="O2" s="23">
        <f>(Overall_Summary!$H$214)/1000</f>
        <v>38.697925502214005</v>
      </c>
      <c r="P2" s="23">
        <f>(SUM(Overall_Summary!$H$222:$H$229))/1000</f>
        <v>7.9135</v>
      </c>
      <c r="Q2" s="23">
        <f>(Overall_Summary!$H$215)/1000</f>
        <v>10.662608085579999</v>
      </c>
      <c r="R2" s="23" t="s">
        <v>130</v>
      </c>
      <c r="S2" s="23">
        <f>(SUM(Overall_Summary!$H$231:$H$238))/1000</f>
        <v>33.81538888888889</v>
      </c>
      <c r="T2" s="23">
        <f>(Overall_Summary!$H$34*1000)/1000</f>
        <v>76.709999999999994</v>
      </c>
      <c r="U2" s="23">
        <f>(Overall_Summary!$H$42*1000)/1000</f>
        <v>12.856</v>
      </c>
      <c r="V2" s="23">
        <f>(Overall_Summary!$H$39*1000)/1000</f>
        <v>55.673666666666669</v>
      </c>
      <c r="W2" s="23">
        <f>(Overall_Summary!$H$41*1000)/1000</f>
        <v>17.155697222222226</v>
      </c>
      <c r="X2" s="23">
        <f>Overall_Summary!$H$271/1000</f>
        <v>45.315301137759377</v>
      </c>
      <c r="Y2" s="23">
        <f>Overall_Summary!$H$273/1000</f>
        <v>36.992082561436234</v>
      </c>
      <c r="Z2" s="23">
        <f>Overall_Summary!$H$272/1000</f>
        <v>1.1097624768430869</v>
      </c>
      <c r="AA2" s="23">
        <f>(Overall_Summary!$H$33*1000)/1000</f>
        <v>0</v>
      </c>
      <c r="AB2" s="23">
        <f>(Overall_Summary!$H$31*1000)/1000</f>
        <v>0</v>
      </c>
      <c r="AC2" s="23">
        <f>(Overall_Summary!$H$244+Overall_Summary!$H$262)/1000</f>
        <v>31.679949030235811</v>
      </c>
      <c r="AD2" s="23">
        <f>(Overall_Summary!$H$246+Overall_Summary!$H$264)/1000</f>
        <v>59.944430279866488</v>
      </c>
      <c r="AE2" s="23">
        <f>(Overall_Summary!$H$245+Overall_Summary!$H$263)/1000</f>
        <v>0</v>
      </c>
      <c r="AF2" s="23">
        <f>(Overall_Summary!$H$32*1000)/1000</f>
        <v>0</v>
      </c>
    </row>
    <row r="3" spans="1:32" x14ac:dyDescent="0.25">
      <c r="A3" s="2" t="str">
        <f>Overall_Summary!$I$109</f>
        <v>2021 Last Historical Year</v>
      </c>
      <c r="B3" s="23">
        <f>(Overall_Summary!$I$288)/1000</f>
        <v>73.337214527203685</v>
      </c>
      <c r="C3" s="23">
        <f>(Overall_Summary!$I$247)/1000</f>
        <v>20.54476854362419</v>
      </c>
      <c r="D3" s="23">
        <f>(Overall_Summary!$I$290)/1000</f>
        <v>71.684387546860307</v>
      </c>
      <c r="E3" s="23">
        <f>(Overall_Summary!$I$265)/1000</f>
        <v>20.081743761830552</v>
      </c>
      <c r="F3" s="23">
        <f>(Overall_Summary!$I$256+Overall_Summary!$I$274+Overall_Summary!$I$283)/1000</f>
        <v>111.38128708217343</v>
      </c>
      <c r="G3" s="23">
        <v>0</v>
      </c>
      <c r="H3" s="23">
        <v>0</v>
      </c>
      <c r="I3" s="23">
        <v>0</v>
      </c>
      <c r="J3" s="23">
        <v>0</v>
      </c>
      <c r="K3" s="23">
        <f>(Overall_Summary!$I$212)/1000</f>
        <v>1019.8794357849463</v>
      </c>
      <c r="L3" s="23">
        <f>(Overall_Summary!$I$217)/1000</f>
        <v>0</v>
      </c>
      <c r="M3" s="23">
        <f>(Overall_Summary!$I$213)/1000</f>
        <v>13.158960936797754</v>
      </c>
      <c r="N3" s="23">
        <f>(Overall_Summary!$I$218)/1000</f>
        <v>1.9884191560163982</v>
      </c>
      <c r="O3" s="23">
        <f>(Overall_Summary!$I$214)/1000</f>
        <v>30.034498096993502</v>
      </c>
      <c r="P3" s="23">
        <f>(SUM(Overall_Summary!$I$222:$I$229))/1000</f>
        <v>12.8242555</v>
      </c>
      <c r="Q3" s="23">
        <f>(Overall_Summary!$I$215)/1000</f>
        <v>12.963671545633281</v>
      </c>
      <c r="R3" s="23" t="s">
        <v>130</v>
      </c>
      <c r="S3" s="23">
        <f>(SUM(Overall_Summary!$I$231:$I$238))/1000</f>
        <v>34.176834324111113</v>
      </c>
      <c r="T3" s="23">
        <f>(Overall_Summary!$I$34*1000)/1000</f>
        <v>132.26568400000002</v>
      </c>
      <c r="U3" s="23">
        <f>(Overall_Summary!$I$42*1000)/1000</f>
        <v>33.881593999999723</v>
      </c>
      <c r="V3" s="23">
        <f>(Overall_Summary!$I$39*1000)/1000</f>
        <v>75.862509212111121</v>
      </c>
      <c r="W3" s="23">
        <f>(Overall_Summary!$I$41*1000)/1000</f>
        <v>44.078651472222226</v>
      </c>
      <c r="X3" s="23">
        <f>Overall_Summary!$I$271/1000</f>
        <v>38.898226528875703</v>
      </c>
      <c r="Y3" s="23">
        <f>Overall_Summary!$I$273/1000</f>
        <v>32.614666858826553</v>
      </c>
      <c r="Z3" s="23">
        <f>Overall_Summary!$I$272/1000</f>
        <v>5.2861692462318262</v>
      </c>
      <c r="AA3" s="23">
        <f>(Overall_Summary!$I$33*1000)/1000</f>
        <v>1.9578039722222222</v>
      </c>
      <c r="AB3" s="23">
        <f>(Overall_Summary!$I$31*1000)/1000</f>
        <v>8.5908644377777783</v>
      </c>
      <c r="AC3" s="23">
        <f>(Overall_Summary!$I$244+Overall_Summary!$I$262)/1000</f>
        <v>38.399577556859448</v>
      </c>
      <c r="AD3" s="23">
        <f>(Overall_Summary!$I$246+Overall_Summary!$I$264)/1000</f>
        <v>57.599366335289176</v>
      </c>
      <c r="AE3" s="23">
        <f>(Overall_Summary!$I$245+Overall_Summary!$I$263)/1000</f>
        <v>0</v>
      </c>
      <c r="AF3" s="23">
        <f>(Overall_Summary!$I$32*1000)/1000</f>
        <v>1.5945510000000001</v>
      </c>
    </row>
    <row r="4" spans="1:32" x14ac:dyDescent="0.25">
      <c r="A4" s="2" t="str">
        <f>Overall_Summary!$J$109</f>
        <v>2030 Baseline</v>
      </c>
      <c r="B4" s="23">
        <f>(Overall_Summary!$J$288)/1000</f>
        <v>67.60897777591255</v>
      </c>
      <c r="C4" s="23">
        <f>(Overall_Summary!$J$247)/1000</f>
        <v>22.913502928238142</v>
      </c>
      <c r="D4" s="23">
        <f>(Overall_Summary!$J$290)/1000</f>
        <v>68.967422678305709</v>
      </c>
      <c r="E4" s="23">
        <f>(Overall_Summary!$J$265)/1000</f>
        <v>23.37389638888185</v>
      </c>
      <c r="F4" s="23">
        <f>(Overall_Summary!$J$256+Overall_Summary!$J$274+Overall_Summary!$J$283)/1000</f>
        <v>139.54826193193776</v>
      </c>
      <c r="G4" s="23">
        <v>0</v>
      </c>
      <c r="H4" s="23">
        <v>0</v>
      </c>
      <c r="I4" s="23">
        <v>0</v>
      </c>
      <c r="J4" s="23">
        <v>0</v>
      </c>
      <c r="K4" s="23">
        <f>(Overall_Summary!$J$212)/1000</f>
        <v>977.07960122234431</v>
      </c>
      <c r="L4" s="23">
        <f>(Overall_Summary!$J$217)/1000</f>
        <v>2.2333496909927097</v>
      </c>
      <c r="M4" s="23">
        <f>(Overall_Summary!$J$213)/1000</f>
        <v>24.187679447400289</v>
      </c>
      <c r="N4" s="23">
        <f>(Overall_Summary!$J$218)/1000</f>
        <v>3.5833547135200305</v>
      </c>
      <c r="O4" s="23">
        <f>(Overall_Summary!$J$214)/1000</f>
        <v>36.280815816375487</v>
      </c>
      <c r="P4" s="23">
        <f>(SUM(Overall_Summary!$J$222:$J$229))/1000</f>
        <v>14.000722867479167</v>
      </c>
      <c r="Q4" s="23">
        <f>(Overall_Summary!$J$215)/1000</f>
        <v>14.830758325096827</v>
      </c>
      <c r="R4" s="23" t="s">
        <v>130</v>
      </c>
      <c r="S4" s="23">
        <f>(SUM(Overall_Summary!$J$231:$J$238))/1000</f>
        <v>37.312137602033062</v>
      </c>
      <c r="T4" s="23">
        <f>(Overall_Summary!$J$34*1000)/1000</f>
        <v>114.43634149574493</v>
      </c>
      <c r="U4" s="23">
        <f>(Overall_Summary!$J$42*1000)/1000</f>
        <v>39.913584694746518</v>
      </c>
      <c r="V4" s="23">
        <f>(Overall_Summary!$J$39*1000)/1000</f>
        <v>62.087798414050127</v>
      </c>
      <c r="W4" s="23">
        <f>(Overall_Summary!$J$41*1000)/1000</f>
        <v>45.826708353227474</v>
      </c>
      <c r="X4" s="23">
        <f>Overall_Summary!$J$271/1000</f>
        <v>28.391581070952878</v>
      </c>
      <c r="Y4" s="23">
        <f>Overall_Summary!$J$273/1000</f>
        <v>28.391581070952878</v>
      </c>
      <c r="Z4" s="23">
        <f>Overall_Summary!$J$272/1000</f>
        <v>9.463860356984295</v>
      </c>
      <c r="AA4" s="23">
        <f>(Overall_Summary!$J$33*1000)/1000</f>
        <v>1.2304982956531711</v>
      </c>
      <c r="AB4" s="23">
        <f>(Overall_Summary!$J$31*1000)/1000</f>
        <v>6.1524914782658557</v>
      </c>
      <c r="AC4" s="23">
        <f>(Overall_Summary!$J$244+Overall_Summary!$J$262)/1000</f>
        <v>28.001019339986168</v>
      </c>
      <c r="AD4" s="23">
        <f>(Overall_Summary!$J$246+Overall_Summary!$J$264)/1000</f>
        <v>52.001893059974321</v>
      </c>
      <c r="AE4" s="23">
        <f>(Overall_Summary!$J$245+Overall_Summary!$J$263)/1000</f>
        <v>0</v>
      </c>
      <c r="AF4" s="23">
        <f>(Overall_Summary!$J$32*1000)/1000</f>
        <v>0</v>
      </c>
    </row>
    <row r="5" spans="1:32" x14ac:dyDescent="0.25">
      <c r="A5" s="2" t="str">
        <f>Overall_Summary!$K$109</f>
        <v>2030 Green H2</v>
      </c>
      <c r="B5" s="23">
        <f>(Overall_Summary!$K$288)/1000</f>
        <v>67.60897777591255</v>
      </c>
      <c r="C5" s="23">
        <f>(Overall_Summary!$K$247)/1000</f>
        <v>22.913502928238142</v>
      </c>
      <c r="D5" s="23">
        <f>(Overall_Summary!$K$290)/1000</f>
        <v>68.967422678305709</v>
      </c>
      <c r="E5" s="23">
        <f>(Overall_Summary!$K$265)/1000</f>
        <v>23.37389638888185</v>
      </c>
      <c r="F5" s="23">
        <f>(Overall_Summary!$K$256+Overall_Summary!$K$274+Overall_Summary!$K$283)/1000</f>
        <v>139.54826193193776</v>
      </c>
      <c r="G5" s="23">
        <v>0</v>
      </c>
      <c r="H5" s="23">
        <v>0</v>
      </c>
      <c r="I5" s="23">
        <v>0</v>
      </c>
      <c r="J5" s="23">
        <v>0</v>
      </c>
      <c r="K5" s="23">
        <f>(Overall_Summary!$K$212)/1000</f>
        <v>976.57169847581906</v>
      </c>
      <c r="L5" s="23">
        <f>(Overall_Summary!$K$217)/1000</f>
        <v>2.366201729764382</v>
      </c>
      <c r="M5" s="23">
        <f>(Overall_Summary!$K$213)/1000</f>
        <v>21.917839538418598</v>
      </c>
      <c r="N5" s="23">
        <f>(Overall_Summary!$K$218)/1000</f>
        <v>5.0696143654462205</v>
      </c>
      <c r="O5" s="23">
        <f>(Overall_Summary!$K$214)/1000</f>
        <v>36.280815816375487</v>
      </c>
      <c r="P5" s="23">
        <f>(SUM(Overall_Summary!$K$222:$K$229))/1000</f>
        <v>14.000722867479167</v>
      </c>
      <c r="Q5" s="23">
        <f>(Overall_Summary!$K$215)/1000</f>
        <v>14.827222515165015</v>
      </c>
      <c r="R5" s="23" t="s">
        <v>130</v>
      </c>
      <c r="S5" s="23">
        <f>(SUM(Overall_Summary!$K$231:$K$238))/1000</f>
        <v>37.312137602033062</v>
      </c>
      <c r="T5" s="23">
        <f>(Overall_Summary!$K$34*1000)/1000</f>
        <v>122.79405182970386</v>
      </c>
      <c r="U5" s="23">
        <f>(Overall_Summary!$K$42*1000)/1000</f>
        <v>39.913584694746518</v>
      </c>
      <c r="V5" s="23">
        <f>(Overall_Summary!$K$39*1000)/1000</f>
        <v>62.087798414050127</v>
      </c>
      <c r="W5" s="23">
        <f>(Overall_Summary!$K$41*1000)/1000</f>
        <v>44.348427438607239</v>
      </c>
      <c r="X5" s="23">
        <f>Overall_Summary!$K$271/1000</f>
        <v>28.391581070952878</v>
      </c>
      <c r="Y5" s="23">
        <f>Overall_Summary!$K$273/1000</f>
        <v>28.391581070952878</v>
      </c>
      <c r="Z5" s="23">
        <f>Overall_Summary!$K$272/1000</f>
        <v>9.463860356984295</v>
      </c>
      <c r="AA5" s="23">
        <f>(Overall_Summary!$K$33*1000)/1000</f>
        <v>1.320366148706493</v>
      </c>
      <c r="AB5" s="23">
        <f>(Overall_Summary!$K$31*1000)/1000</f>
        <v>6.6018307435324655</v>
      </c>
      <c r="AC5" s="23">
        <f>(Overall_Summary!$K$244+Overall_Summary!$K$262)/1000</f>
        <v>28.001019339986168</v>
      </c>
      <c r="AD5" s="23">
        <f>(Overall_Summary!$K$246+Overall_Summary!$K$264)/1000</f>
        <v>52.001893059974321</v>
      </c>
      <c r="AE5" s="23">
        <f>(Overall_Summary!$K$245+Overall_Summary!$K$263)/1000</f>
        <v>0</v>
      </c>
      <c r="AF5" s="23">
        <f>(Overall_Summary!$K$32*1000)/1000</f>
        <v>0</v>
      </c>
    </row>
    <row r="6" spans="1:32" x14ac:dyDescent="0.25">
      <c r="A6" s="2" t="str">
        <f>Overall_Summary!$L$109</f>
        <v>2030 Direct Electrification</v>
      </c>
      <c r="B6" s="23">
        <f>(Overall_Summary!$L$288)/1000</f>
        <v>67.326095023712071</v>
      </c>
      <c r="C6" s="23">
        <f>(Overall_Summary!$L$247)/1000</f>
        <v>25.459447698042379</v>
      </c>
      <c r="D6" s="23">
        <f>(Overall_Summary!$L$290)/1000</f>
        <v>68.678856056220738</v>
      </c>
      <c r="E6" s="23">
        <f>(Overall_Summary!$L$265)/1000</f>
        <v>25.9709959876465</v>
      </c>
      <c r="F6" s="23">
        <f>(Overall_Summary!$L$256+Overall_Summary!$L$274+Overall_Summary!$L$283)/1000</f>
        <v>139.54826193193776</v>
      </c>
      <c r="G6" s="23">
        <v>0</v>
      </c>
      <c r="H6" s="23">
        <v>0</v>
      </c>
      <c r="I6" s="23">
        <v>0</v>
      </c>
      <c r="J6" s="23">
        <v>0</v>
      </c>
      <c r="K6" s="23">
        <f>(Overall_Summary!$L$212)/1000</f>
        <v>973.18800897415622</v>
      </c>
      <c r="L6" s="23">
        <f>(Overall_Summary!$L$217)/1000</f>
        <v>4.7324034595287641</v>
      </c>
      <c r="M6" s="23">
        <f>(Overall_Summary!$L$213)/1000</f>
        <v>21.771357245782021</v>
      </c>
      <c r="N6" s="23">
        <f>(Overall_Summary!$L$218)/1000</f>
        <v>5.1963547245823758</v>
      </c>
      <c r="O6" s="23">
        <f>(Overall_Summary!$L$214)/1000</f>
        <v>36.280815816375487</v>
      </c>
      <c r="P6" s="23">
        <f>(SUM(Overall_Summary!$L$222:$L$229))/1000</f>
        <v>14.000722867479167</v>
      </c>
      <c r="Q6" s="23">
        <f>(Overall_Summary!$L$215)/1000</f>
        <v>14.824521549244881</v>
      </c>
      <c r="R6" s="23" t="s">
        <v>130</v>
      </c>
      <c r="S6" s="23">
        <f>(SUM(Overall_Summary!$L$231:$L$238))/1000</f>
        <v>37.312137602033062</v>
      </c>
      <c r="T6" s="23">
        <f>(Overall_Summary!$L$34*1000)/1000</f>
        <v>114.43634149574493</v>
      </c>
      <c r="U6" s="23">
        <f>(Overall_Summary!$L$42*1000)/1000</f>
        <v>44.348427438607239</v>
      </c>
      <c r="V6" s="23">
        <f>(Overall_Summary!$L$39*1000)/1000</f>
        <v>62.087798414050127</v>
      </c>
      <c r="W6" s="23">
        <f>(Overall_Summary!$L$41*1000)/1000</f>
        <v>41.391865609366761</v>
      </c>
      <c r="X6" s="23">
        <f>Overall_Summary!$L$271/1000</f>
        <v>28.391581070952878</v>
      </c>
      <c r="Y6" s="23">
        <f>Overall_Summary!$L$273/1000</f>
        <v>28.391581070952878</v>
      </c>
      <c r="Z6" s="23">
        <f>Overall_Summary!$L$272/1000</f>
        <v>9.463860356984295</v>
      </c>
      <c r="AA6" s="23">
        <f>(Overall_Summary!$L$33*1000)/1000</f>
        <v>1.2304982956531711</v>
      </c>
      <c r="AB6" s="23">
        <f>(Overall_Summary!$L$31*1000)/1000</f>
        <v>6.1524914782658557</v>
      </c>
      <c r="AC6" s="23">
        <f>(Overall_Summary!$L$244+Overall_Summary!$L$262)/1000</f>
        <v>26.00094652998715</v>
      </c>
      <c r="AD6" s="23">
        <f>(Overall_Summary!$L$246+Overall_Summary!$L$264)/1000</f>
        <v>48.287472127119003</v>
      </c>
      <c r="AE6" s="23">
        <f>(Overall_Summary!$L$245+Overall_Summary!$L$263)/1000</f>
        <v>0</v>
      </c>
      <c r="AF6" s="23">
        <f>(Overall_Summary!$L$32*1000)/1000</f>
        <v>0</v>
      </c>
    </row>
    <row r="7" spans="1:32" x14ac:dyDescent="0.25">
      <c r="A7" s="2" t="str">
        <f>Overall_Summary!$M$109</f>
        <v>2035 Baseline</v>
      </c>
      <c r="B7" s="23">
        <f>(Overall_Summary!$M$288)/1000</f>
        <v>70.470576128362339</v>
      </c>
      <c r="C7" s="23">
        <f>(Overall_Summary!$M$247)/1000</f>
        <v>28.099027190422955</v>
      </c>
      <c r="D7" s="23">
        <f>(Overall_Summary!$M$290)/1000</f>
        <v>68.72819327565378</v>
      </c>
      <c r="E7" s="23">
        <f>(Overall_Summary!$M$265)/1000</f>
        <v>27.433217590493278</v>
      </c>
      <c r="F7" s="23">
        <f>(Overall_Summary!$M$256+Overall_Summary!$M$274+Overall_Summary!$M$283)/1000</f>
        <v>164.79584359139059</v>
      </c>
      <c r="G7" s="23">
        <v>0</v>
      </c>
      <c r="H7" s="23">
        <v>0</v>
      </c>
      <c r="I7" s="23">
        <v>0</v>
      </c>
      <c r="J7" s="23">
        <v>0</v>
      </c>
      <c r="K7" s="23">
        <f>(Overall_Summary!$M$212)/1000</f>
        <v>963.19162560941868</v>
      </c>
      <c r="L7" s="23">
        <f>(Overall_Summary!$M$217)/1000</f>
        <v>13.861730393155009</v>
      </c>
      <c r="M7" s="23">
        <f>(Overall_Summary!$M$213)/1000</f>
        <v>31.680929964557482</v>
      </c>
      <c r="N7" s="23">
        <f>(Overall_Summary!$M$218)/1000</f>
        <v>4.6592145275339583</v>
      </c>
      <c r="O7" s="23">
        <f>(Overall_Summary!$M$214)/1000</f>
        <v>38.868188225237695</v>
      </c>
      <c r="P7" s="23">
        <f>(SUM(Overall_Summary!$M$222:$M$229))/1000</f>
        <v>14.70033700286775</v>
      </c>
      <c r="Q7" s="23">
        <f>(Overall_Summary!$M$215)/1000</f>
        <v>15.570769279105903</v>
      </c>
      <c r="R7" s="23" t="s">
        <v>130</v>
      </c>
      <c r="S7" s="23">
        <f>(SUM(Overall_Summary!$M$231:$M$238))/1000</f>
        <v>38.78485362624405</v>
      </c>
      <c r="T7" s="23">
        <f>(Overall_Summary!$M$34*1000)/1000</f>
        <v>119.81255853498205</v>
      </c>
      <c r="U7" s="23">
        <f>(Overall_Summary!$M$42*1000)/1000</f>
        <v>49.774951530168188</v>
      </c>
      <c r="V7" s="23">
        <f>(Overall_Summary!$M$39*1000)/1000</f>
        <v>52.7916152592693</v>
      </c>
      <c r="W7" s="23">
        <f>(Overall_Summary!$M$41*1000)/1000</f>
        <v>48.266619665617647</v>
      </c>
      <c r="X7" s="23">
        <f>Overall_Summary!$M$271/1000</f>
        <v>20.965714103764128</v>
      </c>
      <c r="Y7" s="23">
        <f>Overall_Summary!$M$273/1000</f>
        <v>25.624761682378381</v>
      </c>
      <c r="Z7" s="23">
        <f>Overall_Summary!$M$272/1000</f>
        <v>13.977142735842749</v>
      </c>
      <c r="AA7" s="23">
        <f>(Overall_Summary!$M$33*1000)/1000</f>
        <v>0</v>
      </c>
      <c r="AB7" s="23">
        <f>(Overall_Summary!$M$31*1000)/1000</f>
        <v>3.7441424542181889</v>
      </c>
      <c r="AC7" s="23">
        <f>(Overall_Summary!$M$244+Overall_Summary!$M$262)/1000</f>
        <v>20.937416919789573</v>
      </c>
      <c r="AD7" s="23">
        <f>(Overall_Summary!$M$246+Overall_Summary!$M$264)/1000</f>
        <v>48.853972812842329</v>
      </c>
      <c r="AE7" s="23">
        <f>(Overall_Summary!$M$245+Overall_Summary!$M$263)/1000</f>
        <v>0</v>
      </c>
      <c r="AF7" s="23">
        <f>(Overall_Summary!$M$32*1000)/1000</f>
        <v>0</v>
      </c>
    </row>
    <row r="8" spans="1:32" x14ac:dyDescent="0.25">
      <c r="A8" s="2" t="str">
        <f>Overall_Summary!$N$109</f>
        <v>2035 Green H2</v>
      </c>
      <c r="B8" s="23">
        <f>(Overall_Summary!$N$288)/1000</f>
        <v>70.470576128362339</v>
      </c>
      <c r="C8" s="23">
        <f>(Overall_Summary!$N$247)/1000</f>
        <v>28.099027190422955</v>
      </c>
      <c r="D8" s="23">
        <f>(Overall_Summary!$N$290)/1000</f>
        <v>68.72819327565378</v>
      </c>
      <c r="E8" s="23">
        <f>(Overall_Summary!$N$265)/1000</f>
        <v>27.433217590493278</v>
      </c>
      <c r="F8" s="23">
        <f>(Overall_Summary!$N$256+Overall_Summary!$N$274+Overall_Summary!$N$283)/1000</f>
        <v>164.79584359139059</v>
      </c>
      <c r="G8" s="23">
        <v>0</v>
      </c>
      <c r="H8" s="23">
        <v>0</v>
      </c>
      <c r="I8" s="23">
        <v>0</v>
      </c>
      <c r="J8" s="23">
        <v>0</v>
      </c>
      <c r="K8" s="23">
        <f>(Overall_Summary!$N$212)/1000</f>
        <v>933.3197244541301</v>
      </c>
      <c r="L8" s="23">
        <f>(Overall_Summary!$N$217)/1000</f>
        <v>28.695653310251853</v>
      </c>
      <c r="M8" s="23">
        <f>(Overall_Summary!$N$213)/1000</f>
        <v>28.186553736536009</v>
      </c>
      <c r="N8" s="23">
        <f>(Overall_Summary!$N$218)/1000</f>
        <v>6.9500730906345778</v>
      </c>
      <c r="O8" s="23">
        <f>(Overall_Summary!$N$214)/1000</f>
        <v>38.850520866953488</v>
      </c>
      <c r="P8" s="23">
        <f>(SUM(Overall_Summary!$N$222:$N$229))/1000</f>
        <v>14.696928824177141</v>
      </c>
      <c r="Q8" s="23">
        <f>(Overall_Summary!$N$215)/1000</f>
        <v>15.533646915261675</v>
      </c>
      <c r="R8" s="23" t="s">
        <v>130</v>
      </c>
      <c r="S8" s="23">
        <f>(SUM(Overall_Summary!$N$231:$N$238))/1000</f>
        <v>38.775513504961374</v>
      </c>
      <c r="T8" s="23">
        <f>(Overall_Summary!$N$34*1000)/1000</f>
        <v>119.81255853498205</v>
      </c>
      <c r="U8" s="23">
        <f>(Overall_Summary!$N$42*1000)/1000</f>
        <v>49.774951530168188</v>
      </c>
      <c r="V8" s="23">
        <f>(Overall_Summary!$N$39*1000)/1000</f>
        <v>52.7916152592693</v>
      </c>
      <c r="W8" s="23">
        <f>(Overall_Summary!$N$41*1000)/1000</f>
        <v>44.495790004241265</v>
      </c>
      <c r="X8" s="23">
        <f>Overall_Summary!$N$271/1000</f>
        <v>20.965714103764128</v>
      </c>
      <c r="Y8" s="23">
        <f>Overall_Summary!$N$273/1000</f>
        <v>25.624761682378381</v>
      </c>
      <c r="Z8" s="23">
        <f>Overall_Summary!$N$272/1000</f>
        <v>13.977142735842749</v>
      </c>
      <c r="AA8" s="23">
        <f>(Overall_Summary!$N$33*1000)/1000</f>
        <v>0</v>
      </c>
      <c r="AB8" s="23">
        <f>(Overall_Summary!$N$31*1000)/1000</f>
        <v>3.7441424542181889</v>
      </c>
      <c r="AC8" s="23">
        <f>(Overall_Summary!$N$244+Overall_Summary!$N$262)/1000</f>
        <v>20.937416919789573</v>
      </c>
      <c r="AD8" s="23">
        <f>(Overall_Summary!$N$246+Overall_Summary!$N$264)/1000</f>
        <v>48.853972812842329</v>
      </c>
      <c r="AE8" s="23">
        <f>(Overall_Summary!$N$245+Overall_Summary!$N$263)/1000</f>
        <v>0</v>
      </c>
      <c r="AF8" s="23">
        <f>(Overall_Summary!$N$32*1000)/1000</f>
        <v>0</v>
      </c>
    </row>
    <row r="9" spans="1:32" x14ac:dyDescent="0.25">
      <c r="A9" s="2" t="str">
        <f>Overall_Summary!$O$109</f>
        <v>2035 Direct Electrification</v>
      </c>
      <c r="B9" s="23">
        <f>(Overall_Summary!$O$288)/1000</f>
        <v>69.526508283604741</v>
      </c>
      <c r="C9" s="23">
        <f>(Overall_Summary!$O$247)/1000</f>
        <v>32.358482899447388</v>
      </c>
      <c r="D9" s="23">
        <f>(Overall_Summary!$O$290)/1000</f>
        <v>67.806495224332991</v>
      </c>
      <c r="E9" s="23">
        <f>(Overall_Summary!$O$265)/1000</f>
        <v>31.591745018893448</v>
      </c>
      <c r="F9" s="23">
        <f>(Overall_Summary!$O$256+Overall_Summary!$O$274+Overall_Summary!$O$283)/1000</f>
        <v>164.79584359139059</v>
      </c>
      <c r="G9" s="23">
        <v>0</v>
      </c>
      <c r="H9" s="23">
        <v>0</v>
      </c>
      <c r="I9" s="23">
        <v>0</v>
      </c>
      <c r="J9" s="23">
        <v>0</v>
      </c>
      <c r="K9" s="23">
        <f>(Overall_Summary!$O$212)/1000</f>
        <v>915.83240263184996</v>
      </c>
      <c r="L9" s="23">
        <f>(Overall_Summary!$O$217)/1000</f>
        <v>48.205496538969875</v>
      </c>
      <c r="M9" s="23">
        <f>(Overall_Summary!$O$213)/1000</f>
        <v>27.882933893137832</v>
      </c>
      <c r="N9" s="23">
        <f>(Overall_Summary!$O$218)/1000</f>
        <v>7.2810289520933678</v>
      </c>
      <c r="O9" s="23">
        <f>(Overall_Summary!$O$214)/1000</f>
        <v>38.815186150385088</v>
      </c>
      <c r="P9" s="23">
        <f>(SUM(Overall_Summary!$O$222:$O$229))/1000</f>
        <v>14.694875704484001</v>
      </c>
      <c r="Q9" s="23">
        <f>(Overall_Summary!$O$215)/1000</f>
        <v>15.505289553991782</v>
      </c>
      <c r="R9" s="23" t="s">
        <v>130</v>
      </c>
      <c r="S9" s="23">
        <f>(SUM(Overall_Summary!$O$231:$O$238))/1000</f>
        <v>38.768378690092682</v>
      </c>
      <c r="T9" s="23">
        <f>(Overall_Summary!$O$34*1000)/1000</f>
        <v>119.81255853498205</v>
      </c>
      <c r="U9" s="23">
        <f>(Overall_Summary!$O$42*1000)/1000</f>
        <v>60.33327458202205</v>
      </c>
      <c r="V9" s="23">
        <f>(Overall_Summary!$O$39*1000)/1000</f>
        <v>52.7916152592693</v>
      </c>
      <c r="W9" s="23">
        <f>(Overall_Summary!$O$41*1000)/1000</f>
        <v>37.708296613763785</v>
      </c>
      <c r="X9" s="23">
        <f>Overall_Summary!$O$271/1000</f>
        <v>20.965714103764128</v>
      </c>
      <c r="Y9" s="23">
        <f>Overall_Summary!$O$273/1000</f>
        <v>25.624761682378381</v>
      </c>
      <c r="Z9" s="23">
        <f>Overall_Summary!$O$272/1000</f>
        <v>13.977142735842749</v>
      </c>
      <c r="AA9" s="23">
        <f>(Overall_Summary!$O$33*1000)/1000</f>
        <v>0</v>
      </c>
      <c r="AB9" s="23">
        <f>(Overall_Summary!$O$31*1000)/1000</f>
        <v>3.7441424542181889</v>
      </c>
      <c r="AC9" s="23">
        <f>(Overall_Summary!$O$244+Overall_Summary!$O$262)/1000</f>
        <v>17.852292209738668</v>
      </c>
      <c r="AD9" s="23">
        <f>(Overall_Summary!$O$246+Overall_Summary!$O$264)/1000</f>
        <v>41.655348489390221</v>
      </c>
      <c r="AE9" s="23">
        <f>(Overall_Summary!$O$245+Overall_Summary!$O$263)/1000</f>
        <v>0</v>
      </c>
      <c r="AF9" s="23">
        <f>(Overall_Summary!$O$32*1000)/1000</f>
        <v>0</v>
      </c>
    </row>
    <row r="10" spans="1:32" x14ac:dyDescent="0.25">
      <c r="A10" s="2" t="str">
        <f>Overall_Summary!$P$109</f>
        <v>2040 Baseline</v>
      </c>
      <c r="B10" s="23">
        <f>(Overall_Summary!$P$288)/1000</f>
        <v>73.447391675571794</v>
      </c>
      <c r="C10" s="23">
        <f>(Overall_Summary!$P$247)/1000</f>
        <v>34.92740674457513</v>
      </c>
      <c r="D10" s="23">
        <f>(Overall_Summary!$P$290)/1000</f>
        <v>70.209916799323821</v>
      </c>
      <c r="E10" s="23">
        <f>(Overall_Summary!$P$265)/1000</f>
        <v>33.567487392596121</v>
      </c>
      <c r="F10" s="23">
        <f>(Overall_Summary!$P$256+Overall_Summary!$P$274+Overall_Summary!$P$283)/1000</f>
        <v>202.80699907732068</v>
      </c>
      <c r="G10" s="23">
        <v>0</v>
      </c>
      <c r="H10" s="23">
        <v>0</v>
      </c>
      <c r="I10" s="23">
        <v>0</v>
      </c>
      <c r="J10" s="23">
        <v>0</v>
      </c>
      <c r="K10" s="23">
        <f>(Overall_Summary!$P$212)/1000</f>
        <v>929.23425507054719</v>
      </c>
      <c r="L10" s="23">
        <f>(Overall_Summary!$P$217)/1000</f>
        <v>41.257264911468603</v>
      </c>
      <c r="M10" s="23">
        <f>(Overall_Summary!$P$213)/1000</f>
        <v>39.117953383523371</v>
      </c>
      <c r="N10" s="23">
        <f>(Overall_Summary!$P$218)/1000</f>
        <v>5.7249260182999118</v>
      </c>
      <c r="O10" s="23">
        <f>(Overall_Summary!$P$214)/1000</f>
        <v>41.565672259678102</v>
      </c>
      <c r="P10" s="23">
        <f>(SUM(Overall_Summary!$P$222:$P$229))/1000</f>
        <v>15.434910757346598</v>
      </c>
      <c r="Q10" s="23">
        <f>(Overall_Summary!$P$215)/1000</f>
        <v>16.159136355530443</v>
      </c>
      <c r="R10" s="23" t="s">
        <v>130</v>
      </c>
      <c r="S10" s="23">
        <f>(SUM(Overall_Summary!$P$231:$P$238))/1000</f>
        <v>39.077556461130342</v>
      </c>
      <c r="T10" s="23">
        <f>(Overall_Summary!$P$34*1000)/1000</f>
        <v>126.01553983041228</v>
      </c>
      <c r="U10" s="23">
        <f>(Overall_Summary!$P$42*1000)/1000</f>
        <v>63.24899216792128</v>
      </c>
      <c r="V10" s="23">
        <f>(Overall_Summary!$P$39*1000)/1000</f>
        <v>44.274294517544895</v>
      </c>
      <c r="W10" s="23">
        <f>(Overall_Summary!$P$41*1000)/1000</f>
        <v>50.599193734337014</v>
      </c>
      <c r="X10" s="23">
        <f>Overall_Summary!$P$271/1000</f>
        <v>14.247300804695492</v>
      </c>
      <c r="Y10" s="23">
        <f>Overall_Summary!$P$273/1000</f>
        <v>23.745501341159155</v>
      </c>
      <c r="Z10" s="23">
        <f>Overall_Summary!$P$272/1000</f>
        <v>14.247300804695492</v>
      </c>
      <c r="AA10" s="23">
        <f>(Overall_Summary!$P$33*1000)/1000</f>
        <v>0</v>
      </c>
      <c r="AB10" s="23">
        <f>(Overall_Summary!$P$31*1000)/1000</f>
        <v>1.2991292766021887</v>
      </c>
      <c r="AC10" s="23">
        <f>(Overall_Summary!$P$244+Overall_Summary!$P$262)/1000</f>
        <v>14.471968987867822</v>
      </c>
      <c r="AD10" s="23">
        <f>(Overall_Summary!$P$246+Overall_Summary!$P$264)/1000</f>
        <v>43.415906963603469</v>
      </c>
      <c r="AE10" s="23">
        <f>(Overall_Summary!$P$245+Overall_Summary!$P$263)/1000</f>
        <v>0</v>
      </c>
      <c r="AF10" s="23">
        <f>(Overall_Summary!$P$32*1000)/1000</f>
        <v>0</v>
      </c>
    </row>
    <row r="11" spans="1:32" x14ac:dyDescent="0.25">
      <c r="A11" s="2" t="str">
        <f>Overall_Summary!$Q$109</f>
        <v>2040 Green H2</v>
      </c>
      <c r="B11" s="23">
        <f>(Overall_Summary!$Q$288)/1000</f>
        <v>73.447391675571794</v>
      </c>
      <c r="C11" s="23">
        <f>(Overall_Summary!$Q$247)/1000</f>
        <v>34.92740674457513</v>
      </c>
      <c r="D11" s="23">
        <f>(Overall_Summary!$Q$290)/1000</f>
        <v>70.209916799323821</v>
      </c>
      <c r="E11" s="23">
        <f>(Overall_Summary!$Q$265)/1000</f>
        <v>33.567487392596121</v>
      </c>
      <c r="F11" s="23">
        <f>(Overall_Summary!$Q$256+Overall_Summary!$Q$274+Overall_Summary!$Q$283)/1000</f>
        <v>202.80699907732068</v>
      </c>
      <c r="G11" s="23">
        <v>0</v>
      </c>
      <c r="H11" s="23">
        <v>0</v>
      </c>
      <c r="I11" s="23">
        <v>0</v>
      </c>
      <c r="J11" s="23">
        <v>0</v>
      </c>
      <c r="K11" s="23">
        <f>(Overall_Summary!$Q$212)/1000</f>
        <v>847.23584342746688</v>
      </c>
      <c r="L11" s="23">
        <f>(Overall_Summary!$Q$217)/1000</f>
        <v>77.738068537734563</v>
      </c>
      <c r="M11" s="23">
        <f>(Overall_Summary!$Q$213)/1000</f>
        <v>33.780355416322486</v>
      </c>
      <c r="N11" s="23">
        <f>(Overall_Summary!$Q$218)/1000</f>
        <v>8.9712896829352005</v>
      </c>
      <c r="O11" s="23">
        <f>(Overall_Summary!$Q$214)/1000</f>
        <v>41.471204822724282</v>
      </c>
      <c r="P11" s="23">
        <f>(SUM(Overall_Summary!$Q$222:$Q$229))/1000</f>
        <v>15.417018332865316</v>
      </c>
      <c r="Q11" s="23">
        <f>(Overall_Summary!$Q$215)/1000</f>
        <v>15.966510889040674</v>
      </c>
      <c r="R11" s="23" t="s">
        <v>130</v>
      </c>
      <c r="S11" s="23">
        <f>(SUM(Overall_Summary!$Q$231:$Q$238))/1000</f>
        <v>38.979488002949751</v>
      </c>
      <c r="T11" s="23">
        <f>(Overall_Summary!$Q$34*1000)/1000</f>
        <v>126.01553983041228</v>
      </c>
      <c r="U11" s="23">
        <f>(Overall_Summary!$Q$42*1000)/1000</f>
        <v>63.24899216792128</v>
      </c>
      <c r="V11" s="23">
        <f>(Overall_Summary!$Q$39*1000)/1000</f>
        <v>44.274294517544895</v>
      </c>
      <c r="W11" s="23">
        <f>(Overall_Summary!$Q$41*1000)/1000</f>
        <v>42.693069713346858</v>
      </c>
      <c r="X11" s="23">
        <f>Overall_Summary!$Q$271/1000</f>
        <v>14.247300804695492</v>
      </c>
      <c r="Y11" s="23">
        <f>Overall_Summary!$Q$273/1000</f>
        <v>23.745501341159155</v>
      </c>
      <c r="Z11" s="23">
        <f>Overall_Summary!$Q$272/1000</f>
        <v>14.247300804695492</v>
      </c>
      <c r="AA11" s="23">
        <f>(Overall_Summary!$Q$33*1000)/1000</f>
        <v>0</v>
      </c>
      <c r="AB11" s="23">
        <f>(Overall_Summary!$Q$31*1000)/1000</f>
        <v>1.2991292766021887</v>
      </c>
      <c r="AC11" s="23">
        <f>(Overall_Summary!$Q$244+Overall_Summary!$Q$262)/1000</f>
        <v>14.471968987867822</v>
      </c>
      <c r="AD11" s="23">
        <f>(Overall_Summary!$Q$246+Overall_Summary!$Q$264)/1000</f>
        <v>43.415906963603469</v>
      </c>
      <c r="AE11" s="23">
        <f>(Overall_Summary!$Q$245+Overall_Summary!$Q$263)/1000</f>
        <v>0</v>
      </c>
      <c r="AF11" s="23">
        <f>(Overall_Summary!$Q$32*1000)/1000</f>
        <v>0</v>
      </c>
    </row>
    <row r="12" spans="1:32" x14ac:dyDescent="0.25">
      <c r="A12" s="2" t="str">
        <f>Overall_Summary!$R$109</f>
        <v>2040 Direct Electrification</v>
      </c>
      <c r="B12" s="23">
        <f>(Overall_Summary!$R$288)/1000</f>
        <v>70.868911051619364</v>
      </c>
      <c r="C12" s="23">
        <f>(Overall_Summary!$R$247)/1000</f>
        <v>40.210147535111822</v>
      </c>
      <c r="D12" s="23">
        <f>(Overall_Summary!$R$290)/1000</f>
        <v>67.731830851817278</v>
      </c>
      <c r="E12" s="23">
        <f>(Overall_Summary!$R$265)/1000</f>
        <v>38.644541528950967</v>
      </c>
      <c r="F12" s="23">
        <f>(Overall_Summary!$R$256+Overall_Summary!$R$274+Overall_Summary!$R$283)/1000</f>
        <v>202.80699907732068</v>
      </c>
      <c r="G12" s="23">
        <v>0</v>
      </c>
      <c r="H12" s="23">
        <v>0</v>
      </c>
      <c r="I12" s="23">
        <v>0</v>
      </c>
      <c r="J12" s="23">
        <v>0</v>
      </c>
      <c r="K12" s="23">
        <f>(Overall_Summary!$R$212)/1000</f>
        <v>807.01228166258375</v>
      </c>
      <c r="L12" s="23">
        <f>(Overall_Summary!$R$217)/1000</f>
        <v>122.49627961591061</v>
      </c>
      <c r="M12" s="23">
        <f>(Overall_Summary!$R$213)/1000</f>
        <v>33.27975501698122</v>
      </c>
      <c r="N12" s="23">
        <f>(Overall_Summary!$R$218)/1000</f>
        <v>9.7868614722929461</v>
      </c>
      <c r="O12" s="23">
        <f>(Overall_Summary!$R$214)/1000</f>
        <v>41.282269948816662</v>
      </c>
      <c r="P12" s="23">
        <f>(SUM(Overall_Summary!$R$222:$R$229))/1000</f>
        <v>15.406239763900688</v>
      </c>
      <c r="Q12" s="23">
        <f>(Overall_Summary!$R$215)/1000</f>
        <v>15.819366435472102</v>
      </c>
      <c r="R12" s="23" t="s">
        <v>130</v>
      </c>
      <c r="S12" s="23">
        <f>(SUM(Overall_Summary!$R$231:$R$238))/1000</f>
        <v>38.904574597395126</v>
      </c>
      <c r="T12" s="23">
        <f>(Overall_Summary!$R$34*1000)/1000</f>
        <v>126.01553983041228</v>
      </c>
      <c r="U12" s="23">
        <f>(Overall_Summary!$R$42*1000)/1000</f>
        <v>79.061240209901584</v>
      </c>
      <c r="V12" s="23">
        <f>(Overall_Summary!$R$39*1000)/1000</f>
        <v>44.274294517544895</v>
      </c>
      <c r="W12" s="23">
        <f>(Overall_Summary!$R$41*1000)/1000</f>
        <v>34.786945692356703</v>
      </c>
      <c r="X12" s="23">
        <f>Overall_Summary!$R$271/1000</f>
        <v>14.247300804695492</v>
      </c>
      <c r="Y12" s="23">
        <f>Overall_Summary!$R$273/1000</f>
        <v>23.745501341159155</v>
      </c>
      <c r="Z12" s="23">
        <f>Overall_Summary!$R$272/1000</f>
        <v>14.247300804695492</v>
      </c>
      <c r="AA12" s="23">
        <f>(Overall_Summary!$R$33*1000)/1000</f>
        <v>0</v>
      </c>
      <c r="AB12" s="23">
        <f>(Overall_Summary!$R$31*1000)/1000</f>
        <v>1.2991292766021887</v>
      </c>
      <c r="AC12" s="23">
        <f>(Overall_Summary!$R$244+Overall_Summary!$R$262)/1000</f>
        <v>10.617878613280194</v>
      </c>
      <c r="AD12" s="23">
        <f>(Overall_Summary!$R$246+Overall_Summary!$R$264)/1000</f>
        <v>31.853635839840585</v>
      </c>
      <c r="AE12" s="23">
        <f>(Overall_Summary!$R$245+Overall_Summary!$R$263)/1000</f>
        <v>0</v>
      </c>
      <c r="AF12" s="23">
        <f>(Overall_Summary!$R$32*1000)/1000</f>
        <v>0</v>
      </c>
    </row>
    <row r="13" spans="1:32" x14ac:dyDescent="0.25">
      <c r="A13" s="2" t="str">
        <f>Overall_Summary!$S$109</f>
        <v>2045 Baseline</v>
      </c>
      <c r="B13" s="23">
        <f>(Overall_Summary!$S$288)/1000</f>
        <v>75.212785013717834</v>
      </c>
      <c r="C13" s="23">
        <f>(Overall_Summary!$S$247)/1000</f>
        <v>42.674808135903127</v>
      </c>
      <c r="D13" s="23">
        <f>(Overall_Summary!$S$290)/1000</f>
        <v>72.798926960095315</v>
      </c>
      <c r="E13" s="23">
        <f>(Overall_Summary!$S$265)/1000</f>
        <v>41.768537453829225</v>
      </c>
      <c r="F13" s="23">
        <f>(Overall_Summary!$S$256+Overall_Summary!$S$274+Overall_Summary!$S$283)/1000</f>
        <v>252.64978447662858</v>
      </c>
      <c r="G13" s="23">
        <v>0</v>
      </c>
      <c r="H13" s="23">
        <v>0</v>
      </c>
      <c r="I13" s="23">
        <v>0</v>
      </c>
      <c r="J13" s="23">
        <v>0</v>
      </c>
      <c r="K13" s="23">
        <f>(Overall_Summary!$S$212)/1000</f>
        <v>907.02992579143336</v>
      </c>
      <c r="L13" s="23">
        <f>(Overall_Summary!$S$217)/1000</f>
        <v>59.869327984814461</v>
      </c>
      <c r="M13" s="23">
        <f>(Overall_Summary!$S$213)/1000</f>
        <v>45.39889074977004</v>
      </c>
      <c r="N13" s="23">
        <f>(Overall_Summary!$S$218)/1000</f>
        <v>6.6198489402877225</v>
      </c>
      <c r="O13" s="23">
        <f>(Overall_Summary!$S$214)/1000</f>
        <v>42.930198593897757</v>
      </c>
      <c r="P13" s="23">
        <f>(SUM(Overall_Summary!$S$222:$S$229))/1000</f>
        <v>16.206191058121899</v>
      </c>
      <c r="Q13" s="23">
        <f>(Overall_Summary!$S$215)/1000</f>
        <v>16.521759017832199</v>
      </c>
      <c r="R13" s="23" t="s">
        <v>130</v>
      </c>
      <c r="S13" s="23">
        <f>(SUM(Overall_Summary!$S$231:$S$238))/1000</f>
        <v>38.87076923385461</v>
      </c>
      <c r="T13" s="23">
        <f>(Overall_Summary!$S$34*1000)/1000</f>
        <v>133.21530498412363</v>
      </c>
      <c r="U13" s="23">
        <f>(Overall_Summary!$S$42*1000)/1000</f>
        <v>83.832983530709427</v>
      </c>
      <c r="V13" s="23">
        <f>(Overall_Summary!$S$39*1000)/1000</f>
        <v>30.179874071055398</v>
      </c>
      <c r="W13" s="23">
        <f>(Overall_Summary!$S$41*1000)/1000</f>
        <v>53.65310945965404</v>
      </c>
      <c r="X13" s="23">
        <f>Overall_Summary!$S$271/1000</f>
        <v>10.056517211001454</v>
      </c>
      <c r="Y13" s="23">
        <f>Overall_Summary!$S$273/1000</f>
        <v>20.113034422002908</v>
      </c>
      <c r="Z13" s="23">
        <f>Overall_Summary!$S$272/1000</f>
        <v>15.084775816502177</v>
      </c>
      <c r="AA13" s="23">
        <f>(Overall_Summary!$S$33*1000)/1000</f>
        <v>0</v>
      </c>
      <c r="AB13" s="23">
        <f>(Overall_Summary!$S$31*1000)/1000</f>
        <v>0</v>
      </c>
      <c r="AC13" s="23">
        <f>(Overall_Summary!$S$244+Overall_Summary!$S$262)/1000</f>
        <v>8.2721993867201498</v>
      </c>
      <c r="AD13" s="23">
        <f>(Overall_Summary!$S$246+Overall_Summary!$S$264)/1000</f>
        <v>33.088797546880599</v>
      </c>
      <c r="AE13" s="23">
        <f>(Overall_Summary!$S$245+Overall_Summary!$S$263)/1000</f>
        <v>0</v>
      </c>
      <c r="AF13" s="23">
        <f>(Overall_Summary!$S$32*1000)/1000</f>
        <v>0</v>
      </c>
    </row>
    <row r="14" spans="1:32" x14ac:dyDescent="0.25">
      <c r="A14" s="2" t="str">
        <f>Overall_Summary!$T$109</f>
        <v>2045 Green H2</v>
      </c>
      <c r="B14" s="23">
        <f>(Overall_Summary!$T$288)/1000</f>
        <v>75.212785013717834</v>
      </c>
      <c r="C14" s="23">
        <f>(Overall_Summary!$T$247)/1000</f>
        <v>42.674808135903127</v>
      </c>
      <c r="D14" s="23">
        <f>(Overall_Summary!$T$290)/1000</f>
        <v>72.798926960095315</v>
      </c>
      <c r="E14" s="23">
        <f>(Overall_Summary!$T$265)/1000</f>
        <v>41.768537453829225</v>
      </c>
      <c r="F14" s="23">
        <f>(Overall_Summary!$T$256+Overall_Summary!$T$274+Overall_Summary!$T$283)/1000</f>
        <v>252.64978447662858</v>
      </c>
      <c r="G14" s="23">
        <v>0</v>
      </c>
      <c r="H14" s="23">
        <v>0</v>
      </c>
      <c r="I14" s="23">
        <v>0</v>
      </c>
      <c r="J14" s="23">
        <v>0</v>
      </c>
      <c r="K14" s="23">
        <f>(Overall_Summary!$T$212)/1000</f>
        <v>722.19806049625504</v>
      </c>
      <c r="L14" s="23">
        <f>(Overall_Summary!$T$217)/1000</f>
        <v>141.91494550961036</v>
      </c>
      <c r="M14" s="23">
        <f>(Overall_Summary!$T$213)/1000</f>
        <v>37.875500575189058</v>
      </c>
      <c r="N14" s="23">
        <f>(Overall_Summary!$T$218)/1000</f>
        <v>10.867851556450066</v>
      </c>
      <c r="O14" s="23">
        <f>(Overall_Summary!$T$214)/1000</f>
        <v>42.637492694393906</v>
      </c>
      <c r="P14" s="23">
        <f>(SUM(Overall_Summary!$T$222:$T$229))/1000</f>
        <v>16.149831538939324</v>
      </c>
      <c r="Q14" s="23">
        <f>(Overall_Summary!$T$215)/1000</f>
        <v>16.127862776347456</v>
      </c>
      <c r="R14" s="23" t="s">
        <v>130</v>
      </c>
      <c r="S14" s="23">
        <f>(SUM(Overall_Summary!$T$231:$T$238))/1000</f>
        <v>38.355924608240642</v>
      </c>
      <c r="T14" s="23">
        <f>(Overall_Summary!$T$34*1000)/1000</f>
        <v>133.21530498412363</v>
      </c>
      <c r="U14" s="23">
        <f>(Overall_Summary!$T$42*1000)/1000</f>
        <v>83.832983530709427</v>
      </c>
      <c r="V14" s="23">
        <f>(Overall_Summary!$T$39*1000)/1000</f>
        <v>30.179874071055398</v>
      </c>
      <c r="W14" s="23">
        <f>(Overall_Summary!$T$41*1000)/1000</f>
        <v>41.078161930047621</v>
      </c>
      <c r="X14" s="23">
        <f>Overall_Summary!$T$271/1000</f>
        <v>10.056517211001454</v>
      </c>
      <c r="Y14" s="23">
        <f>Overall_Summary!$T$273/1000</f>
        <v>20.113034422002908</v>
      </c>
      <c r="Z14" s="23">
        <f>Overall_Summary!$T$272/1000</f>
        <v>15.084775816502177</v>
      </c>
      <c r="AA14" s="23">
        <f>(Overall_Summary!$T$33*1000)/1000</f>
        <v>0</v>
      </c>
      <c r="AB14" s="23">
        <f>(Overall_Summary!$T$31*1000)/1000</f>
        <v>0</v>
      </c>
      <c r="AC14" s="23">
        <f>(Overall_Summary!$T$244+Overall_Summary!$T$262)/1000</f>
        <v>8.2721993867201498</v>
      </c>
      <c r="AD14" s="23">
        <f>(Overall_Summary!$T$246+Overall_Summary!$T$264)/1000</f>
        <v>33.088797546880599</v>
      </c>
      <c r="AE14" s="23">
        <f>(Overall_Summary!$T$245+Overall_Summary!$T$263)/1000</f>
        <v>0</v>
      </c>
      <c r="AF14" s="23">
        <f>(Overall_Summary!$T$32*1000)/1000</f>
        <v>0</v>
      </c>
    </row>
    <row r="15" spans="1:32" x14ac:dyDescent="0.25">
      <c r="A15" s="2" t="str">
        <f>Overall_Summary!$U$109</f>
        <v>2045 Direct Electrification</v>
      </c>
      <c r="B15" s="23">
        <f>(Overall_Summary!$U$288)/1000</f>
        <v>68.788620348098007</v>
      </c>
      <c r="C15" s="23">
        <f>(Overall_Summary!$U$247)/1000</f>
        <v>52.936785458906229</v>
      </c>
      <c r="D15" s="23">
        <f>(Overall_Summary!$U$290)/1000</f>
        <v>66.511190139088768</v>
      </c>
      <c r="E15" s="23">
        <f>(Overall_Summary!$U$265)/1000</f>
        <v>51.812584583489034</v>
      </c>
      <c r="F15" s="23">
        <f>(Overall_Summary!$U$256+Overall_Summary!$U$274+Overall_Summary!$U$283)/1000</f>
        <v>252.64978447662858</v>
      </c>
      <c r="G15" s="23">
        <v>0</v>
      </c>
      <c r="H15" s="23">
        <v>0</v>
      </c>
      <c r="I15" s="23">
        <v>0</v>
      </c>
      <c r="J15" s="23">
        <v>0</v>
      </c>
      <c r="K15" s="23">
        <f>(Overall_Summary!$U$212)/1000</f>
        <v>654.01543581974749</v>
      </c>
      <c r="L15" s="23">
        <f>(Overall_Summary!$U$217)/1000</f>
        <v>217.42373278347659</v>
      </c>
      <c r="M15" s="23">
        <f>(Overall_Summary!$U$213)/1000</f>
        <v>36.276040375776773</v>
      </c>
      <c r="N15" s="23">
        <f>(Overall_Summary!$U$218)/1000</f>
        <v>12.757912696702252</v>
      </c>
      <c r="O15" s="23">
        <f>(Overall_Summary!$U$214)/1000</f>
        <v>42.052080895386212</v>
      </c>
      <c r="P15" s="23">
        <f>(SUM(Overall_Summary!$U$222:$U$229))/1000</f>
        <v>16.115880021359459</v>
      </c>
      <c r="Q15" s="23">
        <f>(Overall_Summary!$U$215)/1000</f>
        <v>15.826969814102169</v>
      </c>
      <c r="R15" s="23" t="s">
        <v>130</v>
      </c>
      <c r="S15" s="23">
        <f>(SUM(Overall_Summary!$U$231:$U$238))/1000</f>
        <v>37.962640519229971</v>
      </c>
      <c r="T15" s="23">
        <f>(Overall_Summary!$U$34*1000)/1000</f>
        <v>133.21530498412363</v>
      </c>
      <c r="U15" s="23">
        <f>(Overall_Summary!$U$42*1000)/1000</f>
        <v>108.98287858992227</v>
      </c>
      <c r="V15" s="23">
        <f>(Overall_Summary!$U$39*1000)/1000</f>
        <v>30.179874071055398</v>
      </c>
      <c r="W15" s="23">
        <f>(Overall_Summary!$U$41*1000)/1000</f>
        <v>28.503214400441209</v>
      </c>
      <c r="X15" s="23">
        <f>Overall_Summary!$U$271/1000</f>
        <v>10.056517211001454</v>
      </c>
      <c r="Y15" s="23">
        <f>Overall_Summary!$U$273/1000</f>
        <v>20.113034422002908</v>
      </c>
      <c r="Z15" s="23">
        <f>Overall_Summary!$U$272/1000</f>
        <v>15.084775816502177</v>
      </c>
      <c r="AA15" s="23">
        <f>(Overall_Summary!$U$33*1000)/1000</f>
        <v>0</v>
      </c>
      <c r="AB15" s="23">
        <f>(Overall_Summary!$U$31*1000)/1000</f>
        <v>0</v>
      </c>
      <c r="AC15" s="23">
        <f>(Overall_Summary!$U$244+Overall_Summary!$U$262)/1000</f>
        <v>1.6686141988622922</v>
      </c>
      <c r="AD15" s="23">
        <f>(Overall_Summary!$U$246+Overall_Summary!$U$264)/1000</f>
        <v>6.6744567954491689</v>
      </c>
      <c r="AE15" s="23">
        <f>(Overall_Summary!$U$245+Overall_Summary!$U$263)/1000</f>
        <v>0</v>
      </c>
      <c r="AF15" s="23">
        <f>(Overall_Summary!$U$32*1000)/1000</f>
        <v>0</v>
      </c>
    </row>
    <row r="16" spans="1:32" x14ac:dyDescent="0.25">
      <c r="A16" s="2" t="str">
        <f>Overall_Summary!$V$109</f>
        <v>2050 Baseline</v>
      </c>
      <c r="B16" s="23">
        <f>(Overall_Summary!$V$288)/1000</f>
        <v>72.276950606853049</v>
      </c>
      <c r="C16" s="23">
        <f>(Overall_Summary!$V$247)/1000</f>
        <v>43.004570372987608</v>
      </c>
      <c r="D16" s="23">
        <f>(Overall_Summary!$V$290)/1000</f>
        <v>72.207478743694693</v>
      </c>
      <c r="E16" s="23">
        <f>(Overall_Summary!$V$265)/1000</f>
        <v>43.744858256489394</v>
      </c>
      <c r="F16" s="23">
        <f>(Overall_Summary!$V$256+Overall_Summary!$V$274+Overall_Summary!$V$283)/1000</f>
        <v>306.58269032618966</v>
      </c>
      <c r="G16" s="23">
        <v>0</v>
      </c>
      <c r="H16" s="23">
        <v>0</v>
      </c>
      <c r="I16" s="23">
        <v>0</v>
      </c>
      <c r="J16" s="23">
        <v>0</v>
      </c>
      <c r="K16" s="23">
        <f>(Overall_Summary!$V$212)/1000</f>
        <v>869.64715605475476</v>
      </c>
      <c r="L16" s="23">
        <f>(Overall_Summary!$V$217)/1000</f>
        <v>78.547157397672194</v>
      </c>
      <c r="M16" s="23">
        <f>(Overall_Summary!$V$213)/1000</f>
        <v>49.636009684804776</v>
      </c>
      <c r="N16" s="23">
        <f>(Overall_Summary!$V$218)/1000</f>
        <v>7.2112290421908876</v>
      </c>
      <c r="O16" s="23">
        <f>(Overall_Summary!$V$214)/1000</f>
        <v>43.87751329227104</v>
      </c>
      <c r="P16" s="23">
        <f>(SUM(Overall_Summary!$V$222:$V$229))/1000</f>
        <v>17.016012126104478</v>
      </c>
      <c r="Q16" s="23">
        <f>(Overall_Summary!$V$215)/1000</f>
        <v>16.716748739288704</v>
      </c>
      <c r="R16" s="23" t="s">
        <v>130</v>
      </c>
      <c r="S16" s="23">
        <f>(SUM(Overall_Summary!$V$231:$V$238))/1000</f>
        <v>36.278343162513472</v>
      </c>
      <c r="T16" s="23">
        <f>(Overall_Summary!$V$34*1000)/1000</f>
        <v>139.2176640821979</v>
      </c>
      <c r="U16" s="23">
        <f>(Overall_Summary!$V$42*1000)/1000</f>
        <v>119.92439627481612</v>
      </c>
      <c r="V16" s="23">
        <f>(Overall_Summary!$V$39*1000)/1000</f>
        <v>0</v>
      </c>
      <c r="W16" s="23">
        <f>(Overall_Summary!$V$41*1000)/1000</f>
        <v>56.435010011678166</v>
      </c>
      <c r="X16" s="23">
        <f>Overall_Summary!$V$271/1000</f>
        <v>5.2848366952370602</v>
      </c>
      <c r="Y16" s="23">
        <f>Overall_Summary!$V$273/1000</f>
        <v>15.854510085711182</v>
      </c>
      <c r="Z16" s="23">
        <f>Overall_Summary!$V$272/1000</f>
        <v>15.854510085711182</v>
      </c>
      <c r="AA16" s="23">
        <f>(Overall_Summary!$V$33*1000)/1000</f>
        <v>0</v>
      </c>
      <c r="AB16" s="23">
        <f>(Overall_Summary!$V$31*1000)/1000</f>
        <v>0</v>
      </c>
      <c r="AC16" s="23">
        <f>(Overall_Summary!$V$244+Overall_Summary!$V$262)/1000</f>
        <v>4.5422307564251776</v>
      </c>
      <c r="AD16" s="23">
        <f>(Overall_Summary!$V$246+Overall_Summary!$V$264)/1000</f>
        <v>25.739307619742672</v>
      </c>
      <c r="AE16" s="23">
        <f>(Overall_Summary!$V$245+Overall_Summary!$V$263)/1000</f>
        <v>0</v>
      </c>
      <c r="AF16" s="23">
        <f>(Overall_Summary!$V$32*1000)/1000</f>
        <v>0</v>
      </c>
    </row>
    <row r="17" spans="1:32" x14ac:dyDescent="0.25">
      <c r="A17" s="2" t="str">
        <f>Overall_Summary!$W$109</f>
        <v>2050 Green H2</v>
      </c>
      <c r="B17" s="23">
        <f>(Overall_Summary!$W$288)/1000</f>
        <v>72.276950606853049</v>
      </c>
      <c r="C17" s="23">
        <f>(Overall_Summary!$W$247)/1000</f>
        <v>43.004570372987608</v>
      </c>
      <c r="D17" s="23">
        <f>(Overall_Summary!$W$290)/1000</f>
        <v>72.207478743694693</v>
      </c>
      <c r="E17" s="23">
        <f>(Overall_Summary!$W$265)/1000</f>
        <v>43.744858256489394</v>
      </c>
      <c r="F17" s="23">
        <f>(Overall_Summary!$W$256+Overall_Summary!$W$274+Overall_Summary!$W$283)/1000</f>
        <v>306.58269032618966</v>
      </c>
      <c r="G17" s="23">
        <v>0</v>
      </c>
      <c r="H17" s="23">
        <v>0</v>
      </c>
      <c r="I17" s="23">
        <v>0</v>
      </c>
      <c r="J17" s="23">
        <v>0</v>
      </c>
      <c r="K17" s="23">
        <f>(Overall_Summary!$W$212)/1000</f>
        <v>604.30492293043153</v>
      </c>
      <c r="L17" s="23">
        <f>(Overall_Summary!$W$217)/1000</f>
        <v>193.09617392432747</v>
      </c>
      <c r="M17" s="23">
        <f>(Overall_Summary!$W$213)/1000</f>
        <v>38.522247930362518</v>
      </c>
      <c r="N17" s="23">
        <f>(Overall_Summary!$W$218)/1000</f>
        <v>12.895069337233723</v>
      </c>
      <c r="O17" s="23">
        <f>(Overall_Summary!$W$214)/1000</f>
        <v>43.079740323320657</v>
      </c>
      <c r="P17" s="23">
        <f>(SUM(Overall_Summary!$W$222:$W$229))/1000</f>
        <v>16.818759471570026</v>
      </c>
      <c r="Q17" s="23">
        <f>(Overall_Summary!$W$215)/1000</f>
        <v>15.919658733176925</v>
      </c>
      <c r="R17" s="23" t="s">
        <v>130</v>
      </c>
      <c r="S17" s="23">
        <f>(SUM(Overall_Summary!$W$231:$W$238))/1000</f>
        <v>35.197200485484913</v>
      </c>
      <c r="T17" s="23">
        <f>(Overall_Summary!$W$34*1000)/1000</f>
        <v>139.2176640821979</v>
      </c>
      <c r="U17" s="23">
        <f>(Overall_Summary!$W$42*1000)/1000</f>
        <v>119.92439627481612</v>
      </c>
      <c r="V17" s="23">
        <f>(Overall_Summary!$W$39*1000)/1000</f>
        <v>0</v>
      </c>
      <c r="W17" s="23">
        <f>(Overall_Summary!$W$41*1000)/1000</f>
        <v>38.799069383028744</v>
      </c>
      <c r="X17" s="23">
        <f>Overall_Summary!$W$271/1000</f>
        <v>5.2848366952370602</v>
      </c>
      <c r="Y17" s="23">
        <f>Overall_Summary!$W$273/1000</f>
        <v>15.854510085711182</v>
      </c>
      <c r="Z17" s="23">
        <f>Overall_Summary!$W$272/1000</f>
        <v>15.854510085711182</v>
      </c>
      <c r="AA17" s="23">
        <f>(Overall_Summary!$W$33*1000)/1000</f>
        <v>0</v>
      </c>
      <c r="AB17" s="23">
        <f>(Overall_Summary!$W$31*1000)/1000</f>
        <v>0</v>
      </c>
      <c r="AC17" s="23">
        <f>(Overall_Summary!$W$244+Overall_Summary!$W$262)/1000</f>
        <v>4.5422307564251776</v>
      </c>
      <c r="AD17" s="23">
        <f>(Overall_Summary!$W$246+Overall_Summary!$W$264)/1000</f>
        <v>25.739307619742672</v>
      </c>
      <c r="AE17" s="23">
        <f>(Overall_Summary!$W$245+Overall_Summary!$W$263)/1000</f>
        <v>0</v>
      </c>
      <c r="AF17" s="23">
        <f>(Overall_Summary!$W$32*1000)/1000</f>
        <v>0</v>
      </c>
    </row>
    <row r="18" spans="1:32" x14ac:dyDescent="0.25">
      <c r="A18" s="2" t="str">
        <f>Overall_Summary!$X$109</f>
        <v>2050 Direct Electrification</v>
      </c>
      <c r="B18" s="23">
        <f>(Overall_Summary!$X$288)/1000</f>
        <v>66.508569796061934</v>
      </c>
      <c r="C18" s="23">
        <f>(Overall_Summary!$X$247)/1000</f>
        <v>45.845713160392201</v>
      </c>
      <c r="D18" s="23">
        <f>(Overall_Summary!$X$290)/1000</f>
        <v>66.33980005864008</v>
      </c>
      <c r="E18" s="23">
        <f>(Overall_Summary!$X$265)/1000</f>
        <v>46.634908952113314</v>
      </c>
      <c r="F18" s="23">
        <f>(Overall_Summary!$X$256+Overall_Summary!$X$274+Overall_Summary!$X$283)/1000</f>
        <v>306.58269032618966</v>
      </c>
      <c r="G18" s="23">
        <v>0</v>
      </c>
      <c r="H18" s="23">
        <v>0</v>
      </c>
      <c r="I18" s="23">
        <v>0</v>
      </c>
      <c r="J18" s="23">
        <v>0</v>
      </c>
      <c r="K18" s="23">
        <f>(Overall_Summary!$X$212)/1000</f>
        <v>506.46916841191165</v>
      </c>
      <c r="L18" s="23">
        <f>(Overall_Summary!$X$217)/1000</f>
        <v>300.31755659715691</v>
      </c>
      <c r="M18" s="23">
        <f>(Overall_Summary!$X$213)/1000</f>
        <v>36.930734273375627</v>
      </c>
      <c r="N18" s="23">
        <f>(Overall_Summary!$X$218)/1000</f>
        <v>15.474083204680465</v>
      </c>
      <c r="O18" s="23">
        <f>(Overall_Summary!$X$214)/1000</f>
        <v>41.48419438541989</v>
      </c>
      <c r="P18" s="23">
        <f>(SUM(Overall_Summary!$X$222:$X$229))/1000</f>
        <v>16.699932571248066</v>
      </c>
      <c r="Q18" s="23">
        <f>(Overall_Summary!$X$215)/1000</f>
        <v>15.310770534063762</v>
      </c>
      <c r="R18" s="23" t="s">
        <v>130</v>
      </c>
      <c r="S18" s="23">
        <f>(SUM(Overall_Summary!$X$231:$X$238))/1000</f>
        <v>34.37132760719922</v>
      </c>
      <c r="T18" s="23">
        <f>(Overall_Summary!$X$34*1000)/1000</f>
        <v>139.2176640821979</v>
      </c>
      <c r="U18" s="23">
        <f>(Overall_Summary!$X$42*1000)/1000</f>
        <v>141.08752502919543</v>
      </c>
      <c r="V18" s="23">
        <f>(Overall_Summary!$X$39*1000)/1000</f>
        <v>0</v>
      </c>
      <c r="W18" s="23">
        <f>(Overall_Summary!$X$41*1000)/1000</f>
        <v>35.271881257298858</v>
      </c>
      <c r="X18" s="23">
        <f>Overall_Summary!$X$271/1000</f>
        <v>5.2848366952370602</v>
      </c>
      <c r="Y18" s="23">
        <f>Overall_Summary!$X$273/1000</f>
        <v>15.854510085711182</v>
      </c>
      <c r="Z18" s="23">
        <f>Overall_Summary!$X$272/1000</f>
        <v>15.854510085711182</v>
      </c>
      <c r="AA18" s="23">
        <f>(Overall_Summary!$X$33*1000)/1000</f>
        <v>0</v>
      </c>
      <c r="AB18" s="23">
        <f>(Overall_Summary!$X$31*1000)/1000</f>
        <v>0</v>
      </c>
      <c r="AC18" s="23">
        <f>(Overall_Summary!$X$244+Overall_Summary!$X$262)/1000</f>
        <v>1.9371428095940368</v>
      </c>
      <c r="AD18" s="23">
        <f>(Overall_Summary!$X$246+Overall_Summary!$X$264)/1000</f>
        <v>10.977142587699541</v>
      </c>
      <c r="AE18" s="23">
        <f>(Overall_Summary!$X$245+Overall_Summary!$X$263)/1000</f>
        <v>0</v>
      </c>
      <c r="AF18" s="23">
        <f>(Overall_Summary!$X$32*1000)/1000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F14" sqref="F14"/>
    </sheetView>
  </sheetViews>
  <sheetFormatPr defaultColWidth="15.7109375" defaultRowHeight="15" x14ac:dyDescent="0.25"/>
  <cols>
    <col min="1" max="1" width="30.42578125" style="2" customWidth="1"/>
    <col min="2" max="16384" width="15.7109375" style="4"/>
  </cols>
  <sheetData>
    <row r="1" spans="1:4" ht="75" x14ac:dyDescent="0.25">
      <c r="A1" s="1" t="s">
        <v>98</v>
      </c>
      <c r="B1" s="1" t="s">
        <v>131</v>
      </c>
      <c r="C1" s="1" t="s">
        <v>132</v>
      </c>
      <c r="D1" s="1" t="s">
        <v>133</v>
      </c>
    </row>
    <row r="2" spans="1:4" x14ac:dyDescent="0.25">
      <c r="A2" s="2" t="str">
        <f>Overall_Summary!$H$109</f>
        <v>2000 First Historical Year</v>
      </c>
      <c r="B2" s="6">
        <f>(Overall_Summary!$H$239+Overall_Summary!$H$201+Overall_Summary!$H$155)/(Overall_Summary!$H$215+SUM(Overall_Summary!$H$231:$H$239))</f>
        <v>0</v>
      </c>
      <c r="C2" s="6">
        <f>Overall_Summary!$H$217/Overall_Summary!$H$212</f>
        <v>0</v>
      </c>
      <c r="D2" s="6">
        <f>Overall_Summary!$H$219/Overall_Summary!$H$212</f>
        <v>0</v>
      </c>
    </row>
    <row r="3" spans="1:4" x14ac:dyDescent="0.25">
      <c r="A3" s="2" t="str">
        <f>Overall_Summary!$I$109</f>
        <v>2021 Last Historical Year</v>
      </c>
      <c r="B3" s="6">
        <f>(Overall_Summary!$I$239+Overall_Summary!$I$201+Overall_Summary!$I$155)/(Overall_Summary!$I$215+SUM(Overall_Summary!$I$231:$I$239))</f>
        <v>0</v>
      </c>
      <c r="C3" s="6">
        <f>Overall_Summary!$I$217/Overall_Summary!$I$212</f>
        <v>0</v>
      </c>
      <c r="D3" s="6">
        <f>Overall_Summary!$I$219/Overall_Summary!$I$212</f>
        <v>0</v>
      </c>
    </row>
    <row r="4" spans="1:4" x14ac:dyDescent="0.25">
      <c r="A4" s="2" t="str">
        <f>Overall_Summary!$J$109</f>
        <v>2030 Baseline</v>
      </c>
      <c r="B4" s="6">
        <f>(Overall_Summary!$J$239+Overall_Summary!$J$201+Overall_Summary!$J$155)/(Overall_Summary!$J$215+SUM(Overall_Summary!$J$231:$J$239))</f>
        <v>2.8442529056734648E-4</v>
      </c>
      <c r="C4" s="6">
        <f>Overall_Summary!$J$217/Overall_Summary!$J$212</f>
        <v>2.285739757742101E-3</v>
      </c>
      <c r="D4" s="6">
        <f>Overall_Summary!$J$219/Overall_Summary!$J$212</f>
        <v>0</v>
      </c>
    </row>
    <row r="5" spans="1:4" x14ac:dyDescent="0.25">
      <c r="A5" s="2" t="str">
        <f>Overall_Summary!$K$109</f>
        <v>2030 Green H2</v>
      </c>
      <c r="B5" s="6">
        <f>(Overall_Summary!$K$239+Overall_Summary!$K$201+Overall_Summary!$K$155)/(Overall_Summary!$K$215+SUM(Overall_Summary!$K$231:$K$239))</f>
        <v>2.844445787550992E-4</v>
      </c>
      <c r="C5" s="6">
        <f>Overall_Summary!$K$217/Overall_Summary!$K$212</f>
        <v>2.4229677487658339E-3</v>
      </c>
      <c r="D5" s="6">
        <f>Overall_Summary!$K$219/Overall_Summary!$K$212</f>
        <v>1.5910935203575301E-3</v>
      </c>
    </row>
    <row r="6" spans="1:4" x14ac:dyDescent="0.25">
      <c r="A6" s="2" t="str">
        <f>Overall_Summary!$L$109</f>
        <v>2030 Direct Electrification</v>
      </c>
      <c r="B6" s="6">
        <f>(Overall_Summary!$L$239+Overall_Summary!$L$201+Overall_Summary!$L$155)/(Overall_Summary!$L$215+SUM(Overall_Summary!$L$231:$L$239))</f>
        <v>2.8445931454994857E-4</v>
      </c>
      <c r="C6" s="6">
        <f>Overall_Summary!$L$217/Overall_Summary!$L$212</f>
        <v>4.8627843909803421E-3</v>
      </c>
      <c r="D6" s="6">
        <f>Overall_Summary!$L$219/Overall_Summary!$L$212</f>
        <v>0</v>
      </c>
    </row>
    <row r="7" spans="1:4" x14ac:dyDescent="0.25">
      <c r="A7" s="2" t="str">
        <f>Overall_Summary!$M$109</f>
        <v>2035 Baseline</v>
      </c>
      <c r="B7" s="6">
        <f>(Overall_Summary!$M$239+Overall_Summary!$M$201+Overall_Summary!$M$155)/(Overall_Summary!$M$215+SUM(Overall_Summary!$M$231:$M$239))</f>
        <v>1.4266167629375629E-2</v>
      </c>
      <c r="C7" s="6">
        <f>Overall_Summary!$M$217/Overall_Summary!$M$212</f>
        <v>1.4391456512492606E-2</v>
      </c>
      <c r="D7" s="6">
        <f>Overall_Summary!$M$219/Overall_Summary!$M$212</f>
        <v>1.0405230374143555E-3</v>
      </c>
    </row>
    <row r="8" spans="1:4" x14ac:dyDescent="0.25">
      <c r="A8" s="2" t="str">
        <f>Overall_Summary!$N$109</f>
        <v>2035 Green H2</v>
      </c>
      <c r="B8" s="6">
        <f>(Overall_Summary!$N$239+Overall_Summary!$N$201+Overall_Summary!$N$155)/(Overall_Summary!$N$215+SUM(Overall_Summary!$N$231:$N$239))</f>
        <v>1.4278285186467871E-2</v>
      </c>
      <c r="C8" s="6">
        <f>Overall_Summary!$N$217/Overall_Summary!$N$212</f>
        <v>3.0745791135010091E-2</v>
      </c>
      <c r="D8" s="6">
        <f>Overall_Summary!$N$219/Overall_Summary!$N$212</f>
        <v>3.8904958068857166E-2</v>
      </c>
    </row>
    <row r="9" spans="1:4" x14ac:dyDescent="0.25">
      <c r="A9" s="2" t="str">
        <f>Overall_Summary!$O$109</f>
        <v>2035 Direct Electrification</v>
      </c>
      <c r="B9" s="6">
        <f>(Overall_Summary!$O$239+Overall_Summary!$O$201+Overall_Summary!$O$155)/(Overall_Summary!$O$215+SUM(Overall_Summary!$O$231:$O$239))</f>
        <v>1.4287555531027738E-2</v>
      </c>
      <c r="C9" s="6">
        <f>Overall_Summary!$O$217/Overall_Summary!$O$212</f>
        <v>5.2635718500940308E-2</v>
      </c>
      <c r="D9" s="6">
        <f>Overall_Summary!$O$219/Overall_Summary!$O$212</f>
        <v>0</v>
      </c>
    </row>
    <row r="10" spans="1:4" x14ac:dyDescent="0.25">
      <c r="A10" s="2" t="str">
        <f>Overall_Summary!$P$109</f>
        <v>2040 Baseline</v>
      </c>
      <c r="B10" s="6">
        <f>(Overall_Summary!$P$239+Overall_Summary!$P$201+Overall_Summary!$P$155)/(Overall_Summary!$P$215+SUM(Overall_Summary!$P$231:$P$239))</f>
        <v>6.4102090794528652E-2</v>
      </c>
      <c r="C10" s="6">
        <f>Overall_Summary!$P$217/Overall_Summary!$P$212</f>
        <v>4.4399207935286851E-2</v>
      </c>
      <c r="D10" s="6">
        <f>Overall_Summary!$P$219/Overall_Summary!$P$212</f>
        <v>2.2199823322859684E-3</v>
      </c>
    </row>
    <row r="11" spans="1:4" x14ac:dyDescent="0.25">
      <c r="A11" s="2" t="str">
        <f>Overall_Summary!$Q$109</f>
        <v>2040 Green H2</v>
      </c>
      <c r="B11" s="6">
        <f>(Overall_Summary!$Q$239+Overall_Summary!$Q$201+Overall_Summary!$Q$155)/(Overall_Summary!$Q$215+SUM(Overall_Summary!$Q$231:$Q$239))</f>
        <v>6.4428989069564485E-2</v>
      </c>
      <c r="C11" s="6">
        <f>Overall_Summary!$Q$217/Overall_Summary!$Q$212</f>
        <v>9.1754933576992645E-2</v>
      </c>
      <c r="D11" s="6">
        <f>Overall_Summary!$Q$219/Overall_Summary!$Q$212</f>
        <v>9.9060500182403338E-2</v>
      </c>
    </row>
    <row r="12" spans="1:4" x14ac:dyDescent="0.25">
      <c r="A12" s="2" t="str">
        <f>Overall_Summary!$R$109</f>
        <v>2040 Direct Electrification</v>
      </c>
      <c r="B12" s="6">
        <f>(Overall_Summary!$R$239+Overall_Summary!$R$201+Overall_Summary!$R$155)/(Overall_Summary!$R$215+SUM(Overall_Summary!$R$231:$R$239))</f>
        <v>6.4680958045556014E-2</v>
      </c>
      <c r="C12" s="6">
        <f>Overall_Summary!$R$217/Overall_Summary!$R$212</f>
        <v>0.15178985797285174</v>
      </c>
      <c r="D12" s="6">
        <f>Overall_Summary!$R$219/Overall_Summary!$R$212</f>
        <v>0</v>
      </c>
    </row>
    <row r="13" spans="1:4" x14ac:dyDescent="0.25">
      <c r="A13" s="2" t="str">
        <f>Overall_Summary!$S$109</f>
        <v>2045 Baseline</v>
      </c>
      <c r="B13" s="6">
        <f>(Overall_Summary!$S$239+Overall_Summary!$S$201+Overall_Summary!$S$155)/(Overall_Summary!$S$215+SUM(Overall_Summary!$S$231:$S$239))</f>
        <v>0.12766930707717189</v>
      </c>
      <c r="C13" s="6">
        <f>Overall_Summary!$S$217/Overall_Summary!$S$212</f>
        <v>6.6005901550133736E-2</v>
      </c>
      <c r="D13" s="6">
        <f>Overall_Summary!$S$219/Overall_Summary!$S$212</f>
        <v>9.7519065795156432E-3</v>
      </c>
    </row>
    <row r="14" spans="1:4" x14ac:dyDescent="0.25">
      <c r="A14" s="2" t="str">
        <f>Overall_Summary!$T$109</f>
        <v>2045 Green H2</v>
      </c>
      <c r="B14" s="6">
        <f>(Overall_Summary!$T$239+Overall_Summary!$T$201+Overall_Summary!$T$155)/(Overall_Summary!$T$215+SUM(Overall_Summary!$T$231:$T$239))</f>
        <v>0.12964231503418719</v>
      </c>
      <c r="C14" s="6">
        <f>Overall_Summary!$T$217/Overall_Summary!$T$212</f>
        <v>0.19650419084772139</v>
      </c>
      <c r="D14" s="6">
        <f>Overall_Summary!$T$219/Overall_Summary!$T$212</f>
        <v>0.1969859010473117</v>
      </c>
    </row>
    <row r="15" spans="1:4" x14ac:dyDescent="0.25">
      <c r="A15" s="2" t="str">
        <f>Overall_Summary!$U$109</f>
        <v>2045 Direct Electrification</v>
      </c>
      <c r="B15" s="6">
        <f>(Overall_Summary!$U$239+Overall_Summary!$U$201+Overall_Summary!$U$155)/(Overall_Summary!$U$215+SUM(Overall_Summary!$U$231:$U$239))</f>
        <v>0.13119104867560064</v>
      </c>
      <c r="C15" s="6">
        <f>Overall_Summary!$U$217/Overall_Summary!$U$212</f>
        <v>0.33244434439220255</v>
      </c>
      <c r="D15" s="6">
        <f>Overall_Summary!$U$219/Overall_Summary!$U$212</f>
        <v>0</v>
      </c>
    </row>
    <row r="16" spans="1:4" x14ac:dyDescent="0.25">
      <c r="A16" s="2" t="str">
        <f>Overall_Summary!$V$109</f>
        <v>2050 Baseline</v>
      </c>
      <c r="B16" s="6">
        <f>(Overall_Summary!$V$239+Overall_Summary!$V$201+Overall_Summary!$V$155)/(Overall_Summary!$V$215+SUM(Overall_Summary!$V$231:$V$239))</f>
        <v>0.24040160046137038</v>
      </c>
      <c r="C16" s="6">
        <f>Overall_Summary!$V$217/Overall_Summary!$V$212</f>
        <v>9.0320720134369883E-2</v>
      </c>
      <c r="D16" s="6">
        <f>Overall_Summary!$V$219/Overall_Summary!$V$212</f>
        <v>3.9102160409363693E-2</v>
      </c>
    </row>
    <row r="17" spans="1:4" x14ac:dyDescent="0.25">
      <c r="A17" s="2" t="str">
        <f>Overall_Summary!$W$109</f>
        <v>2050 Green H2</v>
      </c>
      <c r="B17" s="6">
        <f>(Overall_Summary!$W$239+Overall_Summary!$W$201+Overall_Summary!$W$155)/(Overall_Summary!$W$215+SUM(Overall_Summary!$W$231:$W$239))</f>
        <v>0.24790379041454161</v>
      </c>
      <c r="C17" s="6">
        <f>Overall_Summary!$W$217/Overall_Summary!$W$212</f>
        <v>0.31953433870429843</v>
      </c>
      <c r="D17" s="6">
        <f>Overall_Summary!$W$219/Overall_Summary!$W$212</f>
        <v>0.33634847842125037</v>
      </c>
    </row>
    <row r="18" spans="1:4" x14ac:dyDescent="0.25">
      <c r="A18" s="2" t="str">
        <f>Overall_Summary!$X$109</f>
        <v>2050 Direct Electrification</v>
      </c>
      <c r="B18" s="6">
        <f>(Overall_Summary!$X$239+Overall_Summary!$X$201+Overall_Summary!$X$155)/(Overall_Summary!$X$215+SUM(Overall_Summary!$X$231:$X$239))</f>
        <v>0.25395779066819829</v>
      </c>
      <c r="C18" s="6">
        <f>Overall_Summary!$X$217/Overall_Summary!$X$212</f>
        <v>0.59296315615585204</v>
      </c>
      <c r="D18" s="6">
        <f>Overall_Summary!$X$219/Overall_Summary!$X$212</f>
        <v>0</v>
      </c>
    </row>
    <row r="19" spans="1:4" x14ac:dyDescent="0.25">
      <c r="B19" s="5"/>
      <c r="C19" s="5"/>
      <c r="D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79"/>
  <sheetViews>
    <sheetView tabSelected="1" topLeftCell="A145" zoomScale="85" zoomScaleNormal="85" workbookViewId="0">
      <selection activeCell="A171" sqref="A171"/>
    </sheetView>
  </sheetViews>
  <sheetFormatPr defaultColWidth="15.7109375" defaultRowHeight="15" x14ac:dyDescent="0.25"/>
  <cols>
    <col min="1" max="1" width="30.42578125" style="2" customWidth="1"/>
    <col min="2" max="9" width="15.7109375" style="1"/>
    <col min="10" max="10" width="15.7109375" style="25"/>
    <col min="11" max="16384" width="15.7109375" style="1"/>
  </cols>
  <sheetData>
    <row r="1" spans="1:27" ht="60" x14ac:dyDescent="0.25">
      <c r="A1" s="1" t="s">
        <v>98</v>
      </c>
      <c r="B1" s="1" t="s">
        <v>134</v>
      </c>
      <c r="C1" s="7" t="s">
        <v>135</v>
      </c>
      <c r="D1" s="1" t="s">
        <v>136</v>
      </c>
      <c r="E1" s="1" t="s">
        <v>137</v>
      </c>
      <c r="F1" s="1" t="s">
        <v>138</v>
      </c>
      <c r="G1" s="28" t="s">
        <v>139</v>
      </c>
      <c r="H1" s="1" t="s">
        <v>140</v>
      </c>
      <c r="I1" s="28" t="s">
        <v>141</v>
      </c>
      <c r="J1" s="25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7" t="s">
        <v>153</v>
      </c>
      <c r="V1" s="1" t="s">
        <v>154</v>
      </c>
      <c r="W1" s="1" t="s">
        <v>155</v>
      </c>
      <c r="X1" s="1" t="s">
        <v>156</v>
      </c>
      <c r="Y1" s="1" t="s">
        <v>157</v>
      </c>
    </row>
    <row r="2" spans="1:27" x14ac:dyDescent="0.25">
      <c r="A2" s="2" t="str">
        <f>Overall_Summary!H109</f>
        <v>2000 First Historical Year</v>
      </c>
      <c r="B2" s="1" t="s">
        <v>5</v>
      </c>
      <c r="C2" s="24">
        <f>(Overall_Summary!H296)/1000</f>
        <v>0</v>
      </c>
      <c r="D2" s="24">
        <f>(Overall_Summary!H305)/1000</f>
        <v>0</v>
      </c>
      <c r="E2" s="24">
        <f>(Overall_Summary!H314)/1000</f>
        <v>0</v>
      </c>
      <c r="F2" s="24">
        <f>(Overall_Summary!H323)/1000</f>
        <v>100.05679305555556</v>
      </c>
      <c r="G2" s="24">
        <f>(Overall_Summary!H332+Overall_Summary!H503)/1000</f>
        <v>0</v>
      </c>
      <c r="H2" s="24">
        <f>(Overall_Summary!H341+Overall_Summary!H512)/1000</f>
        <v>0</v>
      </c>
      <c r="I2" s="24">
        <f>(Overall_Summary!H350+Overall_Summary!H521)/1000</f>
        <v>0</v>
      </c>
      <c r="J2" s="26">
        <f>(Overall_Summary!H359+Overall_Summary!H530)/1000</f>
        <v>0</v>
      </c>
      <c r="K2" s="24">
        <f>(Overall_Summary!H368)/1000</f>
        <v>1.1963949999999932</v>
      </c>
      <c r="L2" s="24">
        <f>(Overall_Summary!H404)/1000</f>
        <v>0</v>
      </c>
      <c r="M2" s="24">
        <f>(Overall_Summary!H413)/1000</f>
        <v>0</v>
      </c>
      <c r="N2" s="24">
        <f>(Overall_Summary!H449)/1000</f>
        <v>0</v>
      </c>
      <c r="O2" s="24">
        <f>(Overall_Summary!H485)/1000</f>
        <v>0</v>
      </c>
      <c r="P2" s="24">
        <f>(Overall_Summary!H440)/1000</f>
        <v>0</v>
      </c>
      <c r="Q2" s="24">
        <f>(Overall_Summary!H431)/1000</f>
        <v>0</v>
      </c>
      <c r="R2" s="24">
        <f>(Overall_Summary!H377)/1000</f>
        <v>0</v>
      </c>
      <c r="S2" s="24">
        <f>(Overall_Summary!H386)/1000</f>
        <v>0</v>
      </c>
      <c r="T2" s="24">
        <f>(Overall_Summary!H395)/1000</f>
        <v>0</v>
      </c>
      <c r="U2" s="24">
        <f>(Overall_Summary!H458)/1000</f>
        <v>0</v>
      </c>
      <c r="V2" s="24">
        <f>(Overall_Summary!H422)/1000</f>
        <v>0</v>
      </c>
      <c r="W2" s="24">
        <f>(Overall_Summary!H476)/1000</f>
        <v>0</v>
      </c>
      <c r="X2" s="24">
        <f>(Overall_Summary!H467)/1000</f>
        <v>0</v>
      </c>
      <c r="Y2" s="24">
        <f>(Overall_Summary!H494+Overall_Summary!H539)/1000</f>
        <v>12.666801388888862</v>
      </c>
      <c r="AA2" s="1">
        <v>1000</v>
      </c>
    </row>
    <row r="3" spans="1:27" x14ac:dyDescent="0.25">
      <c r="A3" s="2" t="str">
        <f>Overall_Summary!H109</f>
        <v>2000 First Historical Year</v>
      </c>
      <c r="B3" s="1" t="s">
        <v>6</v>
      </c>
      <c r="C3" s="24">
        <f>(Overall_Summary!H297)/1000</f>
        <v>0</v>
      </c>
      <c r="D3" s="24">
        <f>(Overall_Summary!H306)/1000</f>
        <v>0</v>
      </c>
      <c r="E3" s="24">
        <f>(Overall_Summary!H315)/1000</f>
        <v>0</v>
      </c>
      <c r="F3" s="24">
        <f>(Overall_Summary!H324)/1000</f>
        <v>6.9778055555555554</v>
      </c>
      <c r="G3" s="24">
        <f>(Overall_Summary!H333+Overall_Summary!H504)/1000</f>
        <v>0</v>
      </c>
      <c r="H3" s="24">
        <f>(Overall_Summary!H342+Overall_Summary!H513)/1000</f>
        <v>0</v>
      </c>
      <c r="I3" s="24">
        <f>(Overall_Summary!H351+Overall_Summary!H522)/1000</f>
        <v>0</v>
      </c>
      <c r="J3" s="26">
        <f>(Overall_Summary!H360+Overall_Summary!H531)/1000</f>
        <v>0</v>
      </c>
      <c r="K3" s="24">
        <f>(Overall_Summary!H369)/1000</f>
        <v>37.465612230000012</v>
      </c>
      <c r="L3" s="24">
        <f>(Overall_Summary!H405)/1000</f>
        <v>0</v>
      </c>
      <c r="M3" s="24">
        <f>(Overall_Summary!H414)/1000</f>
        <v>0</v>
      </c>
      <c r="N3" s="24">
        <f>(Overall_Summary!H450)/1000</f>
        <v>0</v>
      </c>
      <c r="O3" s="24">
        <f>(Overall_Summary!H486)/1000</f>
        <v>0</v>
      </c>
      <c r="P3" s="24">
        <f>(Overall_Summary!H441)/1000</f>
        <v>0</v>
      </c>
      <c r="Q3" s="24">
        <f>(Overall_Summary!H432)/1000</f>
        <v>0</v>
      </c>
      <c r="R3" s="24">
        <f>(Overall_Summary!H378)/1000</f>
        <v>0</v>
      </c>
      <c r="S3" s="24">
        <f>(Overall_Summary!H387)/1000</f>
        <v>0</v>
      </c>
      <c r="T3" s="24">
        <f>(Overall_Summary!H396)/1000</f>
        <v>0</v>
      </c>
      <c r="U3" s="24">
        <f>(Overall_Summary!H459)/1000</f>
        <v>0</v>
      </c>
      <c r="V3" s="24">
        <f>(Overall_Summary!H423)/1000</f>
        <v>0</v>
      </c>
      <c r="W3" s="24">
        <f>(Overall_Summary!H477)/1000</f>
        <v>0</v>
      </c>
      <c r="X3" s="24">
        <f>(Overall_Summary!H468)/1000</f>
        <v>0</v>
      </c>
      <c r="Y3" s="24">
        <f>(Overall_Summary!H495+Overall_Summary!H540)/1000</f>
        <v>257.06659518472196</v>
      </c>
    </row>
    <row r="4" spans="1:27" x14ac:dyDescent="0.25">
      <c r="A4" s="2" t="str">
        <f>Overall_Summary!H109</f>
        <v>2000 First Historical Year</v>
      </c>
      <c r="B4" s="1" t="s">
        <v>7</v>
      </c>
      <c r="C4" s="24">
        <f>(Overall_Summary!H298)/1000</f>
        <v>0</v>
      </c>
      <c r="D4" s="24">
        <f>(Overall_Summary!H307)/1000</f>
        <v>0</v>
      </c>
      <c r="E4" s="24">
        <f>(Overall_Summary!H316)/1000</f>
        <v>0</v>
      </c>
      <c r="F4" s="24">
        <f>(Overall_Summary!H325)/1000</f>
        <v>8.5767500000000005</v>
      </c>
      <c r="G4" s="24">
        <f>(Overall_Summary!H334+Overall_Summary!H505)/1000</f>
        <v>0</v>
      </c>
      <c r="H4" s="24">
        <f>(Overall_Summary!H343+Overall_Summary!H514)/1000</f>
        <v>0</v>
      </c>
      <c r="I4" s="24">
        <f>(Overall_Summary!H352+Overall_Summary!H523)/1000</f>
        <v>0</v>
      </c>
      <c r="J4" s="26">
        <f>(Overall_Summary!H361+Overall_Summary!H532)/1000</f>
        <v>0</v>
      </c>
      <c r="K4" s="24">
        <f>(Overall_Summary!H370)/1000</f>
        <v>13.7775</v>
      </c>
      <c r="L4" s="24">
        <f>(Overall_Summary!H406)/1000</f>
        <v>0</v>
      </c>
      <c r="M4" s="24">
        <f>(Overall_Summary!H415)/1000</f>
        <v>0</v>
      </c>
      <c r="N4" s="24">
        <f>(Overall_Summary!H451)/1000</f>
        <v>0</v>
      </c>
      <c r="O4" s="24">
        <f>(Overall_Summary!H487)/1000</f>
        <v>0</v>
      </c>
      <c r="P4" s="24">
        <f>(Overall_Summary!H442)/1000</f>
        <v>0</v>
      </c>
      <c r="Q4" s="24">
        <f>(Overall_Summary!H433)/1000</f>
        <v>0</v>
      </c>
      <c r="R4" s="24">
        <f>(Overall_Summary!H379)/1000</f>
        <v>0</v>
      </c>
      <c r="S4" s="24">
        <f>(Overall_Summary!H388)/1000</f>
        <v>0</v>
      </c>
      <c r="T4" s="24">
        <f>(Overall_Summary!H397)/1000</f>
        <v>0</v>
      </c>
      <c r="U4" s="24">
        <f>(Overall_Summary!H460)/1000</f>
        <v>0</v>
      </c>
      <c r="V4" s="24">
        <f>(Overall_Summary!H424)/1000</f>
        <v>0</v>
      </c>
      <c r="W4" s="24">
        <f>(Overall_Summary!H478)/1000</f>
        <v>0</v>
      </c>
      <c r="X4" s="24">
        <f>(Overall_Summary!H469)/1000</f>
        <v>0</v>
      </c>
      <c r="Y4" s="24">
        <f>(Overall_Summary!H496+Overall_Summary!H541)/1000</f>
        <v>28.261749999999974</v>
      </c>
    </row>
    <row r="5" spans="1:27" x14ac:dyDescent="0.25">
      <c r="A5" s="2" t="str">
        <f>Overall_Summary!H109</f>
        <v>2000 First Historical Year</v>
      </c>
      <c r="B5" s="1" t="s">
        <v>8</v>
      </c>
      <c r="C5" s="24">
        <f>(Overall_Summary!H299)/1000</f>
        <v>0</v>
      </c>
      <c r="D5" s="24">
        <f>(Overall_Summary!H308)/1000</f>
        <v>0</v>
      </c>
      <c r="E5" s="24">
        <f>(Overall_Summary!H317)/1000</f>
        <v>0</v>
      </c>
      <c r="F5" s="24">
        <f>(Overall_Summary!H326)/1000</f>
        <v>53.422558333333335</v>
      </c>
      <c r="G5" s="24">
        <f>(Overall_Summary!H335+Overall_Summary!H506)/1000</f>
        <v>0</v>
      </c>
      <c r="H5" s="24">
        <f>(Overall_Summary!H344+Overall_Summary!H515)/1000</f>
        <v>0</v>
      </c>
      <c r="I5" s="24">
        <f>(Overall_Summary!H353+Overall_Summary!H524)/1000</f>
        <v>0</v>
      </c>
      <c r="J5" s="26">
        <f>(Overall_Summary!H362+Overall_Summary!H533)/1000</f>
        <v>0</v>
      </c>
      <c r="K5" s="24">
        <f>(Overall_Summary!H371)/1000</f>
        <v>2.5675861111111118</v>
      </c>
      <c r="L5" s="24">
        <f>(Overall_Summary!H407)/1000</f>
        <v>0</v>
      </c>
      <c r="M5" s="24">
        <f>(Overall_Summary!H416)/1000</f>
        <v>0</v>
      </c>
      <c r="N5" s="24">
        <f>(Overall_Summary!H452)/1000</f>
        <v>0</v>
      </c>
      <c r="O5" s="24">
        <f>(Overall_Summary!H488)/1000</f>
        <v>0</v>
      </c>
      <c r="P5" s="24">
        <f>(Overall_Summary!H443)/1000</f>
        <v>0</v>
      </c>
      <c r="Q5" s="24">
        <f>(Overall_Summary!H434)/1000</f>
        <v>0</v>
      </c>
      <c r="R5" s="24">
        <f>(Overall_Summary!H380)/1000</f>
        <v>0</v>
      </c>
      <c r="S5" s="24">
        <f>(Overall_Summary!H389)/1000</f>
        <v>0</v>
      </c>
      <c r="T5" s="24">
        <f>(Overall_Summary!H398)/1000</f>
        <v>0</v>
      </c>
      <c r="U5" s="24">
        <f>(Overall_Summary!H461)/1000</f>
        <v>0</v>
      </c>
      <c r="V5" s="24">
        <f>(Overall_Summary!H425)/1000</f>
        <v>0</v>
      </c>
      <c r="W5" s="24">
        <f>(Overall_Summary!H479)/1000</f>
        <v>0</v>
      </c>
      <c r="X5" s="24">
        <f>(Overall_Summary!H470)/1000</f>
        <v>0</v>
      </c>
      <c r="Y5" s="24">
        <f>(Overall_Summary!H497+Overall_Summary!H542)/1000</f>
        <v>169.76808813888891</v>
      </c>
    </row>
    <row r="6" spans="1:27" x14ac:dyDescent="0.25">
      <c r="A6" s="2" t="str">
        <f>Overall_Summary!H109</f>
        <v>2000 First Historical Year</v>
      </c>
      <c r="B6" s="1" t="s">
        <v>9</v>
      </c>
      <c r="C6" s="24">
        <f>(Overall_Summary!H300)/1000</f>
        <v>0</v>
      </c>
      <c r="D6" s="24">
        <f>(Overall_Summary!H309)/1000</f>
        <v>0</v>
      </c>
      <c r="E6" s="24">
        <f>(Overall_Summary!H318)/1000</f>
        <v>0</v>
      </c>
      <c r="F6" s="24">
        <f>(Overall_Summary!H327)/1000</f>
        <v>21.114999999999998</v>
      </c>
      <c r="G6" s="24">
        <f>(Overall_Summary!H336+Overall_Summary!H507)/1000</f>
        <v>0</v>
      </c>
      <c r="H6" s="24">
        <f>(Overall_Summary!H345+Overall_Summary!H516)/1000</f>
        <v>0</v>
      </c>
      <c r="I6" s="24">
        <f>(Overall_Summary!H354+Overall_Summary!H525)/1000</f>
        <v>0</v>
      </c>
      <c r="J6" s="26">
        <f>(Overall_Summary!H363+Overall_Summary!H534)/1000</f>
        <v>0</v>
      </c>
      <c r="K6" s="24">
        <f>(Overall_Summary!H372)/1000</f>
        <v>17.251000000000001</v>
      </c>
      <c r="L6" s="24">
        <f>(Overall_Summary!H408)/1000</f>
        <v>0</v>
      </c>
      <c r="M6" s="24">
        <f>(Overall_Summary!H417)/1000</f>
        <v>0</v>
      </c>
      <c r="N6" s="24">
        <f>(Overall_Summary!H453)/1000</f>
        <v>0</v>
      </c>
      <c r="O6" s="24">
        <f>(Overall_Summary!H489)/1000</f>
        <v>0</v>
      </c>
      <c r="P6" s="24">
        <f>(Overall_Summary!H444)/1000</f>
        <v>0</v>
      </c>
      <c r="Q6" s="24">
        <f>(Overall_Summary!H435)/1000</f>
        <v>0</v>
      </c>
      <c r="R6" s="24">
        <f>(Overall_Summary!H381)/1000</f>
        <v>0</v>
      </c>
      <c r="S6" s="24">
        <f>(Overall_Summary!H390)/1000</f>
        <v>0</v>
      </c>
      <c r="T6" s="24">
        <f>(Overall_Summary!H399)/1000</f>
        <v>0</v>
      </c>
      <c r="U6" s="24">
        <f>(Overall_Summary!H462)/1000</f>
        <v>0</v>
      </c>
      <c r="V6" s="24">
        <f>(Overall_Summary!H426)/1000</f>
        <v>0</v>
      </c>
      <c r="W6" s="24">
        <f>(Overall_Summary!H480)/1000</f>
        <v>0</v>
      </c>
      <c r="X6" s="24">
        <f>(Overall_Summary!H471)/1000</f>
        <v>0</v>
      </c>
      <c r="Y6" s="24">
        <f>(Overall_Summary!H498+Overall_Summary!H543)/1000</f>
        <v>108.36400000000002</v>
      </c>
    </row>
    <row r="7" spans="1:27" x14ac:dyDescent="0.25">
      <c r="A7" s="2" t="str">
        <f>Overall_Summary!H109</f>
        <v>2000 First Historical Year</v>
      </c>
      <c r="B7" s="1" t="s">
        <v>10</v>
      </c>
      <c r="C7" s="24">
        <f>(Overall_Summary!H301)/1000</f>
        <v>0</v>
      </c>
      <c r="D7" s="24">
        <f>(Overall_Summary!H310)/1000</f>
        <v>0</v>
      </c>
      <c r="E7" s="24">
        <f>(Overall_Summary!H319)/1000</f>
        <v>0</v>
      </c>
      <c r="F7" s="24">
        <f>(Overall_Summary!H328)/1000</f>
        <v>0</v>
      </c>
      <c r="G7" s="24">
        <f>(Overall_Summary!H337+Overall_Summary!H508)/1000</f>
        <v>0</v>
      </c>
      <c r="H7" s="24">
        <f>(Overall_Summary!H346+Overall_Summary!H517)/1000</f>
        <v>0</v>
      </c>
      <c r="I7" s="24">
        <f>(Overall_Summary!H355+Overall_Summary!H526)/1000</f>
        <v>0</v>
      </c>
      <c r="J7" s="26">
        <f>(Overall_Summary!H364+Overall_Summary!H535)/1000</f>
        <v>0</v>
      </c>
      <c r="K7" s="24">
        <f>(Overall_Summary!H373)/1000</f>
        <v>0</v>
      </c>
      <c r="L7" s="24">
        <f>(Overall_Summary!H409)/1000</f>
        <v>0</v>
      </c>
      <c r="M7" s="24">
        <f>(Overall_Summary!H418)/1000</f>
        <v>0</v>
      </c>
      <c r="N7" s="24">
        <f>(Overall_Summary!H454)/1000</f>
        <v>0</v>
      </c>
      <c r="O7" s="24">
        <f>(Overall_Summary!H490)/1000</f>
        <v>0</v>
      </c>
      <c r="P7" s="24">
        <f>(Overall_Summary!H445)/1000</f>
        <v>0</v>
      </c>
      <c r="Q7" s="24">
        <f>(Overall_Summary!H436)/1000</f>
        <v>0</v>
      </c>
      <c r="R7" s="24">
        <f>(Overall_Summary!H382)/1000</f>
        <v>0</v>
      </c>
      <c r="S7" s="24">
        <f>(Overall_Summary!H391)/1000</f>
        <v>0</v>
      </c>
      <c r="T7" s="24">
        <f>(Overall_Summary!H400)/1000</f>
        <v>0</v>
      </c>
      <c r="U7" s="24">
        <f>(Overall_Summary!H463)/1000</f>
        <v>0</v>
      </c>
      <c r="V7" s="24">
        <f>(Overall_Summary!H427)/1000</f>
        <v>0</v>
      </c>
      <c r="W7" s="24">
        <f>(Overall_Summary!H481)/1000</f>
        <v>0</v>
      </c>
      <c r="X7" s="24">
        <f>(Overall_Summary!H472)/1000</f>
        <v>0</v>
      </c>
      <c r="Y7" s="24">
        <f>(Overall_Summary!H499+Overall_Summary!H544)/1000</f>
        <v>0</v>
      </c>
    </row>
    <row r="8" spans="1:27" x14ac:dyDescent="0.25">
      <c r="A8" s="2" t="str">
        <f>Overall_Summary!H109</f>
        <v>2000 First Historical Year</v>
      </c>
      <c r="B8" s="1" t="s">
        <v>11</v>
      </c>
      <c r="C8" s="24">
        <f>(Overall_Summary!H302)/1000</f>
        <v>0</v>
      </c>
      <c r="D8" s="24">
        <f>(Overall_Summary!H311)/1000</f>
        <v>0</v>
      </c>
      <c r="E8" s="24">
        <f>(Overall_Summary!H320)/1000</f>
        <v>0</v>
      </c>
      <c r="F8" s="24">
        <f>(Overall_Summary!H329)/1000</f>
        <v>0</v>
      </c>
      <c r="G8" s="24">
        <f>(Overall_Summary!H338+Overall_Summary!H509)/1000</f>
        <v>0</v>
      </c>
      <c r="H8" s="24">
        <f>(Overall_Summary!H347+Overall_Summary!H518)/1000</f>
        <v>0</v>
      </c>
      <c r="I8" s="24">
        <f>(Overall_Summary!H356+Overall_Summary!H527)/1000</f>
        <v>0</v>
      </c>
      <c r="J8" s="26">
        <f>(Overall_Summary!H365+Overall_Summary!H536)/1000</f>
        <v>0</v>
      </c>
      <c r="K8" s="24">
        <f>(Overall_Summary!H374)/1000</f>
        <v>0</v>
      </c>
      <c r="L8" s="24">
        <f>(Overall_Summary!H410)/1000</f>
        <v>0</v>
      </c>
      <c r="M8" s="24">
        <f>(Overall_Summary!H419)/1000</f>
        <v>0</v>
      </c>
      <c r="N8" s="24">
        <f>(Overall_Summary!H455)/1000</f>
        <v>0</v>
      </c>
      <c r="O8" s="24">
        <f>(Overall_Summary!H491)/1000</f>
        <v>0</v>
      </c>
      <c r="P8" s="24">
        <f>(Overall_Summary!H446)/1000</f>
        <v>0</v>
      </c>
      <c r="Q8" s="24">
        <f>(Overall_Summary!H437)/1000</f>
        <v>0</v>
      </c>
      <c r="R8" s="24">
        <f>(Overall_Summary!H383)/1000</f>
        <v>0</v>
      </c>
      <c r="S8" s="24">
        <f>(Overall_Summary!H392)/1000</f>
        <v>0</v>
      </c>
      <c r="T8" s="24">
        <f>(Overall_Summary!H401)/1000</f>
        <v>0</v>
      </c>
      <c r="U8" s="24">
        <f>(Overall_Summary!H464)/1000</f>
        <v>0</v>
      </c>
      <c r="V8" s="24">
        <f>(Overall_Summary!H428)/1000</f>
        <v>0</v>
      </c>
      <c r="W8" s="24">
        <f>(Overall_Summary!H482)/1000</f>
        <v>0</v>
      </c>
      <c r="X8" s="24">
        <f>(Overall_Summary!H473)/1000</f>
        <v>0</v>
      </c>
      <c r="Y8" s="24">
        <f>(Overall_Summary!H500+Overall_Summary!H545)/1000</f>
        <v>0</v>
      </c>
    </row>
    <row r="9" spans="1:27" x14ac:dyDescent="0.25">
      <c r="A9" s="2" t="str">
        <f>Overall_Summary!H109</f>
        <v>2000 First Historical Year</v>
      </c>
      <c r="B9" s="1" t="s">
        <v>12</v>
      </c>
      <c r="C9" s="24">
        <f>(Overall_Summary!H303)/1000</f>
        <v>0</v>
      </c>
      <c r="D9" s="24">
        <f>(Overall_Summary!H312)/1000</f>
        <v>0</v>
      </c>
      <c r="E9" s="24">
        <f>(Overall_Summary!H321)/1000</f>
        <v>0</v>
      </c>
      <c r="F9" s="24">
        <f>(Overall_Summary!H330)/1000</f>
        <v>0</v>
      </c>
      <c r="G9" s="24">
        <f>(Overall_Summary!H339+Overall_Summary!H510)/1000</f>
        <v>0</v>
      </c>
      <c r="H9" s="24">
        <f>(Overall_Summary!H348+Overall_Summary!H519)/1000</f>
        <v>0</v>
      </c>
      <c r="I9" s="24">
        <f>(Overall_Summary!H357+Overall_Summary!H528)/1000</f>
        <v>0</v>
      </c>
      <c r="J9" s="26">
        <f>(Overall_Summary!H366+Overall_Summary!H537)/1000</f>
        <v>0</v>
      </c>
      <c r="K9" s="24">
        <f>(Overall_Summary!H375)/1000</f>
        <v>0</v>
      </c>
      <c r="L9" s="24">
        <f>(Overall_Summary!H411)/1000</f>
        <v>0</v>
      </c>
      <c r="M9" s="24">
        <f>(Overall_Summary!H420)/1000</f>
        <v>0</v>
      </c>
      <c r="N9" s="24">
        <f>(Overall_Summary!H456)/1000</f>
        <v>0</v>
      </c>
      <c r="O9" s="24">
        <f>(Overall_Summary!H492)/1000</f>
        <v>0</v>
      </c>
      <c r="P9" s="24">
        <f>(Overall_Summary!H447)/1000</f>
        <v>0</v>
      </c>
      <c r="Q9" s="24">
        <f>(Overall_Summary!H438)/1000</f>
        <v>0</v>
      </c>
      <c r="R9" s="24">
        <f>(Overall_Summary!H384)/1000</f>
        <v>0</v>
      </c>
      <c r="S9" s="24">
        <f>(Overall_Summary!H393)/1000</f>
        <v>0</v>
      </c>
      <c r="T9" s="24">
        <f>(Overall_Summary!H402)/1000</f>
        <v>0</v>
      </c>
      <c r="U9" s="24">
        <f>(Overall_Summary!H465)/1000</f>
        <v>0</v>
      </c>
      <c r="V9" s="24">
        <f>(Overall_Summary!H429)/1000</f>
        <v>0</v>
      </c>
      <c r="W9" s="24">
        <f>(Overall_Summary!H483)/1000</f>
        <v>0</v>
      </c>
      <c r="X9" s="24">
        <f>(Overall_Summary!H474)/1000</f>
        <v>0</v>
      </c>
      <c r="Y9" s="24">
        <f>(Overall_Summary!H501+Overall_Summary!H546)/1000</f>
        <v>0</v>
      </c>
    </row>
    <row r="10" spans="1:27" x14ac:dyDescent="0.25">
      <c r="A10" s="2" t="str">
        <f>Overall_Summary!H109</f>
        <v>2000 First Historical Year</v>
      </c>
      <c r="B10" s="1" t="s">
        <v>159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6">
        <f>(1/4.032)*J9</f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</row>
    <row r="11" spans="1:27" ht="30" x14ac:dyDescent="0.25">
      <c r="A11" s="2" t="str">
        <f>Overall_Summary!H109</f>
        <v>2000 First Historical Year</v>
      </c>
      <c r="B11" s="8" t="s">
        <v>158</v>
      </c>
      <c r="C11" s="24">
        <f>0.774/1000*Input_for_PyPSA_industry_prod!B2</f>
        <v>0</v>
      </c>
      <c r="D11" s="24">
        <f>0.041/1000*Input_for_PyPSA_industry_prod!C2</f>
        <v>0</v>
      </c>
      <c r="E11" s="24">
        <f>0.041/1000*Input_for_PyPSA_industry_prod!D2</f>
        <v>0</v>
      </c>
      <c r="F11" s="24">
        <v>0</v>
      </c>
      <c r="G11" s="24">
        <v>0</v>
      </c>
      <c r="H11" s="24">
        <v>0</v>
      </c>
      <c r="I11" s="24">
        <v>0</v>
      </c>
      <c r="J11" s="26">
        <f>0.2/1000*Input_for_PyPSA_industry_prod!I2 -J10</f>
        <v>0</v>
      </c>
      <c r="K11" s="24">
        <v>0</v>
      </c>
      <c r="L11" s="24">
        <f>0.534/1000*Input_for_PyPSA_industry_prod!K2</f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f>1.5/1000*Input_for_PyPSA_industry_prod!Q2</f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</row>
    <row r="12" spans="1:27" x14ac:dyDescent="0.25">
      <c r="A12" s="2" t="str">
        <f>Overall_Summary!I109</f>
        <v>2021 Last Historical Year</v>
      </c>
      <c r="B12" s="1" t="s">
        <v>5</v>
      </c>
      <c r="C12" s="24">
        <f>(Overall_Summary!I296)/1000</f>
        <v>127.4857353</v>
      </c>
      <c r="D12" s="24">
        <f>(Overall_Summary!I305)/1000</f>
        <v>0</v>
      </c>
      <c r="E12" s="24">
        <f>(Overall_Summary!I314)/1000</f>
        <v>0</v>
      </c>
      <c r="F12" s="24">
        <f>(Overall_Summary!I323)/1000</f>
        <v>4.0143493388889038</v>
      </c>
      <c r="G12" s="24">
        <f>(Overall_Summary!I332+Overall_Summary!I503)/1000</f>
        <v>0</v>
      </c>
      <c r="H12" s="24">
        <f>(Overall_Summary!I341+Overall_Summary!I512)/1000</f>
        <v>0</v>
      </c>
      <c r="I12" s="24">
        <f>(Overall_Summary!I350+Overall_Summary!I521)/1000</f>
        <v>0</v>
      </c>
      <c r="J12" s="26">
        <f>(Overall_Summary!I359+Overall_Summary!I530)/1000</f>
        <v>0</v>
      </c>
      <c r="K12" s="24">
        <f>(Overall_Summary!I368)/1000</f>
        <v>1.9138416666666653</v>
      </c>
      <c r="L12" s="24">
        <f>(Overall_Summary!I404)/1000</f>
        <v>1.3167567359999948</v>
      </c>
      <c r="M12" s="24">
        <f>(Overall_Summary!I413)/1000</f>
        <v>1.0190002240000042</v>
      </c>
      <c r="N12" s="24">
        <f>(Overall_Summary!I449)/1000</f>
        <v>0.41223333333334355</v>
      </c>
      <c r="O12" s="24">
        <f>(Overall_Summary!I485)/1000</f>
        <v>0</v>
      </c>
      <c r="P12" s="24">
        <f>(Overall_Summary!I440)/1000</f>
        <v>2.3512718266666663</v>
      </c>
      <c r="Q12" s="24">
        <f>(Overall_Summary!I431)/1000</f>
        <v>0</v>
      </c>
      <c r="R12" s="24">
        <f>(Overall_Summary!I377)/1000</f>
        <v>0</v>
      </c>
      <c r="S12" s="24">
        <f>(Overall_Summary!I386)/1000</f>
        <v>8.3391000000000076E-2</v>
      </c>
      <c r="T12" s="24">
        <f>(Overall_Summary!I395)/1000</f>
        <v>12.334839627222195</v>
      </c>
      <c r="U12" s="24">
        <f>(Overall_Summary!I458)/1000</f>
        <v>1.5057583333333253</v>
      </c>
      <c r="V12" s="24">
        <f>(Overall_Summary!I422)/1000</f>
        <v>0</v>
      </c>
      <c r="W12" s="24">
        <f>(Overall_Summary!I476)/1000</f>
        <v>0</v>
      </c>
      <c r="X12" s="24">
        <f>(Overall_Summary!I467)/1000</f>
        <v>0</v>
      </c>
      <c r="Y12" s="24">
        <f>(Overall_Summary!I494+Overall_Summary!I539)/1000</f>
        <v>5.6025000000009324E-2</v>
      </c>
    </row>
    <row r="13" spans="1:27" x14ac:dyDescent="0.25">
      <c r="A13" s="2" t="str">
        <f>Overall_Summary!I109</f>
        <v>2021 Last Historical Year</v>
      </c>
      <c r="B13" s="1" t="s">
        <v>6</v>
      </c>
      <c r="C13" s="24">
        <f>(Overall_Summary!I297)/1000</f>
        <v>0</v>
      </c>
      <c r="D13" s="24">
        <f>(Overall_Summary!I306)/1000</f>
        <v>0</v>
      </c>
      <c r="E13" s="24">
        <f>(Overall_Summary!I315)/1000</f>
        <v>0</v>
      </c>
      <c r="F13" s="24">
        <f>(Overall_Summary!I324)/1000</f>
        <v>2.8139658253333062</v>
      </c>
      <c r="G13" s="24">
        <f>(Overall_Summary!I333+Overall_Summary!I504)/1000</f>
        <v>0</v>
      </c>
      <c r="H13" s="24">
        <f>(Overall_Summary!I342+Overall_Summary!I513)/1000</f>
        <v>0</v>
      </c>
      <c r="I13" s="24">
        <f>(Overall_Summary!I351+Overall_Summary!I522)/1000</f>
        <v>84.51579000000001</v>
      </c>
      <c r="J13" s="26">
        <f>(Overall_Summary!I360+Overall_Summary!I531)/1000</f>
        <v>0</v>
      </c>
      <c r="K13" s="24">
        <f>(Overall_Summary!I369)/1000</f>
        <v>14.826354545833338</v>
      </c>
      <c r="L13" s="24">
        <f>(Overall_Summary!I405)/1000</f>
        <v>21.945945599999995</v>
      </c>
      <c r="M13" s="24">
        <f>(Overall_Summary!I414)/1000</f>
        <v>14.761847875777777</v>
      </c>
      <c r="N13" s="24">
        <f>(Overall_Summary!I450)/1000</f>
        <v>7.0362569202222218</v>
      </c>
      <c r="O13" s="24">
        <f>(Overall_Summary!I486)/1000</f>
        <v>0</v>
      </c>
      <c r="P13" s="24">
        <f>(Overall_Summary!I441)/1000</f>
        <v>8.2355505804444444</v>
      </c>
      <c r="Q13" s="24">
        <f>(Overall_Summary!I432)/1000</f>
        <v>0</v>
      </c>
      <c r="R13" s="24">
        <f>(Overall_Summary!I378)/1000</f>
        <v>1.378377</v>
      </c>
      <c r="S13" s="24">
        <f>(Overall_Summary!I387)/1000</f>
        <v>0.50034600000000007</v>
      </c>
      <c r="T13" s="24">
        <f>(Overall_Summary!I396)/1000</f>
        <v>12.879163188666668</v>
      </c>
      <c r="U13" s="24">
        <f>(Overall_Summary!I459)/1000</f>
        <v>6.3729427413333335</v>
      </c>
      <c r="V13" s="24">
        <f>(Overall_Summary!I423)/1000</f>
        <v>0</v>
      </c>
      <c r="W13" s="24">
        <f>(Overall_Summary!I477)/1000</f>
        <v>0.50156080555555282</v>
      </c>
      <c r="X13" s="24">
        <f>(Overall_Summary!I468)/1000</f>
        <v>0</v>
      </c>
      <c r="Y13" s="24">
        <f>(Overall_Summary!I495+Overall_Summary!I540)/1000</f>
        <v>78.924713992541939</v>
      </c>
    </row>
    <row r="14" spans="1:27" x14ac:dyDescent="0.25">
      <c r="A14" s="2" t="str">
        <f>Overall_Summary!I109</f>
        <v>2021 Last Historical Year</v>
      </c>
      <c r="B14" s="1" t="s">
        <v>7</v>
      </c>
      <c r="C14" s="24">
        <f>(Overall_Summary!I298)/1000</f>
        <v>9.1061239500000006</v>
      </c>
      <c r="D14" s="24">
        <f>(Overall_Summary!I307)/1000</f>
        <v>0</v>
      </c>
      <c r="E14" s="24">
        <f>(Overall_Summary!I316)/1000</f>
        <v>0.31381769999999992</v>
      </c>
      <c r="F14" s="24">
        <f>(Overall_Summary!I325)/1000</f>
        <v>5.6282353500000006</v>
      </c>
      <c r="G14" s="24">
        <f>(Overall_Summary!I334+Overall_Summary!I505)/1000</f>
        <v>3.6350320000000003</v>
      </c>
      <c r="H14" s="24">
        <f>(Overall_Summary!I343+Overall_Summary!I514)/1000</f>
        <v>0</v>
      </c>
      <c r="I14" s="24">
        <f>(Overall_Summary!I352+Overall_Summary!I523)/1000</f>
        <v>0</v>
      </c>
      <c r="J14" s="26">
        <f>(Overall_Summary!I361+Overall_Summary!I532)/1000</f>
        <v>0</v>
      </c>
      <c r="K14" s="24">
        <f>(Overall_Summary!I370)/1000</f>
        <v>21.987687500000007</v>
      </c>
      <c r="L14" s="24">
        <f>(Overall_Summary!I406)/1000</f>
        <v>8.2297295999999989</v>
      </c>
      <c r="M14" s="24">
        <f>(Overall_Summary!I415)/1000</f>
        <v>8.0334964000000006</v>
      </c>
      <c r="N14" s="24">
        <f>(Overall_Summary!I451)/1000</f>
        <v>10.292259750000001</v>
      </c>
      <c r="O14" s="24">
        <f>(Overall_Summary!I487)/1000</f>
        <v>0</v>
      </c>
      <c r="P14" s="24">
        <f>(Overall_Summary!I442)/1000</f>
        <v>3.0438645000000002</v>
      </c>
      <c r="Q14" s="24">
        <f>(Overall_Summary!I433)/1000</f>
        <v>0</v>
      </c>
      <c r="R14" s="24">
        <f>(Overall_Summary!I379)/1000</f>
        <v>1.378377</v>
      </c>
      <c r="S14" s="24">
        <f>(Overall_Summary!I388)/1000</f>
        <v>0.50034600000000007</v>
      </c>
      <c r="T14" s="24">
        <f>(Overall_Summary!I397)/1000</f>
        <v>4.7017380000000006</v>
      </c>
      <c r="U14" s="24">
        <f>(Overall_Summary!I460)/1000</f>
        <v>12.112784250000002</v>
      </c>
      <c r="V14" s="24">
        <f>(Overall_Summary!I424)/1000</f>
        <v>0</v>
      </c>
      <c r="W14" s="24">
        <f>(Overall_Summary!I478)/1000</f>
        <v>2.0878625000000008</v>
      </c>
      <c r="X14" s="24">
        <f>(Overall_Summary!I469)/1000</f>
        <v>0</v>
      </c>
      <c r="Y14" s="24">
        <f>(Overall_Summary!I496+Overall_Summary!I541)/1000</f>
        <v>12.653803500000004</v>
      </c>
    </row>
    <row r="15" spans="1:27" x14ac:dyDescent="0.25">
      <c r="A15" s="2" t="str">
        <f>Overall_Summary!I109</f>
        <v>2021 Last Historical Year</v>
      </c>
      <c r="B15" s="1" t="s">
        <v>8</v>
      </c>
      <c r="C15" s="24">
        <f>(Overall_Summary!I299)/1000</f>
        <v>27.318371849999998</v>
      </c>
      <c r="D15" s="24">
        <f>(Overall_Summary!I308)/1000</f>
        <v>0</v>
      </c>
      <c r="E15" s="24">
        <f>(Overall_Summary!I317)/1000</f>
        <v>0</v>
      </c>
      <c r="F15" s="24">
        <f>(Overall_Summary!I326)/1000</f>
        <v>13.845645844444446</v>
      </c>
      <c r="G15" s="24">
        <f>(Overall_Summary!I335+Overall_Summary!I506)/1000</f>
        <v>0</v>
      </c>
      <c r="H15" s="24">
        <f>(Overall_Summary!I344+Overall_Summary!I515)/1000</f>
        <v>0</v>
      </c>
      <c r="I15" s="24">
        <f>(Overall_Summary!I353+Overall_Summary!I524)/1000</f>
        <v>0</v>
      </c>
      <c r="J15" s="26">
        <f>(Overall_Summary!I362+Overall_Summary!I533)/1000</f>
        <v>0</v>
      </c>
      <c r="K15" s="24">
        <f>(Overall_Summary!I371)/1000</f>
        <v>0.80085872222222221</v>
      </c>
      <c r="L15" s="24">
        <f>(Overall_Summary!I407)/1000</f>
        <v>16.459459199999998</v>
      </c>
      <c r="M15" s="24">
        <f>(Overall_Summary!I416)/1000</f>
        <v>10.19657013333334</v>
      </c>
      <c r="N15" s="24">
        <f>(Overall_Summary!I452)/1000</f>
        <v>182.83596161111109</v>
      </c>
      <c r="O15" s="24">
        <f>(Overall_Summary!I488)/1000</f>
        <v>0</v>
      </c>
      <c r="P15" s="24">
        <f>(Overall_Summary!I443)/1000</f>
        <v>0.51599733333333064</v>
      </c>
      <c r="Q15" s="24">
        <f>(Overall_Summary!I434)/1000</f>
        <v>0</v>
      </c>
      <c r="R15" s="24">
        <f>(Overall_Summary!I380)/1000</f>
        <v>0</v>
      </c>
      <c r="S15" s="24">
        <f>(Overall_Summary!I389)/1000</f>
        <v>0</v>
      </c>
      <c r="T15" s="24">
        <f>(Overall_Summary!I398)/1000</f>
        <v>0.15690202777777779</v>
      </c>
      <c r="U15" s="24">
        <f>(Overall_Summary!I461)/1000</f>
        <v>156.91497208333337</v>
      </c>
      <c r="V15" s="24">
        <f>(Overall_Summary!I425)/1000</f>
        <v>0</v>
      </c>
      <c r="W15" s="24">
        <f>(Overall_Summary!I479)/1000</f>
        <v>0.70416444444444182</v>
      </c>
      <c r="X15" s="24">
        <f>(Overall_Summary!I470)/1000</f>
        <v>0</v>
      </c>
      <c r="Y15" s="24">
        <f>(Overall_Summary!I497+Overall_Summary!I542)/1000</f>
        <v>10.401857999999891</v>
      </c>
    </row>
    <row r="16" spans="1:27" x14ac:dyDescent="0.25">
      <c r="A16" s="2" t="str">
        <f>Overall_Summary!I109</f>
        <v>2021 Last Historical Year</v>
      </c>
      <c r="B16" s="1" t="s">
        <v>9</v>
      </c>
      <c r="C16" s="24">
        <f>(Overall_Summary!I300)/1000</f>
        <v>18.212247900000001</v>
      </c>
      <c r="D16" s="24">
        <f>(Overall_Summary!I309)/1000</f>
        <v>0</v>
      </c>
      <c r="E16" s="24">
        <f>(Overall_Summary!I318)/1000</f>
        <v>2.8243592999999998</v>
      </c>
      <c r="F16" s="24">
        <f>(Overall_Summary!I327)/1000</f>
        <v>4.9733748000000011</v>
      </c>
      <c r="G16" s="24">
        <f>(Overall_Summary!I336+Overall_Summary!I507)/1000</f>
        <v>3.2968000000000004E-2</v>
      </c>
      <c r="H16" s="24">
        <f>(Overall_Summary!I345+Overall_Summary!I516)/1000</f>
        <v>0</v>
      </c>
      <c r="I16" s="24">
        <f>(Overall_Summary!I354+Overall_Summary!I525)/1000</f>
        <v>2.08161</v>
      </c>
      <c r="J16" s="26">
        <f>(Overall_Summary!I363+Overall_Summary!I534)/1000</f>
        <v>0</v>
      </c>
      <c r="K16" s="24">
        <f>(Overall_Summary!I372)/1000</f>
        <v>20.221465999999999</v>
      </c>
      <c r="L16" s="24">
        <f>(Overall_Summary!I408)/1000</f>
        <v>6.9129728639999994</v>
      </c>
      <c r="M16" s="24">
        <f>(Overall_Summary!I417)/1000</f>
        <v>3.4948141360000013</v>
      </c>
      <c r="N16" s="24">
        <f>(Overall_Summary!I453)/1000</f>
        <v>28.834466000000006</v>
      </c>
      <c r="O16" s="24">
        <f>(Overall_Summary!I489)/1000</f>
        <v>0</v>
      </c>
      <c r="P16" s="24">
        <f>(Overall_Summary!I444)/1000</f>
        <v>12.723502</v>
      </c>
      <c r="Q16" s="24">
        <f>(Overall_Summary!I435)/1000</f>
        <v>0</v>
      </c>
      <c r="R16" s="24">
        <f>(Overall_Summary!I381)/1000</f>
        <v>15.621605999999998</v>
      </c>
      <c r="S16" s="24">
        <f>(Overall_Summary!I390)/1000</f>
        <v>0.58373699999999995</v>
      </c>
      <c r="T16" s="24">
        <f>(Overall_Summary!I399)/1000</f>
        <v>11.423312999999974</v>
      </c>
      <c r="U16" s="24">
        <f>(Overall_Summary!I462)/1000</f>
        <v>24.463532000000008</v>
      </c>
      <c r="V16" s="24">
        <f>(Overall_Summary!I426)/1000</f>
        <v>0</v>
      </c>
      <c r="W16" s="24">
        <f>(Overall_Summary!I480)/1000</f>
        <v>6.6198910000000009</v>
      </c>
      <c r="X16" s="24">
        <f>(Overall_Summary!I471)/1000</f>
        <v>0</v>
      </c>
      <c r="Y16" s="24">
        <f>(Overall_Summary!I498+Overall_Summary!I543)/1000</f>
        <v>53.584688</v>
      </c>
    </row>
    <row r="17" spans="1:25" x14ac:dyDescent="0.25">
      <c r="A17" s="2" t="str">
        <f>Overall_Summary!I109</f>
        <v>2021 Last Historical Year</v>
      </c>
      <c r="B17" s="1" t="s">
        <v>10</v>
      </c>
      <c r="C17" s="24">
        <f>(Overall_Summary!I301)/1000</f>
        <v>0</v>
      </c>
      <c r="D17" s="24">
        <f>(Overall_Summary!I310)/1000</f>
        <v>0</v>
      </c>
      <c r="E17" s="24">
        <f>(Overall_Summary!I319)/1000</f>
        <v>0</v>
      </c>
      <c r="F17" s="24">
        <f>(Overall_Summary!I328)/1000</f>
        <v>0</v>
      </c>
      <c r="G17" s="24">
        <f>(Overall_Summary!I337+Overall_Summary!I508)/1000</f>
        <v>0</v>
      </c>
      <c r="H17" s="24">
        <f>(Overall_Summary!I346+Overall_Summary!I517)/1000</f>
        <v>0</v>
      </c>
      <c r="I17" s="24">
        <f>(Overall_Summary!I355+Overall_Summary!I526)/1000</f>
        <v>0</v>
      </c>
      <c r="J17" s="26">
        <f>(Overall_Summary!I364+Overall_Summary!I535)/1000</f>
        <v>0</v>
      </c>
      <c r="K17" s="24">
        <f>(Overall_Summary!I373)/1000</f>
        <v>0</v>
      </c>
      <c r="L17" s="24">
        <f>(Overall_Summary!I409)/1000</f>
        <v>0</v>
      </c>
      <c r="M17" s="24">
        <f>(Overall_Summary!I418)/1000</f>
        <v>0</v>
      </c>
      <c r="N17" s="24">
        <f>(Overall_Summary!I454)/1000</f>
        <v>0</v>
      </c>
      <c r="O17" s="24">
        <f>(Overall_Summary!I490)/1000</f>
        <v>0</v>
      </c>
      <c r="P17" s="24">
        <f>(Overall_Summary!I445)/1000</f>
        <v>0</v>
      </c>
      <c r="Q17" s="24">
        <f>(Overall_Summary!I436)/1000</f>
        <v>0</v>
      </c>
      <c r="R17" s="24">
        <f>(Overall_Summary!I382)/1000</f>
        <v>0</v>
      </c>
      <c r="S17" s="24">
        <f>(Overall_Summary!I391)/1000</f>
        <v>0</v>
      </c>
      <c r="T17" s="24">
        <f>(Overall_Summary!I400)/1000</f>
        <v>0</v>
      </c>
      <c r="U17" s="24">
        <f>(Overall_Summary!I463)/1000</f>
        <v>0</v>
      </c>
      <c r="V17" s="24">
        <f>(Overall_Summary!I427)/1000</f>
        <v>0</v>
      </c>
      <c r="W17" s="24">
        <f>(Overall_Summary!I481)/1000</f>
        <v>0</v>
      </c>
      <c r="X17" s="24">
        <f>(Overall_Summary!I472)/1000</f>
        <v>0</v>
      </c>
      <c r="Y17" s="24">
        <f>(Overall_Summary!I499+Overall_Summary!I544)/1000</f>
        <v>0.43265305555555555</v>
      </c>
    </row>
    <row r="18" spans="1:25" x14ac:dyDescent="0.25">
      <c r="A18" s="2" t="str">
        <f>Overall_Summary!I109</f>
        <v>2021 Last Historical Year</v>
      </c>
      <c r="B18" s="1" t="s">
        <v>11</v>
      </c>
      <c r="C18" s="24">
        <f>(Overall_Summary!I302)/1000</f>
        <v>0</v>
      </c>
      <c r="D18" s="24">
        <f>(Overall_Summary!I311)/1000</f>
        <v>0</v>
      </c>
      <c r="E18" s="24">
        <f>(Overall_Summary!I320)/1000</f>
        <v>0</v>
      </c>
      <c r="F18" s="24">
        <f>(Overall_Summary!I329)/1000</f>
        <v>0</v>
      </c>
      <c r="G18" s="24">
        <f>(Overall_Summary!I338+Overall_Summary!I509)/1000</f>
        <v>0</v>
      </c>
      <c r="H18" s="24">
        <f>(Overall_Summary!I347+Overall_Summary!I518)/1000</f>
        <v>0</v>
      </c>
      <c r="I18" s="24">
        <f>(Overall_Summary!I356+Overall_Summary!I527)/1000</f>
        <v>0</v>
      </c>
      <c r="J18" s="26">
        <f>(Overall_Summary!I365+Overall_Summary!I536)/1000</f>
        <v>0</v>
      </c>
      <c r="K18" s="24">
        <f>(Overall_Summary!I374)/1000</f>
        <v>0</v>
      </c>
      <c r="L18" s="24">
        <f>(Overall_Summary!I410)/1000</f>
        <v>0</v>
      </c>
      <c r="M18" s="24">
        <f>(Overall_Summary!I419)/1000</f>
        <v>0</v>
      </c>
      <c r="N18" s="24">
        <f>(Overall_Summary!I455)/1000</f>
        <v>0</v>
      </c>
      <c r="O18" s="24">
        <f>(Overall_Summary!I491)/1000</f>
        <v>0</v>
      </c>
      <c r="P18" s="24">
        <f>(Overall_Summary!I446)/1000</f>
        <v>0</v>
      </c>
      <c r="Q18" s="24">
        <f>(Overall_Summary!I437)/1000</f>
        <v>0</v>
      </c>
      <c r="R18" s="24">
        <f>(Overall_Summary!I383)/1000</f>
        <v>0</v>
      </c>
      <c r="S18" s="24">
        <f>(Overall_Summary!I392)/1000</f>
        <v>0</v>
      </c>
      <c r="T18" s="24">
        <f>(Overall_Summary!I401)/1000</f>
        <v>0</v>
      </c>
      <c r="U18" s="24">
        <f>(Overall_Summary!I464)/1000</f>
        <v>0</v>
      </c>
      <c r="V18" s="24">
        <f>(Overall_Summary!I428)/1000</f>
        <v>0</v>
      </c>
      <c r="W18" s="24">
        <f>(Overall_Summary!I482)/1000</f>
        <v>0</v>
      </c>
      <c r="X18" s="24">
        <f>(Overall_Summary!I473)/1000</f>
        <v>0</v>
      </c>
      <c r="Y18" s="24">
        <f>(Overall_Summary!I500+Overall_Summary!I545)/1000</f>
        <v>0</v>
      </c>
    </row>
    <row r="19" spans="1:25" x14ac:dyDescent="0.25">
      <c r="A19" s="2" t="str">
        <f>Overall_Summary!I109</f>
        <v>2021 Last Historical Year</v>
      </c>
      <c r="B19" s="1" t="s">
        <v>12</v>
      </c>
      <c r="C19" s="24">
        <f>(Overall_Summary!I303)/1000</f>
        <v>0</v>
      </c>
      <c r="D19" s="24">
        <f>(Overall_Summary!I312)/1000</f>
        <v>0</v>
      </c>
      <c r="E19" s="24">
        <f>(Overall_Summary!I321)/1000</f>
        <v>0</v>
      </c>
      <c r="F19" s="24">
        <f>(Overall_Summary!I330)/1000</f>
        <v>0</v>
      </c>
      <c r="G19" s="24">
        <f>(Overall_Summary!I339+Overall_Summary!I510)/1000</f>
        <v>0</v>
      </c>
      <c r="H19" s="24">
        <f>(Overall_Summary!I348+Overall_Summary!I519)/1000</f>
        <v>0</v>
      </c>
      <c r="I19" s="24">
        <f>(Overall_Summary!I357+Overall_Summary!I528)/1000</f>
        <v>0</v>
      </c>
      <c r="J19" s="26">
        <f>(Overall_Summary!I366+Overall_Summary!I537)/1000</f>
        <v>0</v>
      </c>
      <c r="K19" s="24">
        <f>(Overall_Summary!I375)/1000</f>
        <v>0</v>
      </c>
      <c r="L19" s="24">
        <f>(Overall_Summary!I411)/1000</f>
        <v>0</v>
      </c>
      <c r="M19" s="24">
        <f>(Overall_Summary!I420)/1000</f>
        <v>0</v>
      </c>
      <c r="N19" s="24">
        <f>(Overall_Summary!I456)/1000</f>
        <v>0</v>
      </c>
      <c r="O19" s="24">
        <f>(Overall_Summary!I492)/1000</f>
        <v>0</v>
      </c>
      <c r="P19" s="24">
        <f>(Overall_Summary!I447)/1000</f>
        <v>0</v>
      </c>
      <c r="Q19" s="24">
        <f>(Overall_Summary!I438)/1000</f>
        <v>0</v>
      </c>
      <c r="R19" s="24">
        <f>(Overall_Summary!I384)/1000</f>
        <v>0</v>
      </c>
      <c r="S19" s="24">
        <f>(Overall_Summary!I393)/1000</f>
        <v>0</v>
      </c>
      <c r="T19" s="24">
        <f>(Overall_Summary!I402)/1000</f>
        <v>0</v>
      </c>
      <c r="U19" s="24">
        <f>(Overall_Summary!I465)/1000</f>
        <v>0</v>
      </c>
      <c r="V19" s="24">
        <f>(Overall_Summary!I429)/1000</f>
        <v>0</v>
      </c>
      <c r="W19" s="24">
        <f>(Overall_Summary!I483)/1000</f>
        <v>0</v>
      </c>
      <c r="X19" s="24">
        <f>(Overall_Summary!I474)/1000</f>
        <v>0</v>
      </c>
      <c r="Y19" s="24">
        <f>(Overall_Summary!I501+Overall_Summary!I546)/1000</f>
        <v>0</v>
      </c>
    </row>
    <row r="20" spans="1:25" x14ac:dyDescent="0.25">
      <c r="A20" s="3" t="str">
        <f>Overall_Summary!I109</f>
        <v>2021 Last Historical Year</v>
      </c>
      <c r="B20" s="1" t="s">
        <v>159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6">
        <f>(1/4.032)*J19</f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</row>
    <row r="21" spans="1:25" ht="30" x14ac:dyDescent="0.25">
      <c r="A21" s="2" t="str">
        <f>Overall_Summary!I109</f>
        <v>2021 Last Historical Year</v>
      </c>
      <c r="B21" s="8" t="s">
        <v>158</v>
      </c>
      <c r="C21" s="24">
        <f>0.774/1000*Input_for_PyPSA_industry_prod!B3</f>
        <v>23.731110900000001</v>
      </c>
      <c r="D21" s="24">
        <f>0.041/1000*Input_for_PyPSA_industry_prod!C3</f>
        <v>0</v>
      </c>
      <c r="E21" s="24">
        <f>0.041/1000*Input_for_PyPSA_industry_prod!D3</f>
        <v>0.22183665</v>
      </c>
      <c r="F21" s="24">
        <v>0</v>
      </c>
      <c r="G21" s="24">
        <v>0</v>
      </c>
      <c r="H21" s="24">
        <v>0</v>
      </c>
      <c r="I21" s="24">
        <v>0</v>
      </c>
      <c r="J21" s="26">
        <f>0.2/1000*Input_for_PyPSA_industry_prod!I3 -J20</f>
        <v>0</v>
      </c>
      <c r="K21" s="24">
        <v>0</v>
      </c>
      <c r="L21" s="24">
        <f>0.534/1000*Input_for_PyPSA_industry_prod!K3</f>
        <v>24.414864479999999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f>1.5/1000*Input_for_PyPSA_industry_prod!Q3</f>
        <v>1.1582999999999999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</row>
    <row r="22" spans="1:25" x14ac:dyDescent="0.25">
      <c r="A22" s="2" t="str">
        <f>Overall_Summary!J109</f>
        <v>2030 Baseline</v>
      </c>
      <c r="B22" s="1" t="s">
        <v>5</v>
      </c>
      <c r="C22" s="24">
        <f>(Overall_Summary!J296)/1000</f>
        <v>110.65515914900189</v>
      </c>
      <c r="D22" s="24">
        <f>(Overall_Summary!J305)/1000</f>
        <v>0</v>
      </c>
      <c r="E22" s="24">
        <f>(Overall_Summary!J314)/1000</f>
        <v>0</v>
      </c>
      <c r="F22" s="24">
        <f>(Overall_Summary!J323)/1000</f>
        <v>3.583366616566829</v>
      </c>
      <c r="G22" s="24">
        <f>(Overall_Summary!J332+Overall_Summary!J503)/1000</f>
        <v>0</v>
      </c>
      <c r="H22" s="24">
        <f>(Overall_Summary!J341+Overall_Summary!J512)/1000</f>
        <v>0</v>
      </c>
      <c r="I22" s="24">
        <f>(Overall_Summary!J350+Overall_Summary!J521)/1000</f>
        <v>0</v>
      </c>
      <c r="J22" s="26">
        <f>(Overall_Summary!J359+Overall_Summary!J530)/1000</f>
        <v>0</v>
      </c>
      <c r="K22" s="24">
        <f>(Overall_Summary!J368)/1000</f>
        <v>0</v>
      </c>
      <c r="L22" s="24">
        <f>(Overall_Summary!J404)/1000</f>
        <v>1.1751027750458247</v>
      </c>
      <c r="M22" s="24">
        <f>(Overall_Summary!J413)/1000</f>
        <v>0</v>
      </c>
      <c r="N22" s="24">
        <f>(Overall_Summary!J449)/1000</f>
        <v>0</v>
      </c>
      <c r="O22" s="24">
        <f>(Overall_Summary!J485)/1000</f>
        <v>0</v>
      </c>
      <c r="P22" s="24">
        <f>(Overall_Summary!J440)/1000</f>
        <v>1.4690817196631978</v>
      </c>
      <c r="Q22" s="24">
        <f>(Overall_Summary!J431)/1000</f>
        <v>0</v>
      </c>
      <c r="R22" s="24">
        <f>(Overall_Summary!J377)/1000</f>
        <v>0</v>
      </c>
      <c r="S22" s="24">
        <f>(Overall_Summary!J386)/1000</f>
        <v>0</v>
      </c>
      <c r="T22" s="24">
        <f>(Overall_Summary!J395)/1000</f>
        <v>10.373142003098371</v>
      </c>
      <c r="U22" s="24">
        <f>(Overall_Summary!J458)/1000</f>
        <v>0</v>
      </c>
      <c r="V22" s="24">
        <f>(Overall_Summary!J422)/1000</f>
        <v>0</v>
      </c>
      <c r="W22" s="24">
        <f>(Overall_Summary!J476)/1000</f>
        <v>0</v>
      </c>
      <c r="X22" s="24">
        <f>(Overall_Summary!J467)/1000</f>
        <v>0</v>
      </c>
      <c r="Y22" s="24">
        <f>(Overall_Summary!J494+Overall_Summary!J539)/1000</f>
        <v>0</v>
      </c>
    </row>
    <row r="23" spans="1:25" x14ac:dyDescent="0.25">
      <c r="A23" s="2" t="str">
        <f>Overall_Summary!J109</f>
        <v>2030 Baseline</v>
      </c>
      <c r="B23" s="1" t="s">
        <v>6</v>
      </c>
      <c r="C23" s="24">
        <f>(Overall_Summary!J297)/1000</f>
        <v>0</v>
      </c>
      <c r="D23" s="24">
        <f>(Overall_Summary!J306)/1000</f>
        <v>0</v>
      </c>
      <c r="E23" s="24">
        <f>(Overall_Summary!J315)/1000</f>
        <v>0</v>
      </c>
      <c r="F23" s="24">
        <f>(Overall_Summary!J324)/1000</f>
        <v>1.6288030075303772</v>
      </c>
      <c r="G23" s="24">
        <f>(Overall_Summary!J333+Overall_Summary!J504)/1000</f>
        <v>0</v>
      </c>
      <c r="H23" s="24">
        <f>(Overall_Summary!J342+Overall_Summary!J513)/1000</f>
        <v>0</v>
      </c>
      <c r="I23" s="24">
        <f>(Overall_Summary!J351+Overall_Summary!J522)/1000</f>
        <v>97.714307118983797</v>
      </c>
      <c r="J23" s="26">
        <f>(Overall_Summary!J360+Overall_Summary!J531)/1000</f>
        <v>0</v>
      </c>
      <c r="K23" s="24">
        <f>(Overall_Summary!J369)/1000</f>
        <v>13.695579009081365</v>
      </c>
      <c r="L23" s="24">
        <f>(Overall_Summary!J405)/1000</f>
        <v>17.626541625687452</v>
      </c>
      <c r="M23" s="24">
        <f>(Overall_Summary!J414)/1000</f>
        <v>13.868667198891362</v>
      </c>
      <c r="N23" s="24">
        <f>(Overall_Summary!J450)/1000</f>
        <v>0</v>
      </c>
      <c r="O23" s="24">
        <f>(Overall_Summary!J486)/1000</f>
        <v>0</v>
      </c>
      <c r="P23" s="24">
        <f>(Overall_Summary!J441)/1000</f>
        <v>8.81449031797918</v>
      </c>
      <c r="Q23" s="24">
        <f>(Overall_Summary!J432)/1000</f>
        <v>0</v>
      </c>
      <c r="R23" s="24">
        <f>(Overall_Summary!J378)/1000</f>
        <v>0.94871584568828071</v>
      </c>
      <c r="S23" s="24">
        <f>(Overall_Summary!J387)/1000</f>
        <v>0.46284223097304084</v>
      </c>
      <c r="T23" s="24">
        <f>(Overall_Summary!J396)/1000</f>
        <v>10.805356253227471</v>
      </c>
      <c r="U23" s="24">
        <f>(Overall_Summary!J459)/1000</f>
        <v>0</v>
      </c>
      <c r="V23" s="24">
        <f>(Overall_Summary!J423)/1000</f>
        <v>0</v>
      </c>
      <c r="W23" s="24">
        <f>(Overall_Summary!J477)/1000</f>
        <v>0.20705739284348118</v>
      </c>
      <c r="X23" s="24">
        <f>(Overall_Summary!J468)/1000</f>
        <v>0</v>
      </c>
      <c r="Y23" s="24">
        <f>(Overall_Summary!J495+Overall_Summary!J540)/1000</f>
        <v>79.43740571298666</v>
      </c>
    </row>
    <row r="24" spans="1:25" x14ac:dyDescent="0.25">
      <c r="A24" s="2" t="str">
        <f>Overall_Summary!J109</f>
        <v>2030 Baseline</v>
      </c>
      <c r="B24" s="1" t="s">
        <v>7</v>
      </c>
      <c r="C24" s="24">
        <f>(Overall_Summary!J298)/1000</f>
        <v>8.5119353191539915</v>
      </c>
      <c r="D24" s="24">
        <f>(Overall_Summary!J307)/1000</f>
        <v>2.8659714879306377</v>
      </c>
      <c r="E24" s="24">
        <f>(Overall_Summary!J316)/1000</f>
        <v>0.43743775342099206</v>
      </c>
      <c r="F24" s="24">
        <f>(Overall_Summary!J325)/1000</f>
        <v>6.8409726316275838</v>
      </c>
      <c r="G24" s="24">
        <f>(Overall_Summary!J334+Overall_Summary!J505)/1000</f>
        <v>4.5078446962726657</v>
      </c>
      <c r="H24" s="24">
        <f>(Overall_Summary!J343+Overall_Summary!J514)/1000</f>
        <v>0</v>
      </c>
      <c r="I24" s="24">
        <f>(Overall_Summary!J352+Overall_Summary!J523)/1000</f>
        <v>1.6400829596370567</v>
      </c>
      <c r="J24" s="26">
        <f>(Overall_Summary!J361+Overall_Summary!J532)/1000</f>
        <v>0</v>
      </c>
      <c r="K24" s="24">
        <f>(Overall_Summary!J370)/1000</f>
        <v>24.901052743784305</v>
      </c>
      <c r="L24" s="24">
        <f>(Overall_Summary!J406)/1000</f>
        <v>11.751027750458302</v>
      </c>
      <c r="M24" s="24">
        <f>(Overall_Summary!J415)/1000</f>
        <v>9.9061908563509729</v>
      </c>
      <c r="N24" s="24">
        <f>(Overall_Summary!J451)/1000</f>
        <v>11.971964750851608</v>
      </c>
      <c r="O24" s="24">
        <f>(Overall_Summary!J487)/1000</f>
        <v>0</v>
      </c>
      <c r="P24" s="24">
        <f>(Overall_Summary!J442)/1000</f>
        <v>3.525796127191672</v>
      </c>
      <c r="Q24" s="24">
        <f>(Overall_Summary!J433)/1000</f>
        <v>0</v>
      </c>
      <c r="R24" s="24">
        <f>(Overall_Summary!J379)/1000</f>
        <v>1.8974316913765614</v>
      </c>
      <c r="S24" s="24">
        <f>(Overall_Summary!J388)/1000</f>
        <v>0.64797912336225705</v>
      </c>
      <c r="T24" s="24">
        <f>(Overall_Summary!J397)/1000</f>
        <v>6.4832137519364821</v>
      </c>
      <c r="U24" s="24">
        <f>(Overall_Summary!J460)/1000</f>
        <v>10.4289758934011</v>
      </c>
      <c r="V24" s="24">
        <f>(Overall_Summary!J424)/1000</f>
        <v>0</v>
      </c>
      <c r="W24" s="24">
        <f>(Overall_Summary!J478)/1000</f>
        <v>2.1741026248565523</v>
      </c>
      <c r="X24" s="24">
        <f>(Overall_Summary!J469)/1000</f>
        <v>0</v>
      </c>
      <c r="Y24" s="24">
        <f>(Overall_Summary!J496+Overall_Summary!J541)/1000</f>
        <v>13.321622663066977</v>
      </c>
    </row>
    <row r="25" spans="1:25" x14ac:dyDescent="0.25">
      <c r="A25" s="2" t="str">
        <f>Overall_Summary!J109</f>
        <v>2030 Baseline</v>
      </c>
      <c r="B25" s="1" t="s">
        <v>8</v>
      </c>
      <c r="C25" s="24">
        <f>(Overall_Summary!J299)/1000</f>
        <v>34.047741276615966</v>
      </c>
      <c r="D25" s="24">
        <f>(Overall_Summary!J308)/1000</f>
        <v>0</v>
      </c>
      <c r="E25" s="24">
        <f>(Overall_Summary!J317)/1000</f>
        <v>0</v>
      </c>
      <c r="F25" s="24">
        <f>(Overall_Summary!J326)/1000</f>
        <v>14.984987669279471</v>
      </c>
      <c r="G25" s="24">
        <f>(Overall_Summary!J335+Overall_Summary!J506)/1000</f>
        <v>0</v>
      </c>
      <c r="H25" s="24">
        <f>(Overall_Summary!J344+Overall_Summary!J515)/1000</f>
        <v>0</v>
      </c>
      <c r="I25" s="24">
        <f>(Overall_Summary!J353+Overall_Summary!J524)/1000</f>
        <v>4.4954571011424145</v>
      </c>
      <c r="J25" s="26">
        <f>(Overall_Summary!J362+Overall_Summary!J533)/1000</f>
        <v>0</v>
      </c>
      <c r="K25" s="24">
        <f>(Overall_Summary!J371)/1000</f>
        <v>1.8675789557838229</v>
      </c>
      <c r="L25" s="24">
        <f>(Overall_Summary!J407)/1000</f>
        <v>19.389195788256199</v>
      </c>
      <c r="M25" s="24">
        <f>(Overall_Summary!J416)/1000</f>
        <v>11.094933759113092</v>
      </c>
      <c r="N25" s="24">
        <f>(Overall_Summary!J452)/1000</f>
        <v>184.36825716311475</v>
      </c>
      <c r="O25" s="24">
        <f>(Overall_Summary!J488)/1000</f>
        <v>0</v>
      </c>
      <c r="P25" s="24">
        <f>(Overall_Summary!J443)/1000</f>
        <v>0.881449031797918</v>
      </c>
      <c r="Q25" s="24">
        <f>(Overall_Summary!J434)/1000</f>
        <v>0</v>
      </c>
      <c r="R25" s="24">
        <f>(Overall_Summary!J380)/1000</f>
        <v>0</v>
      </c>
      <c r="S25" s="24">
        <f>(Overall_Summary!J389)/1000</f>
        <v>0</v>
      </c>
      <c r="T25" s="24">
        <f>(Overall_Summary!J398)/1000</f>
        <v>0.43221425012909886</v>
      </c>
      <c r="U25" s="24">
        <f>(Overall_Summary!J461)/1000</f>
        <v>160.60622875837697</v>
      </c>
      <c r="V25" s="24">
        <f>(Overall_Summary!J425)/1000</f>
        <v>0</v>
      </c>
      <c r="W25" s="24">
        <f>(Overall_Summary!J479)/1000</f>
        <v>0.82822957137392472</v>
      </c>
      <c r="X25" s="24">
        <f>(Overall_Summary!J470)/1000</f>
        <v>0</v>
      </c>
      <c r="Y25" s="24">
        <f>(Overall_Summary!J497+Overall_Summary!J542)/1000</f>
        <v>12.285008817791605</v>
      </c>
    </row>
    <row r="26" spans="1:25" x14ac:dyDescent="0.25">
      <c r="A26" s="2" t="str">
        <f>Overall_Summary!J109</f>
        <v>2030 Baseline</v>
      </c>
      <c r="B26" s="1" t="s">
        <v>9</v>
      </c>
      <c r="C26" s="24">
        <f>(Overall_Summary!J300)/1000</f>
        <v>17.023870638307983</v>
      </c>
      <c r="D26" s="24">
        <f>(Overall_Summary!J309)/1000</f>
        <v>1.4329857439653189</v>
      </c>
      <c r="E26" s="24">
        <f>(Overall_Summary!J318)/1000</f>
        <v>3.9369397807889284</v>
      </c>
      <c r="F26" s="24">
        <f>(Overall_Summary!J327)/1000</f>
        <v>5.537930225603283</v>
      </c>
      <c r="G26" s="24">
        <f>(Overall_Summary!J336+Overall_Summary!J507)/1000</f>
        <v>3.9675190370929897E-2</v>
      </c>
      <c r="H26" s="24">
        <f>(Overall_Summary!J345+Overall_Summary!J516)/1000</f>
        <v>9.6275637881412038E-2</v>
      </c>
      <c r="I26" s="24">
        <f>(Overall_Summary!J354+Overall_Summary!J525)/1000</f>
        <v>2.4601244394555852</v>
      </c>
      <c r="J26" s="26">
        <f>((Overall_Summary!J363+Overall_Summary!J534)/1000)+(0.271*J29)</f>
        <v>0.21611496115802781</v>
      </c>
      <c r="K26" s="24">
        <f>(Overall_Summary!J372)/1000</f>
        <v>21.788421150811264</v>
      </c>
      <c r="L26" s="24">
        <f>(Overall_Summary!J408)/1000</f>
        <v>8.8132708128437258</v>
      </c>
      <c r="M26" s="24">
        <f>(Overall_Summary!J417)/1000</f>
        <v>4.7549716110484672</v>
      </c>
      <c r="N26" s="24">
        <f>(Overall_Summary!J453)/1000</f>
        <v>43.099073103065784</v>
      </c>
      <c r="O26" s="24">
        <f>(Overall_Summary!J489)/1000</f>
        <v>0</v>
      </c>
      <c r="P26" s="24">
        <f>(Overall_Summary!J444)/1000</f>
        <v>14.690817196631967</v>
      </c>
      <c r="Q26" s="24">
        <f>(Overall_Summary!J435)/1000</f>
        <v>0</v>
      </c>
      <c r="R26" s="24">
        <f>(Overall_Summary!J381)/1000</f>
        <v>16.128169376700772</v>
      </c>
      <c r="S26" s="24">
        <f>(Overall_Summary!J390)/1000</f>
        <v>0.7405475695568654</v>
      </c>
      <c r="T26" s="24">
        <f>(Overall_Summary!J399)/1000</f>
        <v>15.127498754518459</v>
      </c>
      <c r="U26" s="24">
        <f>(Overall_Summary!J462)/1000</f>
        <v>37.544313216243957</v>
      </c>
      <c r="V26" s="24">
        <f>(Overall_Summary!J426)/1000</f>
        <v>0</v>
      </c>
      <c r="W26" s="24">
        <f>(Overall_Summary!J480)/1000</f>
        <v>7.1434800531000988</v>
      </c>
      <c r="X26" s="24">
        <f>(Overall_Summary!J471)/1000</f>
        <v>0</v>
      </c>
      <c r="Y26" s="24">
        <f>(Overall_Summary!J498+Overall_Summary!J543)/1000</f>
        <v>57.727031539956911</v>
      </c>
    </row>
    <row r="27" spans="1:25" x14ac:dyDescent="0.25">
      <c r="A27" s="2" t="str">
        <f>Overall_Summary!J109</f>
        <v>2030 Baseline</v>
      </c>
      <c r="B27" s="1" t="s">
        <v>10</v>
      </c>
      <c r="C27" s="24">
        <f>(Overall_Summary!J301)/1000</f>
        <v>0</v>
      </c>
      <c r="D27" s="24">
        <f>(Overall_Summary!J310)/1000</f>
        <v>0</v>
      </c>
      <c r="E27" s="24">
        <f>(Overall_Summary!J319)/1000</f>
        <v>0</v>
      </c>
      <c r="F27" s="24">
        <f>(Overall_Summary!J328)/1000</f>
        <v>0</v>
      </c>
      <c r="G27" s="24">
        <f>(Overall_Summary!J337+Overall_Summary!J508)/1000</f>
        <v>0</v>
      </c>
      <c r="H27" s="24">
        <f>(Overall_Summary!J346+Overall_Summary!J517)/1000</f>
        <v>0</v>
      </c>
      <c r="I27" s="24">
        <f>(Overall_Summary!J355+Overall_Summary!J526)/1000</f>
        <v>0</v>
      </c>
      <c r="J27" s="26">
        <f>(Overall_Summary!J364+Overall_Summary!J535)/1000</f>
        <v>0</v>
      </c>
      <c r="K27" s="24">
        <f>(Overall_Summary!J373)/1000</f>
        <v>0</v>
      </c>
      <c r="L27" s="24">
        <f>(Overall_Summary!J409)/1000</f>
        <v>0</v>
      </c>
      <c r="M27" s="24">
        <f>(Overall_Summary!J418)/1000</f>
        <v>0</v>
      </c>
      <c r="N27" s="24">
        <f>(Overall_Summary!J454)/1000</f>
        <v>0</v>
      </c>
      <c r="O27" s="24">
        <f>(Overall_Summary!J490)/1000</f>
        <v>0</v>
      </c>
      <c r="P27" s="24">
        <f>(Overall_Summary!J445)/1000</f>
        <v>0</v>
      </c>
      <c r="Q27" s="24">
        <f>(Overall_Summary!J436)/1000</f>
        <v>0</v>
      </c>
      <c r="R27" s="24">
        <f>(Overall_Summary!J382)/1000</f>
        <v>0</v>
      </c>
      <c r="S27" s="24">
        <f>(Overall_Summary!J391)/1000</f>
        <v>0</v>
      </c>
      <c r="T27" s="24">
        <f>(Overall_Summary!J400)/1000</f>
        <v>0</v>
      </c>
      <c r="U27" s="24">
        <f>(Overall_Summary!J463)/1000</f>
        <v>0</v>
      </c>
      <c r="V27" s="24">
        <f>(Overall_Summary!J427)/1000</f>
        <v>0</v>
      </c>
      <c r="W27" s="24">
        <f>(Overall_Summary!J481)/1000</f>
        <v>0</v>
      </c>
      <c r="X27" s="24">
        <f>(Overall_Summary!J472)/1000</f>
        <v>0</v>
      </c>
      <c r="Y27" s="24">
        <f>(Overall_Summary!J499+Overall_Summary!J544)/1000</f>
        <v>0</v>
      </c>
    </row>
    <row r="28" spans="1:25" x14ac:dyDescent="0.25">
      <c r="A28" s="2" t="str">
        <f>Overall_Summary!J109</f>
        <v>2030 Baseline</v>
      </c>
      <c r="B28" s="1" t="s">
        <v>11</v>
      </c>
      <c r="C28" s="24">
        <f>(Overall_Summary!J302)/1000</f>
        <v>0</v>
      </c>
      <c r="D28" s="24">
        <f>(Overall_Summary!J311)/1000</f>
        <v>2.8659714879306377</v>
      </c>
      <c r="E28" s="24">
        <f>(Overall_Summary!J320)/1000</f>
        <v>0</v>
      </c>
      <c r="F28" s="24">
        <f>(Overall_Summary!J329)/1000</f>
        <v>0</v>
      </c>
      <c r="G28" s="24">
        <f>(Overall_Summary!J338+Overall_Summary!J509)/1000</f>
        <v>0</v>
      </c>
      <c r="H28" s="24">
        <f>(Overall_Summary!J347+Overall_Summary!J518)/1000</f>
        <v>0.33572789180257945</v>
      </c>
      <c r="I28" s="24">
        <f>(Overall_Summary!J356+Overall_Summary!J527)/1000</f>
        <v>0</v>
      </c>
      <c r="J28" s="26">
        <f>(Overall_Summary!J365+Overall_Summary!J536)/1000+(1/0.87)*J29</f>
        <v>0.77855840116151165</v>
      </c>
      <c r="K28" s="24">
        <f>(Overall_Summary!J374)/1000</f>
        <v>0</v>
      </c>
      <c r="L28" s="24">
        <f>(Overall_Summary!J410)/1000</f>
        <v>0</v>
      </c>
      <c r="M28" s="24">
        <f>(Overall_Summary!J419)/1000</f>
        <v>0</v>
      </c>
      <c r="N28" s="24">
        <f>(Overall_Summary!J455)/1000</f>
        <v>0</v>
      </c>
      <c r="O28" s="24">
        <f>(Overall_Summary!J491)/1000</f>
        <v>0</v>
      </c>
      <c r="P28" s="24">
        <f>(Overall_Summary!J446)/1000</f>
        <v>0</v>
      </c>
      <c r="Q28" s="24">
        <f>(Overall_Summary!J437)/1000</f>
        <v>0</v>
      </c>
      <c r="R28" s="24">
        <f>(Overall_Summary!J383)/1000</f>
        <v>0</v>
      </c>
      <c r="S28" s="24">
        <f>(Overall_Summary!J392)/1000</f>
        <v>0</v>
      </c>
      <c r="T28" s="24">
        <f>(Overall_Summary!J401)/1000</f>
        <v>0</v>
      </c>
      <c r="U28" s="24">
        <f>(Overall_Summary!J464)/1000</f>
        <v>0</v>
      </c>
      <c r="V28" s="24">
        <f>(Overall_Summary!J428)/1000</f>
        <v>0</v>
      </c>
      <c r="W28" s="24">
        <f>(Overall_Summary!J482)/1000</f>
        <v>0</v>
      </c>
      <c r="X28" s="24">
        <f>(Overall_Summary!J473)/1000</f>
        <v>0</v>
      </c>
      <c r="Y28" s="24">
        <f>(Overall_Summary!J500+Overall_Summary!J545)/1000</f>
        <v>0</v>
      </c>
    </row>
    <row r="29" spans="1:25" x14ac:dyDescent="0.25">
      <c r="A29" s="2" t="str">
        <f>Overall_Summary!J109</f>
        <v>2030 Baseline</v>
      </c>
      <c r="B29" s="1" t="s">
        <v>12</v>
      </c>
      <c r="C29" s="24">
        <f>(Overall_Summary!J303)/1000</f>
        <v>0</v>
      </c>
      <c r="D29" s="24">
        <f>(Overall_Summary!J312)/1000</f>
        <v>0</v>
      </c>
      <c r="E29" s="24">
        <f>(Overall_Summary!J321)/1000</f>
        <v>0</v>
      </c>
      <c r="F29" s="24">
        <f>(Overall_Summary!J330)/1000</f>
        <v>0</v>
      </c>
      <c r="G29" s="24">
        <f>(Overall_Summary!J339+Overall_Summary!J510)/1000</f>
        <v>0</v>
      </c>
      <c r="H29" s="24">
        <f>(Overall_Summary!J348+Overall_Summary!J519)/1000</f>
        <v>0</v>
      </c>
      <c r="I29" s="24">
        <f>(Overall_Summary!J357+Overall_Summary!J528)/1000</f>
        <v>0</v>
      </c>
      <c r="J29" s="26">
        <f>(Overall_Summary!J366+Overall_Summary!J537)/1000</f>
        <v>0.67734580901051522</v>
      </c>
      <c r="K29" s="24">
        <f>(Overall_Summary!J375)/1000</f>
        <v>0</v>
      </c>
      <c r="L29" s="24">
        <f>(Overall_Summary!J411)/1000</f>
        <v>0</v>
      </c>
      <c r="M29" s="24">
        <f>(Overall_Summary!J420)/1000</f>
        <v>0</v>
      </c>
      <c r="N29" s="24">
        <f>(Overall_Summary!J456)/1000</f>
        <v>0</v>
      </c>
      <c r="O29" s="24">
        <f>(Overall_Summary!J492)/1000</f>
        <v>0</v>
      </c>
      <c r="P29" s="24">
        <f>(Overall_Summary!J447)/1000</f>
        <v>0</v>
      </c>
      <c r="Q29" s="24">
        <f>(Overall_Summary!J438)/1000</f>
        <v>0</v>
      </c>
      <c r="R29" s="24">
        <f>(Overall_Summary!J384)/1000</f>
        <v>0</v>
      </c>
      <c r="S29" s="24">
        <f>(Overall_Summary!J393)/1000</f>
        <v>0</v>
      </c>
      <c r="T29" s="24">
        <f>(Overall_Summary!J402)/1000</f>
        <v>0</v>
      </c>
      <c r="U29" s="24">
        <f>(Overall_Summary!J465)/1000</f>
        <v>0</v>
      </c>
      <c r="V29" s="24">
        <f>(Overall_Summary!J429)/1000</f>
        <v>0</v>
      </c>
      <c r="W29" s="24">
        <f>(Overall_Summary!J483)/1000</f>
        <v>0</v>
      </c>
      <c r="X29" s="24">
        <f>(Overall_Summary!J474)/1000</f>
        <v>0</v>
      </c>
      <c r="Y29" s="24">
        <f>(Overall_Summary!J501+Overall_Summary!J546)/1000</f>
        <v>0</v>
      </c>
    </row>
    <row r="30" spans="1:25" x14ac:dyDescent="0.25">
      <c r="A30" s="2" t="str">
        <f>Overall_Summary!J109</f>
        <v>2030 Baseline</v>
      </c>
      <c r="B30" s="1" t="s">
        <v>159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6">
        <f>(1/4.032)*J29</f>
        <v>0.16799251215538571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</row>
    <row r="31" spans="1:25" ht="30" x14ac:dyDescent="0.25">
      <c r="A31" s="2" t="str">
        <f>Overall_Summary!J109</f>
        <v>2030 Baseline</v>
      </c>
      <c r="B31" s="8" t="s">
        <v>158</v>
      </c>
      <c r="C31" s="24">
        <f>0.774/1000*Input_for_PyPSA_industry_prod!B4</f>
        <v>23.20625710209962</v>
      </c>
      <c r="D31" s="24">
        <f>0.041/1000*Input_for_PyPSA_industry_prod!C4</f>
        <v>6.4698527212436047E-2</v>
      </c>
      <c r="E31" s="24">
        <f>0.041/1000*Input_for_PyPSA_industry_prod!D4</f>
        <v>0.32349263606218021</v>
      </c>
      <c r="F31" s="24">
        <v>0</v>
      </c>
      <c r="G31" s="24">
        <v>0</v>
      </c>
      <c r="H31" s="24">
        <v>0</v>
      </c>
      <c r="I31" s="24">
        <v>0</v>
      </c>
      <c r="J31" s="26">
        <f>0.2/1000*Input_for_PyPSA_industry_prod!I4 -J30</f>
        <v>-0.16042440255750287</v>
      </c>
      <c r="K31" s="24">
        <v>0</v>
      </c>
      <c r="L31" s="24">
        <f>0.534/1000*Input_for_PyPSA_industry_prod!K4</f>
        <v>27.352570146956396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f>1.5/1000*Input_for_PyPSA_industry_prod!Q4</f>
        <v>1.2510444059301031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</row>
    <row r="32" spans="1:25" x14ac:dyDescent="0.25">
      <c r="A32" s="2" t="str">
        <f>Overall_Summary!K109</f>
        <v>2030 Green H2</v>
      </c>
      <c r="B32" s="1" t="s">
        <v>5</v>
      </c>
      <c r="C32" s="24">
        <f>(Overall_Summary!K296)/1000</f>
        <v>105.76905096226659</v>
      </c>
      <c r="D32" s="24">
        <f>(Overall_Summary!K305)/1000</f>
        <v>0</v>
      </c>
      <c r="E32" s="24">
        <f>(Overall_Summary!K314)/1000</f>
        <v>0</v>
      </c>
      <c r="F32" s="24">
        <f>(Overall_Summary!K323)/1000</f>
        <v>3.6376600501511756</v>
      </c>
      <c r="G32" s="24">
        <f>(Overall_Summary!K332+Overall_Summary!K503)/1000</f>
        <v>0</v>
      </c>
      <c r="H32" s="24">
        <f>(Overall_Summary!K341+Overall_Summary!K512)/1000</f>
        <v>0</v>
      </c>
      <c r="I32" s="24">
        <f>(Overall_Summary!K350+Overall_Summary!K521)/1000</f>
        <v>0</v>
      </c>
      <c r="J32" s="26">
        <f>(Overall_Summary!K359+Overall_Summary!K530)/1000</f>
        <v>0</v>
      </c>
      <c r="K32" s="24">
        <f>(Overall_Summary!K368)/1000</f>
        <v>1.1891251390480964</v>
      </c>
      <c r="L32" s="24">
        <f>(Overall_Summary!K404)/1000</f>
        <v>1.1751027750458247</v>
      </c>
      <c r="M32" s="24">
        <f>(Overall_Summary!K413)/1000</f>
        <v>0</v>
      </c>
      <c r="N32" s="24">
        <f>(Overall_Summary!K449)/1000</f>
        <v>0</v>
      </c>
      <c r="O32" s="24">
        <f>(Overall_Summary!K485)/1000</f>
        <v>0</v>
      </c>
      <c r="P32" s="24">
        <f>(Overall_Summary!K440)/1000</f>
        <v>0</v>
      </c>
      <c r="Q32" s="24">
        <f>(Overall_Summary!K431)/1000</f>
        <v>0</v>
      </c>
      <c r="R32" s="24">
        <f>(Overall_Summary!K377)/1000</f>
        <v>0</v>
      </c>
      <c r="S32" s="24">
        <f>(Overall_Summary!K386)/1000</f>
        <v>0</v>
      </c>
      <c r="T32" s="24">
        <f>(Overall_Summary!K395)/1000</f>
        <v>10.530310821327136</v>
      </c>
      <c r="U32" s="24">
        <f>(Overall_Summary!K458)/1000</f>
        <v>0</v>
      </c>
      <c r="V32" s="24">
        <f>(Overall_Summary!K422)/1000</f>
        <v>0</v>
      </c>
      <c r="W32" s="24">
        <f>(Overall_Summary!K476)/1000</f>
        <v>0</v>
      </c>
      <c r="X32" s="24">
        <f>(Overall_Summary!K467)/1000</f>
        <v>0</v>
      </c>
      <c r="Y32" s="24">
        <f>(Overall_Summary!K494+Overall_Summary!K539)/1000</f>
        <v>0</v>
      </c>
    </row>
    <row r="33" spans="1:25" x14ac:dyDescent="0.25">
      <c r="A33" s="2" t="str">
        <f>Overall_Summary!K109</f>
        <v>2030 Green H2</v>
      </c>
      <c r="B33" s="1" t="s">
        <v>6</v>
      </c>
      <c r="C33" s="24">
        <f>(Overall_Summary!K297)/1000</f>
        <v>0</v>
      </c>
      <c r="D33" s="24">
        <f>(Overall_Summary!K306)/1000</f>
        <v>0</v>
      </c>
      <c r="E33" s="24">
        <f>(Overall_Summary!K315)/1000</f>
        <v>0</v>
      </c>
      <c r="F33" s="24">
        <f>(Overall_Summary!K324)/1000</f>
        <v>1.6534818409778074</v>
      </c>
      <c r="G33" s="24">
        <f>(Overall_Summary!K333+Overall_Summary!K504)/1000</f>
        <v>0</v>
      </c>
      <c r="H33" s="24">
        <f>(Overall_Summary!K342+Overall_Summary!K513)/1000</f>
        <v>0</v>
      </c>
      <c r="I33" s="24">
        <f>(Overall_Summary!K351+Overall_Summary!K522)/1000</f>
        <v>90.403381531574894</v>
      </c>
      <c r="J33" s="26">
        <f>(Overall_Summary!K360+Overall_Summary!K531)/1000</f>
        <v>0</v>
      </c>
      <c r="K33" s="24">
        <f>(Overall_Summary!K369)/1000</f>
        <v>13.768817399504261</v>
      </c>
      <c r="L33" s="24">
        <f>(Overall_Summary!K405)/1000</f>
        <v>17.626541625687452</v>
      </c>
      <c r="M33" s="24">
        <f>(Overall_Summary!K414)/1000</f>
        <v>13.868667198891362</v>
      </c>
      <c r="N33" s="24">
        <f>(Overall_Summary!K450)/1000</f>
        <v>0</v>
      </c>
      <c r="O33" s="24">
        <f>(Overall_Summary!K486)/1000</f>
        <v>0</v>
      </c>
      <c r="P33" s="24">
        <f>(Overall_Summary!K441)/1000</f>
        <v>0</v>
      </c>
      <c r="Q33" s="24">
        <f>(Overall_Summary!K432)/1000</f>
        <v>0</v>
      </c>
      <c r="R33" s="24">
        <f>(Overall_Summary!K378)/1000</f>
        <v>0.94871584568828071</v>
      </c>
      <c r="S33" s="24">
        <f>(Overall_Summary!K387)/1000</f>
        <v>0.46284223097304084</v>
      </c>
      <c r="T33" s="24">
        <f>(Overall_Summary!K396)/1000</f>
        <v>10.969073772215767</v>
      </c>
      <c r="U33" s="24">
        <f>(Overall_Summary!K459)/1000</f>
        <v>0</v>
      </c>
      <c r="V33" s="24">
        <f>(Overall_Summary!K423)/1000</f>
        <v>0</v>
      </c>
      <c r="W33" s="24">
        <f>(Overall_Summary!K477)/1000</f>
        <v>0.20245611744695932</v>
      </c>
      <c r="X33" s="24">
        <f>(Overall_Summary!K468)/1000</f>
        <v>0</v>
      </c>
      <c r="Y33" s="24">
        <f>(Overall_Summary!K495+Overall_Summary!K540)/1000</f>
        <v>79.828959982880903</v>
      </c>
    </row>
    <row r="34" spans="1:25" x14ac:dyDescent="0.25">
      <c r="A34" s="2" t="str">
        <f>Overall_Summary!K109</f>
        <v>2030 Green H2</v>
      </c>
      <c r="B34" s="1" t="s">
        <v>7</v>
      </c>
      <c r="C34" s="24">
        <f>(Overall_Summary!K298)/1000</f>
        <v>8.1360808432512766</v>
      </c>
      <c r="D34" s="24">
        <f>(Overall_Summary!K307)/1000</f>
        <v>5.7832224475037135</v>
      </c>
      <c r="E34" s="24">
        <f>(Overall_Summary!K316)/1000</f>
        <v>0.44135118678317808</v>
      </c>
      <c r="F34" s="24">
        <f>(Overall_Summary!K325)/1000</f>
        <v>6.9446237321067903</v>
      </c>
      <c r="G34" s="24">
        <f>(Overall_Summary!K334+Overall_Summary!K505)/1000</f>
        <v>4.0769960904977598</v>
      </c>
      <c r="H34" s="24">
        <f>(Overall_Summary!K343+Overall_Summary!K514)/1000</f>
        <v>0</v>
      </c>
      <c r="I34" s="24">
        <f>(Overall_Summary!K352+Overall_Summary!K523)/1000</f>
        <v>1.5173729407195264</v>
      </c>
      <c r="J34" s="26">
        <f>(Overall_Summary!K361+Overall_Summary!K532)/1000</f>
        <v>0</v>
      </c>
      <c r="K34" s="24">
        <f>(Overall_Summary!K370)/1000</f>
        <v>25.034213453644114</v>
      </c>
      <c r="L34" s="24">
        <f>(Overall_Summary!K406)/1000</f>
        <v>11.751027750458302</v>
      </c>
      <c r="M34" s="24">
        <f>(Overall_Summary!K415)/1000</f>
        <v>9.9061908563509729</v>
      </c>
      <c r="N34" s="24">
        <f>(Overall_Summary!K451)/1000</f>
        <v>11.832755858399848</v>
      </c>
      <c r="O34" s="24">
        <f>(Overall_Summary!K487)/1000</f>
        <v>0</v>
      </c>
      <c r="P34" s="24">
        <f>(Overall_Summary!K442)/1000</f>
        <v>0</v>
      </c>
      <c r="Q34" s="24">
        <f>(Overall_Summary!K433)/1000</f>
        <v>0</v>
      </c>
      <c r="R34" s="24">
        <f>(Overall_Summary!K379)/1000</f>
        <v>1.8974316913765614</v>
      </c>
      <c r="S34" s="24">
        <f>(Overall_Summary!K388)/1000</f>
        <v>0.64797912336225705</v>
      </c>
      <c r="T34" s="24">
        <f>(Overall_Summary!K397)/1000</f>
        <v>6.5814442633294599</v>
      </c>
      <c r="U34" s="24">
        <f>(Overall_Summary!K460)/1000</f>
        <v>10.112946320873794</v>
      </c>
      <c r="V34" s="24">
        <f>(Overall_Summary!K424)/1000</f>
        <v>0</v>
      </c>
      <c r="W34" s="24">
        <f>(Overall_Summary!K478)/1000</f>
        <v>2.125789233193073</v>
      </c>
      <c r="X34" s="24">
        <f>(Overall_Summary!K469)/1000</f>
        <v>0</v>
      </c>
      <c r="Y34" s="24">
        <f>(Overall_Summary!K496+Overall_Summary!K541)/1000</f>
        <v>13.321622663066977</v>
      </c>
    </row>
    <row r="35" spans="1:25" x14ac:dyDescent="0.25">
      <c r="A35" s="2" t="str">
        <f>Overall_Summary!K109</f>
        <v>2030 Green H2</v>
      </c>
      <c r="B35" s="1" t="s">
        <v>8</v>
      </c>
      <c r="C35" s="24">
        <f>(Overall_Summary!K299)/1000</f>
        <v>32.544323373005106</v>
      </c>
      <c r="D35" s="24">
        <f>(Overall_Summary!K308)/1000</f>
        <v>0</v>
      </c>
      <c r="E35" s="24">
        <f>(Overall_Summary!K317)/1000</f>
        <v>0</v>
      </c>
      <c r="F35" s="24">
        <f>(Overall_Summary!K326)/1000</f>
        <v>14.219943832409143</v>
      </c>
      <c r="G35" s="24">
        <f>(Overall_Summary!K335+Overall_Summary!K506)/1000</f>
        <v>0</v>
      </c>
      <c r="H35" s="24">
        <f>(Overall_Summary!K344+Overall_Summary!K515)/1000</f>
        <v>0</v>
      </c>
      <c r="I35" s="24">
        <f>(Overall_Summary!K353+Overall_Summary!K524)/1000</f>
        <v>4.15910970927255</v>
      </c>
      <c r="J35" s="26">
        <f>(Overall_Summary!K362+Overall_Summary!K533)/1000</f>
        <v>0</v>
      </c>
      <c r="K35" s="24">
        <f>(Overall_Summary!K371)/1000</f>
        <v>0.62585533634110291</v>
      </c>
      <c r="L35" s="24">
        <f>(Overall_Summary!K407)/1000</f>
        <v>17.626541625687452</v>
      </c>
      <c r="M35" s="24">
        <f>(Overall_Summary!K416)/1000</f>
        <v>9.9061908563509729</v>
      </c>
      <c r="N35" s="24">
        <f>(Overall_Summary!K452)/1000</f>
        <v>182.22444021935763</v>
      </c>
      <c r="O35" s="24">
        <f>(Overall_Summary!K488)/1000</f>
        <v>0</v>
      </c>
      <c r="P35" s="24">
        <f>(Overall_Summary!K443)/1000</f>
        <v>0</v>
      </c>
      <c r="Q35" s="24">
        <f>(Overall_Summary!K434)/1000</f>
        <v>0</v>
      </c>
      <c r="R35" s="24">
        <f>(Overall_Summary!K380)/1000</f>
        <v>0</v>
      </c>
      <c r="S35" s="24">
        <f>(Overall_Summary!K389)/1000</f>
        <v>0</v>
      </c>
      <c r="T35" s="24">
        <f>(Overall_Summary!K398)/1000</f>
        <v>0</v>
      </c>
      <c r="U35" s="24">
        <f>(Overall_Summary!K461)/1000</f>
        <v>155.73937334145643</v>
      </c>
      <c r="V35" s="24">
        <f>(Overall_Summary!K425)/1000</f>
        <v>0</v>
      </c>
      <c r="W35" s="24">
        <f>(Overall_Summary!K479)/1000</f>
        <v>0.80982446978783729</v>
      </c>
      <c r="X35" s="24">
        <f>(Overall_Summary!K470)/1000</f>
        <v>0</v>
      </c>
      <c r="Y35" s="24">
        <f>(Overall_Summary!K497+Overall_Summary!K542)/1000</f>
        <v>11.545406307991382</v>
      </c>
    </row>
    <row r="36" spans="1:25" x14ac:dyDescent="0.25">
      <c r="A36" s="2" t="str">
        <f>Overall_Summary!K109</f>
        <v>2030 Green H2</v>
      </c>
      <c r="B36" s="1" t="s">
        <v>9</v>
      </c>
      <c r="C36" s="24">
        <f>(Overall_Summary!K300)/1000</f>
        <v>16.272161686502553</v>
      </c>
      <c r="D36" s="24">
        <f>(Overall_Summary!K309)/1000</f>
        <v>2.8916112237518568</v>
      </c>
      <c r="E36" s="24">
        <f>(Overall_Summary!K318)/1000</f>
        <v>3.9721606810486025</v>
      </c>
      <c r="F36" s="24">
        <f>(Overall_Summary!K327)/1000</f>
        <v>5.6218382593245453</v>
      </c>
      <c r="G36" s="24">
        <f>(Overall_Summary!K336+Overall_Summary!K507)/1000</f>
        <v>3.5883134165155241E-2</v>
      </c>
      <c r="H36" s="24">
        <f>(Overall_Summary!K345+Overall_Summary!K516)/1000</f>
        <v>0.19591616566755471</v>
      </c>
      <c r="I36" s="24">
        <f>(Overall_Summary!K354+Overall_Summary!K525)/1000</f>
        <v>2.2760594110792893</v>
      </c>
      <c r="J36" s="26">
        <f>((Overall_Summary!K363+Overall_Summary!K534)/1000)+(0.271*J39)</f>
        <v>2.1993990696681154</v>
      </c>
      <c r="K36" s="24">
        <f>(Overall_Summary!K372)/1000</f>
        <v>21.904936771938594</v>
      </c>
      <c r="L36" s="24">
        <f>(Overall_Summary!K408)/1000</f>
        <v>9.4008222003666422</v>
      </c>
      <c r="M36" s="24">
        <f>(Overall_Summary!K417)/1000</f>
        <v>5.5474668795565458</v>
      </c>
      <c r="N36" s="24">
        <f>(Overall_Summary!K453)/1000</f>
        <v>42.597921090239439</v>
      </c>
      <c r="O36" s="24">
        <f>(Overall_Summary!K489)/1000</f>
        <v>0</v>
      </c>
      <c r="P36" s="24">
        <f>(Overall_Summary!K444)/1000</f>
        <v>0</v>
      </c>
      <c r="Q36" s="24">
        <f>(Overall_Summary!K435)/1000</f>
        <v>0</v>
      </c>
      <c r="R36" s="24">
        <f>(Overall_Summary!K381)/1000</f>
        <v>16.128169376700772</v>
      </c>
      <c r="S36" s="24">
        <f>(Overall_Summary!K390)/1000</f>
        <v>0.7405475695568654</v>
      </c>
      <c r="T36" s="24">
        <f>(Overall_Summary!K399)/1000</f>
        <v>15.356703281102071</v>
      </c>
      <c r="U36" s="24">
        <f>(Overall_Summary!K462)/1000</f>
        <v>36.40660675514566</v>
      </c>
      <c r="V36" s="24">
        <f>(Overall_Summary!K426)/1000</f>
        <v>0</v>
      </c>
      <c r="W36" s="24">
        <f>(Overall_Summary!K480)/1000</f>
        <v>6.9847360519200965</v>
      </c>
      <c r="X36" s="24">
        <f>(Overall_Summary!K471)/1000</f>
        <v>0</v>
      </c>
      <c r="Y36" s="24">
        <f>(Overall_Summary!K498+Overall_Summary!K543)/1000</f>
        <v>57.727031539956911</v>
      </c>
    </row>
    <row r="37" spans="1:25" x14ac:dyDescent="0.25">
      <c r="A37" s="2" t="str">
        <f>Overall_Summary!K109</f>
        <v>2030 Green H2</v>
      </c>
      <c r="B37" s="1" t="s">
        <v>10</v>
      </c>
      <c r="C37" s="24">
        <f>(Overall_Summary!K301)/1000</f>
        <v>0</v>
      </c>
      <c r="D37" s="24">
        <f>(Overall_Summary!K310)/1000</f>
        <v>0</v>
      </c>
      <c r="E37" s="24">
        <f>(Overall_Summary!K319)/1000</f>
        <v>0</v>
      </c>
      <c r="F37" s="24">
        <f>(Overall_Summary!K328)/1000</f>
        <v>0</v>
      </c>
      <c r="G37" s="24">
        <f>(Overall_Summary!K337+Overall_Summary!K508)/1000</f>
        <v>0</v>
      </c>
      <c r="H37" s="24">
        <f>(Overall_Summary!K346+Overall_Summary!K517)/1000</f>
        <v>0</v>
      </c>
      <c r="I37" s="24">
        <f>(Overall_Summary!K355+Overall_Summary!K526)/1000</f>
        <v>0</v>
      </c>
      <c r="J37" s="26">
        <f>(Overall_Summary!K364+Overall_Summary!K535)/1000</f>
        <v>0</v>
      </c>
      <c r="K37" s="24">
        <f>(Overall_Summary!K373)/1000</f>
        <v>0</v>
      </c>
      <c r="L37" s="24">
        <f>(Overall_Summary!K409)/1000</f>
        <v>0</v>
      </c>
      <c r="M37" s="24">
        <f>(Overall_Summary!K418)/1000</f>
        <v>0</v>
      </c>
      <c r="N37" s="24">
        <f>(Overall_Summary!K454)/1000</f>
        <v>0</v>
      </c>
      <c r="O37" s="24">
        <f>(Overall_Summary!K490)/1000</f>
        <v>0</v>
      </c>
      <c r="P37" s="24">
        <f>(Overall_Summary!K445)/1000</f>
        <v>0</v>
      </c>
      <c r="Q37" s="24">
        <f>(Overall_Summary!K436)/1000</f>
        <v>0</v>
      </c>
      <c r="R37" s="24">
        <f>(Overall_Summary!K382)/1000</f>
        <v>0</v>
      </c>
      <c r="S37" s="24">
        <f>(Overall_Summary!K391)/1000</f>
        <v>0</v>
      </c>
      <c r="T37" s="24">
        <f>(Overall_Summary!K400)/1000</f>
        <v>0</v>
      </c>
      <c r="U37" s="24">
        <f>(Overall_Summary!K463)/1000</f>
        <v>0</v>
      </c>
      <c r="V37" s="24">
        <f>(Overall_Summary!K427)/1000</f>
        <v>0</v>
      </c>
      <c r="W37" s="24">
        <f>(Overall_Summary!K481)/1000</f>
        <v>0</v>
      </c>
      <c r="X37" s="24">
        <f>(Overall_Summary!K472)/1000</f>
        <v>0</v>
      </c>
      <c r="Y37" s="24">
        <f>(Overall_Summary!K499+Overall_Summary!K544)/1000</f>
        <v>0</v>
      </c>
    </row>
    <row r="38" spans="1:25" x14ac:dyDescent="0.25">
      <c r="A38" s="2" t="str">
        <f>Overall_Summary!K109</f>
        <v>2030 Green H2</v>
      </c>
      <c r="B38" s="1" t="s">
        <v>11</v>
      </c>
      <c r="C38" s="24">
        <f>(Overall_Summary!K302)/1000</f>
        <v>0</v>
      </c>
      <c r="D38" s="24">
        <f>(Overall_Summary!K311)/1000</f>
        <v>5.7832224475037135</v>
      </c>
      <c r="E38" s="24">
        <f>(Overall_Summary!K320)/1000</f>
        <v>0</v>
      </c>
      <c r="F38" s="24">
        <f>(Overall_Summary!K329)/1000</f>
        <v>0.99208910458668431</v>
      </c>
      <c r="G38" s="24">
        <f>(Overall_Summary!K338+Overall_Summary!K509)/1000</f>
        <v>0</v>
      </c>
      <c r="H38" s="24">
        <f>(Overall_Summary!K347+Overall_Summary!K518)/1000</f>
        <v>0.6831896699623129</v>
      </c>
      <c r="I38" s="24">
        <f>(Overall_Summary!K356+Overall_Summary!K527)/1000</f>
        <v>0</v>
      </c>
      <c r="J38" s="26">
        <f>(Overall_Summary!K365+Overall_Summary!K536)/1000+(1/0.87)*J39</f>
        <v>7.9233784372050478</v>
      </c>
      <c r="K38" s="24">
        <f>(Overall_Summary!K374)/1000</f>
        <v>6.2585533634110277E-2</v>
      </c>
      <c r="L38" s="24">
        <f>(Overall_Summary!K410)/1000</f>
        <v>1.1751027750458303</v>
      </c>
      <c r="M38" s="24">
        <f>(Overall_Summary!K419)/1000</f>
        <v>0.39624763425403897</v>
      </c>
      <c r="N38" s="24">
        <f>(Overall_Summary!K455)/1000</f>
        <v>0</v>
      </c>
      <c r="O38" s="24">
        <f>(Overall_Summary!K491)/1000</f>
        <v>0</v>
      </c>
      <c r="P38" s="24">
        <f>(Overall_Summary!K446)/1000</f>
        <v>0</v>
      </c>
      <c r="Q38" s="24">
        <f>(Overall_Summary!K437)/1000</f>
        <v>0</v>
      </c>
      <c r="R38" s="24">
        <f>(Overall_Summary!K383)/1000</f>
        <v>0</v>
      </c>
      <c r="S38" s="24">
        <f>(Overall_Summary!K392)/1000</f>
        <v>0</v>
      </c>
      <c r="T38" s="24">
        <f>(Overall_Summary!K401)/1000</f>
        <v>0.43876295088863065</v>
      </c>
      <c r="U38" s="24">
        <f>(Overall_Summary!K464)/1000</f>
        <v>0</v>
      </c>
      <c r="V38" s="24">
        <f>(Overall_Summary!K428)/1000</f>
        <v>0</v>
      </c>
      <c r="W38" s="24">
        <f>(Overall_Summary!K482)/1000</f>
        <v>0</v>
      </c>
      <c r="X38" s="24">
        <f>(Overall_Summary!K473)/1000</f>
        <v>0</v>
      </c>
      <c r="Y38" s="24">
        <f>(Overall_Summary!K500+Overall_Summary!K545)/1000</f>
        <v>0.74355760343551824</v>
      </c>
    </row>
    <row r="39" spans="1:25" x14ac:dyDescent="0.25">
      <c r="A39" s="2" t="str">
        <f>Overall_Summary!K109</f>
        <v>2030 Green H2</v>
      </c>
      <c r="B39" s="1" t="s">
        <v>12</v>
      </c>
      <c r="C39" s="24">
        <f>(Overall_Summary!K303)/1000</f>
        <v>0</v>
      </c>
      <c r="D39" s="24">
        <f>(Overall_Summary!K312)/1000</f>
        <v>0</v>
      </c>
      <c r="E39" s="24">
        <f>(Overall_Summary!K321)/1000</f>
        <v>0</v>
      </c>
      <c r="F39" s="24">
        <f>(Overall_Summary!K330)/1000</f>
        <v>0</v>
      </c>
      <c r="G39" s="24">
        <f>(Overall_Summary!K339+Overall_Summary!K510)/1000</f>
        <v>0</v>
      </c>
      <c r="H39" s="24">
        <f>(Overall_Summary!K348+Overall_Summary!K519)/1000</f>
        <v>0</v>
      </c>
      <c r="I39" s="24">
        <f>(Overall_Summary!K357+Overall_Summary!K528)/1000</f>
        <v>0</v>
      </c>
      <c r="J39" s="26">
        <f>(Overall_Summary!K366+Overall_Summary!K537)/1000</f>
        <v>6.893339240368392</v>
      </c>
      <c r="K39" s="24">
        <f>(Overall_Summary!K375)/1000</f>
        <v>0</v>
      </c>
      <c r="L39" s="24">
        <f>(Overall_Summary!K411)/1000</f>
        <v>0</v>
      </c>
      <c r="M39" s="24">
        <f>(Overall_Summary!K420)/1000</f>
        <v>0</v>
      </c>
      <c r="N39" s="24">
        <f>(Overall_Summary!K456)/1000</f>
        <v>0</v>
      </c>
      <c r="O39" s="24">
        <f>(Overall_Summary!K492)/1000</f>
        <v>0</v>
      </c>
      <c r="P39" s="24">
        <f>(Overall_Summary!K447)/1000</f>
        <v>0</v>
      </c>
      <c r="Q39" s="24">
        <f>(Overall_Summary!K438)/1000</f>
        <v>0</v>
      </c>
      <c r="R39" s="24">
        <f>(Overall_Summary!K384)/1000</f>
        <v>0</v>
      </c>
      <c r="S39" s="24">
        <f>(Overall_Summary!K393)/1000</f>
        <v>0</v>
      </c>
      <c r="T39" s="24">
        <f>(Overall_Summary!K402)/1000</f>
        <v>0</v>
      </c>
      <c r="U39" s="24">
        <f>(Overall_Summary!K465)/1000</f>
        <v>0</v>
      </c>
      <c r="V39" s="24">
        <f>(Overall_Summary!K429)/1000</f>
        <v>0</v>
      </c>
      <c r="W39" s="24">
        <f>(Overall_Summary!K483)/1000</f>
        <v>0</v>
      </c>
      <c r="X39" s="24">
        <f>(Overall_Summary!K474)/1000</f>
        <v>0</v>
      </c>
      <c r="Y39" s="24">
        <f>(Overall_Summary!K501+Overall_Summary!K546)/1000</f>
        <v>0</v>
      </c>
    </row>
    <row r="40" spans="1:25" x14ac:dyDescent="0.25">
      <c r="A40" s="2" t="str">
        <f>Overall_Summary!K109</f>
        <v>2030 Green H2</v>
      </c>
      <c r="B40" s="1" t="s">
        <v>159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6">
        <f>(1/4.032)*J39</f>
        <v>1.7096575496945416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</row>
    <row r="41" spans="1:25" ht="30" x14ac:dyDescent="0.25">
      <c r="A41" s="2" t="str">
        <f>Overall_Summary!K109</f>
        <v>2030 Green H2</v>
      </c>
      <c r="B41" s="8" t="s">
        <v>158</v>
      </c>
      <c r="C41" s="24">
        <f>0.774/1000*Input_for_PyPSA_industry_prod!B5</f>
        <v>22.181557633208421</v>
      </c>
      <c r="D41" s="24">
        <f>0.041/1000*Input_for_PyPSA_industry_prod!C5</f>
        <v>0.13055467455663872</v>
      </c>
      <c r="E41" s="24">
        <f>0.041/1000*Input_for_PyPSA_industry_prod!D5</f>
        <v>0.32638668639159674</v>
      </c>
      <c r="F41" s="24">
        <v>0</v>
      </c>
      <c r="G41" s="24">
        <v>0</v>
      </c>
      <c r="H41" s="24">
        <v>0</v>
      </c>
      <c r="I41" s="24">
        <v>0</v>
      </c>
      <c r="J41" s="26">
        <f>0.2/1000*Input_for_PyPSA_industry_prod!I5 -J40</f>
        <v>-1.6326369995228278</v>
      </c>
      <c r="K41" s="24">
        <v>0</v>
      </c>
      <c r="L41" s="24">
        <f>0.534/1000*Input_for_PyPSA_industry_prod!K5</f>
        <v>27.352570146956396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f>1.5/1000*Input_for_PyPSA_industry_prod!Q5</f>
        <v>1.2510444059301031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</row>
    <row r="42" spans="1:25" x14ac:dyDescent="0.25">
      <c r="A42" s="2" t="str">
        <f>Overall_Summary!L109</f>
        <v>2030 Direct Electrification</v>
      </c>
      <c r="B42" s="1" t="s">
        <v>5</v>
      </c>
      <c r="C42" s="24">
        <f>(Overall_Summary!L296)/1000</f>
        <v>104.66729001474297</v>
      </c>
      <c r="D42" s="24">
        <f>(Overall_Summary!L305)/1000</f>
        <v>0</v>
      </c>
      <c r="E42" s="24">
        <f>(Overall_Summary!L314)/1000</f>
        <v>0</v>
      </c>
      <c r="F42" s="24">
        <f>(Overall_Summary!L323)/1000</f>
        <v>3.6919534837355248</v>
      </c>
      <c r="G42" s="24">
        <f>(Overall_Summary!L332+Overall_Summary!L503)/1000</f>
        <v>0</v>
      </c>
      <c r="H42" s="24">
        <f>(Overall_Summary!L341+Overall_Summary!L512)/1000</f>
        <v>0</v>
      </c>
      <c r="I42" s="24">
        <f>(Overall_Summary!L350+Overall_Summary!L521)/1000</f>
        <v>0</v>
      </c>
      <c r="J42" s="26">
        <f>(Overall_Summary!L359+Overall_Summary!L530)/1000</f>
        <v>0</v>
      </c>
      <c r="K42" s="24">
        <f>(Overall_Summary!L368)/1000</f>
        <v>0.93378947789191213</v>
      </c>
      <c r="L42" s="24">
        <f>(Overall_Summary!L404)/1000</f>
        <v>1.1751027750458314</v>
      </c>
      <c r="M42" s="24">
        <f>(Overall_Summary!L413)/1000</f>
        <v>0</v>
      </c>
      <c r="N42" s="24">
        <f>(Overall_Summary!L449)/1000</f>
        <v>0</v>
      </c>
      <c r="O42" s="24">
        <f>(Overall_Summary!L485)/1000</f>
        <v>0</v>
      </c>
      <c r="P42" s="24">
        <f>(Overall_Summary!L440)/1000</f>
        <v>1.4690817196631978</v>
      </c>
      <c r="Q42" s="24">
        <f>(Overall_Summary!L431)/1000</f>
        <v>0</v>
      </c>
      <c r="R42" s="24">
        <f>(Overall_Summary!L377)/1000</f>
        <v>0</v>
      </c>
      <c r="S42" s="24">
        <f>(Overall_Summary!L386)/1000</f>
        <v>0</v>
      </c>
      <c r="T42" s="24">
        <f>(Overall_Summary!L395)/1000</f>
        <v>10.6874796395559</v>
      </c>
      <c r="U42" s="24">
        <f>(Overall_Summary!L458)/1000</f>
        <v>0</v>
      </c>
      <c r="V42" s="24">
        <f>(Overall_Summary!L422)/1000</f>
        <v>0</v>
      </c>
      <c r="W42" s="24">
        <f>(Overall_Summary!L476)/1000</f>
        <v>0</v>
      </c>
      <c r="X42" s="24">
        <f>(Overall_Summary!L467)/1000</f>
        <v>0</v>
      </c>
      <c r="Y42" s="24">
        <f>(Overall_Summary!L494+Overall_Summary!L539)/1000</f>
        <v>0</v>
      </c>
    </row>
    <row r="43" spans="1:25" x14ac:dyDescent="0.25">
      <c r="A43" s="2" t="str">
        <f>Overall_Summary!L109</f>
        <v>2030 Direct Electrification</v>
      </c>
      <c r="B43" s="1" t="s">
        <v>6</v>
      </c>
      <c r="C43" s="24">
        <f>(Overall_Summary!L297)/1000</f>
        <v>0</v>
      </c>
      <c r="D43" s="24">
        <f>(Overall_Summary!L306)/1000</f>
        <v>0</v>
      </c>
      <c r="E43" s="24">
        <f>(Overall_Summary!L315)/1000</f>
        <v>0</v>
      </c>
      <c r="F43" s="24">
        <f>(Overall_Summary!L324)/1000</f>
        <v>1.6781606744252373</v>
      </c>
      <c r="G43" s="24">
        <f>(Overall_Summary!L333+Overall_Summary!L504)/1000</f>
        <v>0</v>
      </c>
      <c r="H43" s="24">
        <f>(Overall_Summary!L342+Overall_Summary!L513)/1000</f>
        <v>0</v>
      </c>
      <c r="I43" s="24">
        <f>(Overall_Summary!L351+Overall_Summary!L522)/1000</f>
        <v>96.894265639165255</v>
      </c>
      <c r="J43" s="26">
        <f>(Overall_Summary!L360+Overall_Summary!L531)/1000</f>
        <v>0</v>
      </c>
      <c r="K43" s="24">
        <f>(Overall_Summary!L369)/1000</f>
        <v>13.695579009081365</v>
      </c>
      <c r="L43" s="24">
        <f>(Overall_Summary!L405)/1000</f>
        <v>17.626541625687452</v>
      </c>
      <c r="M43" s="24">
        <f>(Overall_Summary!L414)/1000</f>
        <v>13.868667198891362</v>
      </c>
      <c r="N43" s="24">
        <f>(Overall_Summary!L450)/1000</f>
        <v>0</v>
      </c>
      <c r="O43" s="24">
        <f>(Overall_Summary!L486)/1000</f>
        <v>0</v>
      </c>
      <c r="P43" s="24">
        <f>(Overall_Summary!L441)/1000</f>
        <v>8.81449031797918</v>
      </c>
      <c r="Q43" s="24">
        <f>(Overall_Summary!L432)/1000</f>
        <v>0</v>
      </c>
      <c r="R43" s="24">
        <f>(Overall_Summary!L378)/1000</f>
        <v>0.96570732665779657</v>
      </c>
      <c r="S43" s="24">
        <f>(Overall_Summary!L387)/1000</f>
        <v>0.47113172565704825</v>
      </c>
      <c r="T43" s="24">
        <f>(Overall_Summary!L396)/1000</f>
        <v>11.132791291204061</v>
      </c>
      <c r="U43" s="24">
        <f>(Overall_Summary!L459)/1000</f>
        <v>0</v>
      </c>
      <c r="V43" s="24">
        <f>(Overall_Summary!L423)/1000</f>
        <v>0</v>
      </c>
      <c r="W43" s="24">
        <f>(Overall_Summary!L477)/1000</f>
        <v>0.20245611744695932</v>
      </c>
      <c r="X43" s="24">
        <f>(Overall_Summary!L468)/1000</f>
        <v>0</v>
      </c>
      <c r="Y43" s="24">
        <f>(Overall_Summary!L495+Overall_Summary!L540)/1000</f>
        <v>79.43740571298666</v>
      </c>
    </row>
    <row r="44" spans="1:25" x14ac:dyDescent="0.25">
      <c r="A44" s="2" t="str">
        <f>Overall_Summary!L109</f>
        <v>2030 Direct Electrification</v>
      </c>
      <c r="B44" s="1" t="s">
        <v>7</v>
      </c>
      <c r="C44" s="24">
        <f>(Overall_Summary!L298)/1000</f>
        <v>8.051330001134076</v>
      </c>
      <c r="D44" s="24">
        <f>(Overall_Summary!L307)/1000</f>
        <v>2.7108855222673656</v>
      </c>
      <c r="E44" s="24">
        <f>(Overall_Summary!L316)/1000</f>
        <v>0.55168898347897255</v>
      </c>
      <c r="F44" s="24">
        <f>(Overall_Summary!L325)/1000</f>
        <v>7.0482748325859959</v>
      </c>
      <c r="G44" s="24">
        <f>(Overall_Summary!L334+Overall_Summary!L505)/1000</f>
        <v>4.5078446962726657</v>
      </c>
      <c r="H44" s="24">
        <f>(Overall_Summary!L343+Overall_Summary!L514)/1000</f>
        <v>0</v>
      </c>
      <c r="I44" s="24">
        <f>(Overall_Summary!L352+Overall_Summary!L523)/1000</f>
        <v>1.6400829596370567</v>
      </c>
      <c r="J44" s="26">
        <f>(Overall_Summary!L361+Overall_Summary!L532)/1000</f>
        <v>0</v>
      </c>
      <c r="K44" s="24">
        <f>(Overall_Summary!L370)/1000</f>
        <v>24.901052743784305</v>
      </c>
      <c r="L44" s="24">
        <f>(Overall_Summary!L406)/1000</f>
        <v>11.751027750458302</v>
      </c>
      <c r="M44" s="24">
        <f>(Overall_Summary!L415)/1000</f>
        <v>9.9061908563509729</v>
      </c>
      <c r="N44" s="24">
        <f>(Overall_Summary!L451)/1000</f>
        <v>11.832755858399848</v>
      </c>
      <c r="O44" s="24">
        <f>(Overall_Summary!L487)/1000</f>
        <v>0</v>
      </c>
      <c r="P44" s="24">
        <f>(Overall_Summary!L442)/1000</f>
        <v>3.525796127191672</v>
      </c>
      <c r="Q44" s="24">
        <f>(Overall_Summary!L433)/1000</f>
        <v>0</v>
      </c>
      <c r="R44" s="24">
        <f>(Overall_Summary!L379)/1000</f>
        <v>1.9314146533155931</v>
      </c>
      <c r="S44" s="24">
        <f>(Overall_Summary!L388)/1000</f>
        <v>0.65958441591986749</v>
      </c>
      <c r="T44" s="24">
        <f>(Overall_Summary!L397)/1000</f>
        <v>6.6796747747224359</v>
      </c>
      <c r="U44" s="24">
        <f>(Overall_Summary!L460)/1000</f>
        <v>10.112946320873794</v>
      </c>
      <c r="V44" s="24">
        <f>(Overall_Summary!L424)/1000</f>
        <v>0</v>
      </c>
      <c r="W44" s="24">
        <f>(Overall_Summary!L478)/1000</f>
        <v>2.125789233193073</v>
      </c>
      <c r="X44" s="24">
        <f>(Overall_Summary!L469)/1000</f>
        <v>0</v>
      </c>
      <c r="Y44" s="24">
        <f>(Overall_Summary!L496+Overall_Summary!L541)/1000</f>
        <v>13.321622663066977</v>
      </c>
    </row>
    <row r="45" spans="1:25" x14ac:dyDescent="0.25">
      <c r="A45" s="2" t="str">
        <f>Overall_Summary!L109</f>
        <v>2030 Direct Electrification</v>
      </c>
      <c r="B45" s="1" t="s">
        <v>8</v>
      </c>
      <c r="C45" s="24">
        <f>(Overall_Summary!L299)/1000</f>
        <v>32.205320004536304</v>
      </c>
      <c r="D45" s="24">
        <f>(Overall_Summary!L308)/1000</f>
        <v>0</v>
      </c>
      <c r="E45" s="24">
        <f>(Overall_Summary!L317)/1000</f>
        <v>0</v>
      </c>
      <c r="F45" s="24">
        <f>(Overall_Summary!L326)/1000</f>
        <v>14.432181800057039</v>
      </c>
      <c r="G45" s="24">
        <f>(Overall_Summary!L335+Overall_Summary!L506)/1000</f>
        <v>0</v>
      </c>
      <c r="H45" s="24">
        <f>(Overall_Summary!L344+Overall_Summary!L515)/1000</f>
        <v>0</v>
      </c>
      <c r="I45" s="24">
        <f>(Overall_Summary!L353+Overall_Summary!L524)/1000</f>
        <v>4.4954571011424145</v>
      </c>
      <c r="J45" s="26">
        <f>(Overall_Summary!L362+Overall_Summary!L533)/1000</f>
        <v>0</v>
      </c>
      <c r="K45" s="24">
        <f>(Overall_Summary!L371)/1000</f>
        <v>0.62252631859460761</v>
      </c>
      <c r="L45" s="24">
        <f>(Overall_Summary!L407)/1000</f>
        <v>17.626541625687452</v>
      </c>
      <c r="M45" s="24">
        <f>(Overall_Summary!L416)/1000</f>
        <v>9.9061908563509729</v>
      </c>
      <c r="N45" s="24">
        <f>(Overall_Summary!L452)/1000</f>
        <v>177.49133787599771</v>
      </c>
      <c r="O45" s="24">
        <f>(Overall_Summary!L488)/1000</f>
        <v>0</v>
      </c>
      <c r="P45" s="24">
        <f>(Overall_Summary!L443)/1000</f>
        <v>0.29381634393263933</v>
      </c>
      <c r="Q45" s="24">
        <f>(Overall_Summary!L434)/1000</f>
        <v>0</v>
      </c>
      <c r="R45" s="24">
        <f>(Overall_Summary!L380)/1000</f>
        <v>0</v>
      </c>
      <c r="S45" s="24">
        <f>(Overall_Summary!L389)/1000</f>
        <v>0</v>
      </c>
      <c r="T45" s="24">
        <f>(Overall_Summary!L398)/1000</f>
        <v>0</v>
      </c>
      <c r="U45" s="24">
        <f>(Overall_Summary!L461)/1000</f>
        <v>151.69419481310692</v>
      </c>
      <c r="V45" s="24">
        <f>(Overall_Summary!L425)/1000</f>
        <v>0</v>
      </c>
      <c r="W45" s="24">
        <f>(Overall_Summary!L479)/1000</f>
        <v>0.60736835234087794</v>
      </c>
      <c r="X45" s="24">
        <f>(Overall_Summary!L470)/1000</f>
        <v>0</v>
      </c>
      <c r="Y45" s="24">
        <f>(Overall_Summary!L497+Overall_Summary!L542)/1000</f>
        <v>10.508792462716006</v>
      </c>
    </row>
    <row r="46" spans="1:25" x14ac:dyDescent="0.25">
      <c r="A46" s="2" t="str">
        <f>Overall_Summary!L109</f>
        <v>2030 Direct Electrification</v>
      </c>
      <c r="B46" s="1" t="s">
        <v>9</v>
      </c>
      <c r="C46" s="24">
        <f>(Overall_Summary!L300)/1000</f>
        <v>16.102660002268152</v>
      </c>
      <c r="D46" s="24">
        <f>(Overall_Summary!L309)/1000</f>
        <v>1.3554427611336828</v>
      </c>
      <c r="E46" s="24">
        <f>(Overall_Summary!L318)/1000</f>
        <v>4.9652008513107537</v>
      </c>
      <c r="F46" s="24">
        <f>(Overall_Summary!L327)/1000</f>
        <v>6.7126426977009492</v>
      </c>
      <c r="G46" s="24">
        <f>(Overall_Summary!L336+Overall_Summary!L507)/1000</f>
        <v>3.9675190370929897E-2</v>
      </c>
      <c r="H46" s="24">
        <f>(Overall_Summary!L345+Overall_Summary!L516)/1000</f>
        <v>9.6275637881412038E-2</v>
      </c>
      <c r="I46" s="24">
        <f>(Overall_Summary!L354+Overall_Summary!L525)/1000</f>
        <v>3.2801659192741135</v>
      </c>
      <c r="J46" s="26">
        <f>(Overall_Summary!L363+Overall_Summary!L534)/1000 + 0.271*J49</f>
        <v>0.21611496115802781</v>
      </c>
      <c r="K46" s="24">
        <f>(Overall_Summary!L372)/1000</f>
        <v>22.099684310108568</v>
      </c>
      <c r="L46" s="24">
        <f>(Overall_Summary!L408)/1000</f>
        <v>10.575924975412471</v>
      </c>
      <c r="M46" s="24">
        <f>(Overall_Summary!L417)/1000</f>
        <v>5.9437145138105842</v>
      </c>
      <c r="N46" s="24">
        <f>(Overall_Summary!L453)/1000</f>
        <v>47.331023433599391</v>
      </c>
      <c r="O46" s="24">
        <f>(Overall_Summary!L489)/1000</f>
        <v>0</v>
      </c>
      <c r="P46" s="24">
        <f>(Overall_Summary!L444)/1000</f>
        <v>15.278449884497244</v>
      </c>
      <c r="Q46" s="24">
        <f>(Overall_Summary!L435)/1000</f>
        <v>0</v>
      </c>
      <c r="R46" s="24">
        <f>(Overall_Summary!L381)/1000</f>
        <v>16.417024553182543</v>
      </c>
      <c r="S46" s="24">
        <f>(Overall_Summary!L390)/1000</f>
        <v>0.75381076105127731</v>
      </c>
      <c r="T46" s="24">
        <f>(Overall_Summary!L399)/1000</f>
        <v>16.031219459333848</v>
      </c>
      <c r="U46" s="24">
        <f>(Overall_Summary!L462)/1000</f>
        <v>40.451785283495177</v>
      </c>
      <c r="V46" s="24">
        <f>(Overall_Summary!L426)/1000</f>
        <v>0</v>
      </c>
      <c r="W46" s="24">
        <f>(Overall_Summary!L480)/1000</f>
        <v>7.187192169367056</v>
      </c>
      <c r="X46" s="24">
        <f>(Overall_Summary!L471)/1000</f>
        <v>0</v>
      </c>
      <c r="Y46" s="24">
        <f>(Overall_Summary!L498+Overall_Summary!L543)/1000</f>
        <v>59.503247895032501</v>
      </c>
    </row>
    <row r="47" spans="1:25" x14ac:dyDescent="0.25">
      <c r="A47" s="2" t="str">
        <f>Overall_Summary!L109</f>
        <v>2030 Direct Electrification</v>
      </c>
      <c r="B47" s="1" t="s">
        <v>10</v>
      </c>
      <c r="C47" s="24">
        <f>(Overall_Summary!L301)/1000</f>
        <v>0</v>
      </c>
      <c r="D47" s="24">
        <f>(Overall_Summary!L310)/1000</f>
        <v>0</v>
      </c>
      <c r="E47" s="24">
        <f>(Overall_Summary!L319)/1000</f>
        <v>0</v>
      </c>
      <c r="F47" s="24">
        <f>(Overall_Summary!L328)/1000</f>
        <v>0</v>
      </c>
      <c r="G47" s="24">
        <f>(Overall_Summary!L337+Overall_Summary!L508)/1000</f>
        <v>0</v>
      </c>
      <c r="H47" s="24">
        <f>(Overall_Summary!L346+Overall_Summary!L517)/1000</f>
        <v>0</v>
      </c>
      <c r="I47" s="24">
        <f>(Overall_Summary!L355+Overall_Summary!L526)/1000</f>
        <v>0</v>
      </c>
      <c r="J47" s="26">
        <f>((Overall_Summary!K364+Overall_Summary!K535)/1000)+((1/4.032)*J50)</f>
        <v>4.1664809562347652E-2</v>
      </c>
      <c r="K47" s="24">
        <f>(Overall_Summary!L373)/1000</f>
        <v>0</v>
      </c>
      <c r="L47" s="24">
        <f>(Overall_Summary!L409)/1000</f>
        <v>0</v>
      </c>
      <c r="M47" s="24">
        <f>(Overall_Summary!L418)/1000</f>
        <v>0</v>
      </c>
      <c r="N47" s="24">
        <f>(Overall_Summary!L454)/1000</f>
        <v>0</v>
      </c>
      <c r="O47" s="24">
        <f>(Overall_Summary!L490)/1000</f>
        <v>0</v>
      </c>
      <c r="P47" s="24">
        <f>(Overall_Summary!L445)/1000</f>
        <v>0</v>
      </c>
      <c r="Q47" s="24">
        <f>(Overall_Summary!L436)/1000</f>
        <v>0</v>
      </c>
      <c r="R47" s="24">
        <f>(Overall_Summary!L382)/1000</f>
        <v>0</v>
      </c>
      <c r="S47" s="24">
        <f>(Overall_Summary!L391)/1000</f>
        <v>0</v>
      </c>
      <c r="T47" s="24">
        <f>(Overall_Summary!L400)/1000</f>
        <v>0</v>
      </c>
      <c r="U47" s="24">
        <f>(Overall_Summary!L463)/1000</f>
        <v>0</v>
      </c>
      <c r="V47" s="24">
        <f>(Overall_Summary!L427)/1000</f>
        <v>0</v>
      </c>
      <c r="W47" s="24">
        <f>(Overall_Summary!L481)/1000</f>
        <v>0</v>
      </c>
      <c r="X47" s="24">
        <f>(Overall_Summary!L472)/1000</f>
        <v>0</v>
      </c>
      <c r="Y47" s="24">
        <f>(Overall_Summary!L499+Overall_Summary!L544)/1000</f>
        <v>0</v>
      </c>
    </row>
    <row r="48" spans="1:25" x14ac:dyDescent="0.25">
      <c r="A48" s="2" t="str">
        <f>Overall_Summary!L109</f>
        <v>2030 Direct Electrification</v>
      </c>
      <c r="B48" s="1" t="s">
        <v>11</v>
      </c>
      <c r="C48" s="24">
        <f>(Overall_Summary!L302)/1000</f>
        <v>0</v>
      </c>
      <c r="D48" s="24">
        <f>(Overall_Summary!L311)/1000</f>
        <v>2.7108855222673656</v>
      </c>
      <c r="E48" s="24">
        <f>(Overall_Summary!L320)/1000</f>
        <v>0</v>
      </c>
      <c r="F48" s="24">
        <f>(Overall_Summary!L329)/1000</f>
        <v>0</v>
      </c>
      <c r="G48" s="24">
        <f>(Overall_Summary!L338+Overall_Summary!L509)/1000</f>
        <v>0</v>
      </c>
      <c r="H48" s="24">
        <f>(Overall_Summary!L347+Overall_Summary!L518)/1000</f>
        <v>0.33572789180257945</v>
      </c>
      <c r="I48" s="24">
        <f>(Overall_Summary!L356+Overall_Summary!L527)/1000</f>
        <v>0</v>
      </c>
      <c r="J48" s="26">
        <f>(Overall_Summary!L365+Overall_Summary!L536)/1000+(1/0.87)*J49</f>
        <v>0.77855840116151165</v>
      </c>
      <c r="K48" s="24">
        <f>(Overall_Summary!L374)/1000</f>
        <v>0</v>
      </c>
      <c r="L48" s="24">
        <f>(Overall_Summary!L410)/1000</f>
        <v>0</v>
      </c>
      <c r="M48" s="24">
        <f>(Overall_Summary!L419)/1000</f>
        <v>0</v>
      </c>
      <c r="N48" s="24">
        <f>(Overall_Summary!L455)/1000</f>
        <v>0</v>
      </c>
      <c r="O48" s="24">
        <f>(Overall_Summary!L491)/1000</f>
        <v>0</v>
      </c>
      <c r="P48" s="24">
        <f>(Overall_Summary!L446)/1000</f>
        <v>0</v>
      </c>
      <c r="Q48" s="24">
        <f>(Overall_Summary!L437)/1000</f>
        <v>0</v>
      </c>
      <c r="R48" s="24">
        <f>(Overall_Summary!L383)/1000</f>
        <v>0</v>
      </c>
      <c r="S48" s="24">
        <f>(Overall_Summary!L392)/1000</f>
        <v>0</v>
      </c>
      <c r="T48" s="24">
        <f>(Overall_Summary!L401)/1000</f>
        <v>0</v>
      </c>
      <c r="U48" s="24">
        <f>(Overall_Summary!L464)/1000</f>
        <v>0</v>
      </c>
      <c r="V48" s="24">
        <f>(Overall_Summary!L428)/1000</f>
        <v>0</v>
      </c>
      <c r="W48" s="24">
        <f>(Overall_Summary!L482)/1000</f>
        <v>0</v>
      </c>
      <c r="X48" s="24">
        <f>(Overall_Summary!L473)/1000</f>
        <v>0</v>
      </c>
      <c r="Y48" s="24">
        <f>(Overall_Summary!L500+Overall_Summary!L545)/1000</f>
        <v>0</v>
      </c>
    </row>
    <row r="49" spans="1:25" x14ac:dyDescent="0.25">
      <c r="A49" s="2" t="str">
        <f>Overall_Summary!L109</f>
        <v>2030 Direct Electrification</v>
      </c>
      <c r="B49" s="1" t="s">
        <v>12</v>
      </c>
      <c r="C49" s="24">
        <f>(Overall_Summary!L303)/1000</f>
        <v>0</v>
      </c>
      <c r="D49" s="24">
        <f>(Overall_Summary!L312)/1000</f>
        <v>0</v>
      </c>
      <c r="E49" s="24">
        <f>(Overall_Summary!L321)/1000</f>
        <v>0</v>
      </c>
      <c r="F49" s="24">
        <f>(Overall_Summary!L330)/1000</f>
        <v>0</v>
      </c>
      <c r="G49" s="24">
        <f>(Overall_Summary!L339+Overall_Summary!L510)/1000</f>
        <v>0</v>
      </c>
      <c r="H49" s="24">
        <f>(Overall_Summary!L348+Overall_Summary!L519)/1000</f>
        <v>0</v>
      </c>
      <c r="I49" s="24">
        <f>(Overall_Summary!L357+Overall_Summary!L528)/1000</f>
        <v>0</v>
      </c>
      <c r="J49" s="26">
        <f>(Overall_Summary!L366+Overall_Summary!L537)/1000</f>
        <v>0.67734580901051522</v>
      </c>
      <c r="K49" s="24">
        <f>(Overall_Summary!L375)/1000</f>
        <v>0</v>
      </c>
      <c r="L49" s="24">
        <f>(Overall_Summary!L411)/1000</f>
        <v>0</v>
      </c>
      <c r="M49" s="24">
        <f>(Overall_Summary!L420)/1000</f>
        <v>0</v>
      </c>
      <c r="N49" s="24">
        <f>(Overall_Summary!L456)/1000</f>
        <v>0</v>
      </c>
      <c r="O49" s="24">
        <f>(Overall_Summary!L492)/1000</f>
        <v>0</v>
      </c>
      <c r="P49" s="24">
        <f>(Overall_Summary!L447)/1000</f>
        <v>0</v>
      </c>
      <c r="Q49" s="24">
        <f>(Overall_Summary!L438)/1000</f>
        <v>0</v>
      </c>
      <c r="R49" s="24">
        <f>(Overall_Summary!L384)/1000</f>
        <v>0</v>
      </c>
      <c r="S49" s="24">
        <f>(Overall_Summary!L393)/1000</f>
        <v>0</v>
      </c>
      <c r="T49" s="24">
        <f>(Overall_Summary!L402)/1000</f>
        <v>0</v>
      </c>
      <c r="U49" s="24">
        <f>(Overall_Summary!L465)/1000</f>
        <v>0</v>
      </c>
      <c r="V49" s="24">
        <f>(Overall_Summary!L429)/1000</f>
        <v>0</v>
      </c>
      <c r="W49" s="24">
        <f>(Overall_Summary!L483)/1000</f>
        <v>0</v>
      </c>
      <c r="X49" s="24">
        <f>(Overall_Summary!L474)/1000</f>
        <v>0</v>
      </c>
      <c r="Y49" s="24">
        <f>(Overall_Summary!L501+Overall_Summary!L546)/1000</f>
        <v>0</v>
      </c>
    </row>
    <row r="50" spans="1:25" x14ac:dyDescent="0.25">
      <c r="A50" s="2" t="str">
        <f>Overall_Summary!L109</f>
        <v>2030 Direct Electrification</v>
      </c>
      <c r="B50" s="1" t="s">
        <v>159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6">
        <f>(1/4.032)*J49</f>
        <v>0.16799251215538571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</row>
    <row r="51" spans="1:25" ht="30" x14ac:dyDescent="0.25">
      <c r="A51" s="2" t="str">
        <f>Overall_Summary!L109</f>
        <v>2030 Direct Electrification</v>
      </c>
      <c r="B51" s="8" t="s">
        <v>158</v>
      </c>
      <c r="C51" s="24">
        <f>0.774/1000*Input_for_PyPSA_industry_prod!B6</f>
        <v>21.950499741195834</v>
      </c>
      <c r="D51" s="24">
        <f>0.041/1000*Input_for_PyPSA_industry_prod!C6</f>
        <v>6.1197503698424402E-2</v>
      </c>
      <c r="E51" s="24">
        <f>0.041/1000*Input_for_PyPSA_industry_prod!D6</f>
        <v>0.40798335798949592</v>
      </c>
      <c r="F51" s="24">
        <v>0</v>
      </c>
      <c r="G51" s="24">
        <v>0</v>
      </c>
      <c r="H51" s="24">
        <v>0</v>
      </c>
      <c r="I51" s="24">
        <v>0</v>
      </c>
      <c r="J51" s="26">
        <f>0.2/1000*Input_for_PyPSA_industry_prod!I6 -J50</f>
        <v>-0.16042440255750287</v>
      </c>
      <c r="K51" s="24">
        <v>0</v>
      </c>
      <c r="L51" s="24">
        <f>0.534/1000*Input_for_PyPSA_industry_prod!K6</f>
        <v>27.352570146956396</v>
      </c>
      <c r="M51" s="24">
        <v>0</v>
      </c>
      <c r="N51" s="24">
        <v>0</v>
      </c>
      <c r="O51" s="24">
        <v>0</v>
      </c>
      <c r="P51" s="24">
        <v>0</v>
      </c>
      <c r="Q51" s="24"/>
      <c r="R51" s="24">
        <f>1.5/1000*Input_for_PyPSA_industry_prod!Q6</f>
        <v>1.2734505850953293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</row>
    <row r="52" spans="1:25" x14ac:dyDescent="0.25">
      <c r="A52" s="2" t="str">
        <f>Overall_Summary!M109</f>
        <v>2035 Baseline</v>
      </c>
      <c r="B52" s="1" t="s">
        <v>5</v>
      </c>
      <c r="C52" s="24">
        <f>(Overall_Summary!M296)/1000</f>
        <v>73.184175483792657</v>
      </c>
      <c r="D52" s="24">
        <f>(Overall_Summary!M305)/1000</f>
        <v>0</v>
      </c>
      <c r="E52" s="24">
        <f>(Overall_Summary!M314)/1000</f>
        <v>0</v>
      </c>
      <c r="F52" s="24">
        <f>(Overall_Summary!M323)/1000</f>
        <v>2.7041309563854936</v>
      </c>
      <c r="G52" s="24">
        <f>(Overall_Summary!M332+Overall_Summary!M503)/1000</f>
        <v>0</v>
      </c>
      <c r="H52" s="24">
        <f>(Overall_Summary!M341+Overall_Summary!M512)/1000</f>
        <v>0</v>
      </c>
      <c r="I52" s="24">
        <f>(Overall_Summary!M350+Overall_Summary!M521)/1000</f>
        <v>0</v>
      </c>
      <c r="J52" s="26">
        <f>(Overall_Summary!M359+Overall_Summary!M530)/1000</f>
        <v>0</v>
      </c>
      <c r="K52" s="24">
        <f>(Overall_Summary!M368)/1000</f>
        <v>0</v>
      </c>
      <c r="L52" s="24">
        <f>(Overall_Summary!M404)/1000</f>
        <v>0</v>
      </c>
      <c r="M52" s="24">
        <f>(Overall_Summary!M413)/1000</f>
        <v>0</v>
      </c>
      <c r="N52" s="24">
        <f>(Overall_Summary!M449)/1000</f>
        <v>0</v>
      </c>
      <c r="O52" s="24">
        <f>(Overall_Summary!M485)/1000</f>
        <v>0</v>
      </c>
      <c r="P52" s="24">
        <f>(Overall_Summary!M440)/1000</f>
        <v>0</v>
      </c>
      <c r="Q52" s="24">
        <f>(Overall_Summary!M431)/1000</f>
        <v>0</v>
      </c>
      <c r="R52" s="24">
        <f>(Overall_Summary!M377)/1000</f>
        <v>0</v>
      </c>
      <c r="S52" s="24">
        <f>(Overall_Summary!M386)/1000</f>
        <v>0</v>
      </c>
      <c r="T52" s="24">
        <f>(Overall_Summary!M395)/1000</f>
        <v>4.4847501821949152</v>
      </c>
      <c r="U52" s="24">
        <f>(Overall_Summary!M458)/1000</f>
        <v>0</v>
      </c>
      <c r="V52" s="24">
        <f>(Overall_Summary!M422)/1000</f>
        <v>0</v>
      </c>
      <c r="W52" s="24">
        <f>(Overall_Summary!M476)/1000</f>
        <v>0</v>
      </c>
      <c r="X52" s="24">
        <f>(Overall_Summary!M467)/1000</f>
        <v>0</v>
      </c>
      <c r="Y52" s="24">
        <f>(Overall_Summary!M494+Overall_Summary!M539)/1000</f>
        <v>0</v>
      </c>
    </row>
    <row r="53" spans="1:25" x14ac:dyDescent="0.25">
      <c r="A53" s="2" t="str">
        <f>Overall_Summary!M109</f>
        <v>2035 Baseline</v>
      </c>
      <c r="B53" s="1" t="s">
        <v>6</v>
      </c>
      <c r="C53" s="24">
        <f>(Overall_Summary!M297)/1000</f>
        <v>0</v>
      </c>
      <c r="D53" s="24">
        <f>(Overall_Summary!M306)/1000</f>
        <v>0</v>
      </c>
      <c r="E53" s="24">
        <f>(Overall_Summary!M315)/1000</f>
        <v>0</v>
      </c>
      <c r="F53" s="24">
        <f>(Overall_Summary!M324)/1000</f>
        <v>0.67603273909637274</v>
      </c>
      <c r="G53" s="24">
        <f>(Overall_Summary!M333+Overall_Summary!M504)/1000</f>
        <v>0</v>
      </c>
      <c r="H53" s="24">
        <f>(Overall_Summary!M342+Overall_Summary!M513)/1000</f>
        <v>0</v>
      </c>
      <c r="I53" s="24">
        <f>(Overall_Summary!M351+Overall_Summary!M522)/1000+I59</f>
        <v>80.219888824699666</v>
      </c>
      <c r="J53" s="26">
        <f>(Overall_Summary!M360+Overall_Summary!M531)/1000</f>
        <v>0</v>
      </c>
      <c r="K53" s="24">
        <f>(Overall_Summary!M369)/1000</f>
        <v>10.279883949087644</v>
      </c>
      <c r="L53" s="24">
        <f>(Overall_Summary!M405)/1000</f>
        <v>14.524545156746697</v>
      </c>
      <c r="M53" s="24">
        <f>(Overall_Summary!M414)/1000</f>
        <v>10.784015263163022</v>
      </c>
      <c r="N53" s="24">
        <f>(Overall_Summary!M450)/1000</f>
        <v>0</v>
      </c>
      <c r="O53" s="24">
        <f>(Overall_Summary!M486)/1000</f>
        <v>0</v>
      </c>
      <c r="P53" s="24">
        <f>(Overall_Summary!M441)/1000</f>
        <v>7.7741927737341339</v>
      </c>
      <c r="Q53" s="24">
        <f>(Overall_Summary!M432)/1000</f>
        <v>0</v>
      </c>
      <c r="R53" s="24">
        <f>(Overall_Summary!M378)/1000</f>
        <v>0.74570179437888584</v>
      </c>
      <c r="S53" s="24">
        <f>(Overall_Summary!M387)/1000</f>
        <v>0.28189592053942308</v>
      </c>
      <c r="T53" s="24">
        <f>(Overall_Summary!M396)/1000</f>
        <v>8.9695003643898321</v>
      </c>
      <c r="U53" s="24">
        <f>(Overall_Summary!M459)/1000</f>
        <v>0</v>
      </c>
      <c r="V53" s="24">
        <f>(Overall_Summary!M423)/1000</f>
        <v>0</v>
      </c>
      <c r="W53" s="24">
        <f>(Overall_Summary!M477)/1000</f>
        <v>0</v>
      </c>
      <c r="X53" s="24">
        <f>(Overall_Summary!M468)/1000</f>
        <v>0</v>
      </c>
      <c r="Y53" s="24">
        <f>(Overall_Summary!M495+Overall_Summary!M540)/1000</f>
        <v>68.726814697858615</v>
      </c>
    </row>
    <row r="54" spans="1:25" x14ac:dyDescent="0.25">
      <c r="A54" s="2" t="str">
        <f>Overall_Summary!M109</f>
        <v>2035 Baseline</v>
      </c>
      <c r="B54" s="1" t="s">
        <v>7</v>
      </c>
      <c r="C54" s="24">
        <f>(Overall_Summary!M298)/1000</f>
        <v>14.63683509675853</v>
      </c>
      <c r="D54" s="24">
        <f>(Overall_Summary!M307)/1000</f>
        <v>4.131014064741712</v>
      </c>
      <c r="E54" s="24">
        <f>(Overall_Summary!M316)/1000</f>
        <v>0.28023253304680623</v>
      </c>
      <c r="F54" s="24">
        <f>(Overall_Summary!M325)/1000</f>
        <v>8.4504092387046583</v>
      </c>
      <c r="G54" s="24">
        <f>(Overall_Summary!M334+Overall_Summary!M505)/1000</f>
        <v>4.7889958307371483</v>
      </c>
      <c r="H54" s="24">
        <f>(Overall_Summary!M343+Overall_Summary!M514)/1000</f>
        <v>0</v>
      </c>
      <c r="I54" s="24">
        <f>(Overall_Summary!M352+Overall_Summary!M523)/1000</f>
        <v>3.7097239548929113</v>
      </c>
      <c r="J54" s="26">
        <f>(Overall_Summary!M361+Overall_Summary!M532)/1000</f>
        <v>0</v>
      </c>
      <c r="K54" s="24">
        <f>(Overall_Summary!M370)/1000</f>
        <v>24.73597075249214</v>
      </c>
      <c r="L54" s="24">
        <f>(Overall_Summary!M406)/1000</f>
        <v>14.524545156746697</v>
      </c>
      <c r="M54" s="24">
        <f>(Overall_Summary!M415)/1000</f>
        <v>9.9851993177435396</v>
      </c>
      <c r="N54" s="24">
        <f>(Overall_Summary!M451)/1000</f>
        <v>0</v>
      </c>
      <c r="O54" s="24">
        <f>(Overall_Summary!M487)/1000</f>
        <v>0</v>
      </c>
      <c r="P54" s="24">
        <f>(Overall_Summary!M442)/1000</f>
        <v>2.990074143743898</v>
      </c>
      <c r="Q54" s="24">
        <f>(Overall_Summary!M433)/1000</f>
        <v>0</v>
      </c>
      <c r="R54" s="24">
        <f>(Overall_Summary!M379)/1000</f>
        <v>1.8642544859472148</v>
      </c>
      <c r="S54" s="24">
        <f>(Overall_Summary!M388)/1000</f>
        <v>0.70473980134855752</v>
      </c>
      <c r="T54" s="24">
        <f>(Overall_Summary!M397)/1000</f>
        <v>8.9695003643898321</v>
      </c>
      <c r="U54" s="24">
        <f>(Overall_Summary!M460)/1000</f>
        <v>0</v>
      </c>
      <c r="V54" s="24">
        <f>(Overall_Summary!M424)/1000</f>
        <v>0</v>
      </c>
      <c r="W54" s="24">
        <f>(Overall_Summary!M478)/1000</f>
        <v>1.8667843854491466</v>
      </c>
      <c r="X54" s="24">
        <f>(Overall_Summary!M469)/1000</f>
        <v>0</v>
      </c>
      <c r="Y54" s="24">
        <f>(Overall_Summary!M496+Overall_Summary!M541)/1000</f>
        <v>11.979767679527672</v>
      </c>
    </row>
    <row r="55" spans="1:25" x14ac:dyDescent="0.25">
      <c r="A55" s="2" t="str">
        <f>Overall_Summary!M109</f>
        <v>2035 Baseline</v>
      </c>
      <c r="B55" s="1" t="s">
        <v>8</v>
      </c>
      <c r="C55" s="24">
        <f>(Overall_Summary!M299)/1000</f>
        <v>43.910505290275594</v>
      </c>
      <c r="D55" s="24">
        <f>(Overall_Summary!M308)/1000</f>
        <v>0</v>
      </c>
      <c r="E55" s="24">
        <f>(Overall_Summary!M317)/1000</f>
        <v>0</v>
      </c>
      <c r="F55" s="24">
        <f>(Overall_Summary!M326)/1000</f>
        <v>15.210736629668387</v>
      </c>
      <c r="G55" s="24">
        <f>(Overall_Summary!M335+Overall_Summary!M506)/1000</f>
        <v>0</v>
      </c>
      <c r="H55" s="24">
        <f>(Overall_Summary!M344+Overall_Summary!M515)/1000</f>
        <v>0</v>
      </c>
      <c r="I55" s="24">
        <f>(Overall_Summary!M353+Overall_Summary!M524)/1000</f>
        <v>12.094619816700256</v>
      </c>
      <c r="J55" s="26">
        <f>(Overall_Summary!M362+Overall_Summary!M533)/1000</f>
        <v>0</v>
      </c>
      <c r="K55" s="24">
        <f>(Overall_Summary!M371)/1000</f>
        <v>3.2124637340898889</v>
      </c>
      <c r="L55" s="24">
        <f>(Overall_Summary!M407)/1000</f>
        <v>20.334363219445375</v>
      </c>
      <c r="M55" s="24">
        <f>(Overall_Summary!M416)/1000</f>
        <v>11.183423235872764</v>
      </c>
      <c r="N55" s="24">
        <f>(Overall_Summary!M452)/1000</f>
        <v>185.25226503560165</v>
      </c>
      <c r="O55" s="24">
        <f>(Overall_Summary!M488)/1000</f>
        <v>0</v>
      </c>
      <c r="P55" s="24">
        <f>(Overall_Summary!M443)/1000</f>
        <v>1.495037071871949</v>
      </c>
      <c r="Q55" s="24">
        <f>(Overall_Summary!M434)/1000</f>
        <v>0</v>
      </c>
      <c r="R55" s="24">
        <f>(Overall_Summary!M380)/1000</f>
        <v>0</v>
      </c>
      <c r="S55" s="24">
        <f>(Overall_Summary!M389)/1000</f>
        <v>0</v>
      </c>
      <c r="T55" s="24">
        <f>(Overall_Summary!M398)/1000</f>
        <v>2.242375091097458</v>
      </c>
      <c r="U55" s="24">
        <f>(Overall_Summary!M461)/1000</f>
        <v>162.32002365979403</v>
      </c>
      <c r="V55" s="24">
        <f>(Overall_Summary!M425)/1000</f>
        <v>0</v>
      </c>
      <c r="W55" s="24">
        <f>(Overall_Summary!M479)/1000</f>
        <v>0.87848676962312788</v>
      </c>
      <c r="X55" s="24">
        <f>(Overall_Summary!M470)/1000</f>
        <v>0</v>
      </c>
      <c r="Y55" s="24">
        <f>(Overall_Summary!M497+Overall_Summary!M542)/1000</f>
        <v>23.429626919562338</v>
      </c>
    </row>
    <row r="56" spans="1:25" x14ac:dyDescent="0.25">
      <c r="A56" s="2" t="str">
        <f>Overall_Summary!M109</f>
        <v>2035 Baseline</v>
      </c>
      <c r="B56" s="1" t="s">
        <v>9</v>
      </c>
      <c r="C56" s="24">
        <f>(Overall_Summary!M300)/1000</f>
        <v>14.63683509675853</v>
      </c>
      <c r="D56" s="24">
        <f>(Overall_Summary!M309)/1000</f>
        <v>4.131014064741712</v>
      </c>
      <c r="E56" s="24">
        <f>(Overall_Summary!M318)/1000</f>
        <v>5.0441855948425127</v>
      </c>
      <c r="F56" s="24">
        <f>(Overall_Summary!M327)/1000</f>
        <v>6.7603273909637283</v>
      </c>
      <c r="G56" s="24">
        <f>(Overall_Summary!M336+Overall_Summary!M507)/1000</f>
        <v>4.1444668298796117E-2</v>
      </c>
      <c r="H56" s="24">
        <f>(Overall_Summary!M345+Overall_Summary!M516)/1000</f>
        <v>0.22628125132805452</v>
      </c>
      <c r="I56" s="24">
        <f>(Overall_Summary!M354+Overall_Summary!M525)/1000</f>
        <v>2.2258343729357466</v>
      </c>
      <c r="J56" s="26">
        <f>(Overall_Summary!M363+Overall_Summary!M534)/1000 + 0.271*J59</f>
        <v>4.9437689121578332</v>
      </c>
      <c r="K56" s="24">
        <f>(Overall_Summary!M372)/1000</f>
        <v>25.699709872719112</v>
      </c>
      <c r="L56" s="24">
        <f>(Overall_Summary!M408)/1000</f>
        <v>8.7147270940480173</v>
      </c>
      <c r="M56" s="24">
        <f>(Overall_Summary!M417)/1000</f>
        <v>7.9881594541948315</v>
      </c>
      <c r="N56" s="24">
        <f>(Overall_Summary!M453)/1000</f>
        <v>61.750755011867213</v>
      </c>
      <c r="O56" s="24">
        <f>(Overall_Summary!M489)/1000</f>
        <v>0</v>
      </c>
      <c r="P56" s="24">
        <f>(Overall_Summary!M444)/1000</f>
        <v>17.641437448088997</v>
      </c>
      <c r="Q56" s="24">
        <f>(Overall_Summary!M435)/1000</f>
        <v>0</v>
      </c>
      <c r="R56" s="24">
        <f>(Overall_Summary!M381)/1000</f>
        <v>15.846163130551323</v>
      </c>
      <c r="S56" s="24">
        <f>(Overall_Summary!M390)/1000</f>
        <v>1.0067711447836538</v>
      </c>
      <c r="T56" s="24">
        <f>(Overall_Summary!M399)/1000</f>
        <v>20.181375819877122</v>
      </c>
      <c r="U56" s="24">
        <f>(Overall_Summary!M462)/1000</f>
        <v>54.106674553264682</v>
      </c>
      <c r="V56" s="24">
        <f>(Overall_Summary!M426)/1000</f>
        <v>0</v>
      </c>
      <c r="W56" s="24">
        <f>(Overall_Summary!M480)/1000</f>
        <v>8.2358134652168236</v>
      </c>
      <c r="X56" s="24">
        <f>(Overall_Summary!M471)/1000</f>
        <v>0</v>
      </c>
      <c r="Y56" s="24">
        <f>(Overall_Summary!M498+Overall_Summary!M543)/1000</f>
        <v>63.584920760569943</v>
      </c>
    </row>
    <row r="57" spans="1:25" x14ac:dyDescent="0.25">
      <c r="A57" s="2" t="str">
        <f>Overall_Summary!M109</f>
        <v>2035 Baseline</v>
      </c>
      <c r="B57" s="1" t="s">
        <v>10</v>
      </c>
      <c r="C57" s="24">
        <f>(Overall_Summary!M301)/1000</f>
        <v>0</v>
      </c>
      <c r="D57" s="24">
        <f>(Overall_Summary!M310)/1000</f>
        <v>0</v>
      </c>
      <c r="E57" s="24">
        <f>(Overall_Summary!M319)/1000</f>
        <v>0</v>
      </c>
      <c r="F57" s="24">
        <f>(Overall_Summary!M328)/1000</f>
        <v>0</v>
      </c>
      <c r="G57" s="24">
        <f>(Overall_Summary!M337+Overall_Summary!M508)/1000</f>
        <v>0</v>
      </c>
      <c r="H57" s="24">
        <f>(Overall_Summary!M346+Overall_Summary!M517)/1000</f>
        <v>0</v>
      </c>
      <c r="I57" s="24">
        <f>(Overall_Summary!M355+Overall_Summary!M526)/1000</f>
        <v>0</v>
      </c>
      <c r="J57" s="26">
        <f>(Overall_Summary!M364+Overall_Summary!M535)/1000</f>
        <v>0</v>
      </c>
      <c r="K57" s="24">
        <f>(Overall_Summary!M373)/1000</f>
        <v>0</v>
      </c>
      <c r="L57" s="24">
        <f>(Overall_Summary!M409)/1000</f>
        <v>0</v>
      </c>
      <c r="M57" s="24">
        <f>(Overall_Summary!M418)/1000</f>
        <v>0</v>
      </c>
      <c r="N57" s="24">
        <f>(Overall_Summary!M454)/1000</f>
        <v>0</v>
      </c>
      <c r="O57" s="24">
        <f>(Overall_Summary!M490)/1000</f>
        <v>0</v>
      </c>
      <c r="P57" s="24">
        <f>(Overall_Summary!M445)/1000</f>
        <v>0</v>
      </c>
      <c r="Q57" s="24">
        <f>(Overall_Summary!M436)/1000</f>
        <v>0</v>
      </c>
      <c r="R57" s="24">
        <f>(Overall_Summary!M382)/1000</f>
        <v>0</v>
      </c>
      <c r="S57" s="24">
        <f>(Overall_Summary!M391)/1000</f>
        <v>0</v>
      </c>
      <c r="T57" s="24">
        <f>(Overall_Summary!M400)/1000</f>
        <v>0</v>
      </c>
      <c r="U57" s="24">
        <f>(Overall_Summary!M463)/1000</f>
        <v>0</v>
      </c>
      <c r="V57" s="24">
        <f>(Overall_Summary!M427)/1000</f>
        <v>0</v>
      </c>
      <c r="W57" s="24">
        <f>(Overall_Summary!M481)/1000</f>
        <v>0</v>
      </c>
      <c r="X57" s="24">
        <f>(Overall_Summary!M472)/1000</f>
        <v>0</v>
      </c>
      <c r="Y57" s="24">
        <f>(Overall_Summary!M499+Overall_Summary!M544)/1000</f>
        <v>0</v>
      </c>
    </row>
    <row r="58" spans="1:25" x14ac:dyDescent="0.25">
      <c r="A58" s="2" t="str">
        <f>Overall_Summary!M109</f>
        <v>2035 Baseline</v>
      </c>
      <c r="B58" s="1" t="s">
        <v>11</v>
      </c>
      <c r="C58" s="24">
        <f>(Overall_Summary!M302)/1000</f>
        <v>0</v>
      </c>
      <c r="D58" s="24">
        <f>(Overall_Summary!M311)/1000</f>
        <v>12.393042194225137</v>
      </c>
      <c r="E58" s="24">
        <f>(Overall_Summary!M320)/1000</f>
        <v>0.28023253304680623</v>
      </c>
      <c r="F58" s="24">
        <f>(Overall_Summary!M329)/1000</f>
        <v>0</v>
      </c>
      <c r="G58" s="24">
        <f>(Overall_Summary!M338+Overall_Summary!M509)/1000</f>
        <v>0</v>
      </c>
      <c r="H58" s="24">
        <f>(Overall_Summary!M347+Overall_Summary!M518)/1000</f>
        <v>0.80910369880902344</v>
      </c>
      <c r="I58" s="24">
        <f>(Overall_Summary!M356+Overall_Summary!M527)/1000</f>
        <v>0</v>
      </c>
      <c r="J58" s="26">
        <f>(Overall_Summary!M365+Overall_Summary!M536)/1000+(1/0.87)*J59</f>
        <v>17.876675809133847</v>
      </c>
      <c r="K58" s="24">
        <f>(Overall_Summary!M374)/1000</f>
        <v>0.32124637340898887</v>
      </c>
      <c r="L58" s="24">
        <f>(Overall_Summary!M410)/1000</f>
        <v>0</v>
      </c>
      <c r="M58" s="24">
        <f>(Overall_Summary!M419)/1000</f>
        <v>0</v>
      </c>
      <c r="N58" s="24">
        <f>(Overall_Summary!M455)/1000</f>
        <v>0</v>
      </c>
      <c r="O58" s="24">
        <f>(Overall_Summary!M491)/1000</f>
        <v>0</v>
      </c>
      <c r="P58" s="24">
        <f>(Overall_Summary!M446)/1000</f>
        <v>0</v>
      </c>
      <c r="Q58" s="24">
        <f>(Overall_Summary!M437)/1000</f>
        <v>0</v>
      </c>
      <c r="R58" s="24">
        <f>(Overall_Summary!M383)/1000</f>
        <v>0.18642544859472146</v>
      </c>
      <c r="S58" s="24">
        <f>(Overall_Summary!M392)/1000</f>
        <v>2.0135422895673074E-2</v>
      </c>
      <c r="T58" s="24">
        <f>(Overall_Summary!M401)/1000</f>
        <v>0</v>
      </c>
      <c r="U58" s="24">
        <f>(Overall_Summary!M464)/1000</f>
        <v>0</v>
      </c>
      <c r="V58" s="24">
        <f>(Overall_Summary!M428)/1000</f>
        <v>0</v>
      </c>
      <c r="W58" s="24">
        <f>(Overall_Summary!M482)/1000</f>
        <v>0</v>
      </c>
      <c r="X58" s="24">
        <f>(Overall_Summary!M473)/1000</f>
        <v>0</v>
      </c>
      <c r="Y58" s="24">
        <f>(Overall_Summary!M500+Overall_Summary!M545)/1000</f>
        <v>0.7633239493356444</v>
      </c>
    </row>
    <row r="59" spans="1:25" x14ac:dyDescent="0.25">
      <c r="A59" s="2" t="str">
        <f>Overall_Summary!M109</f>
        <v>2035 Baseline</v>
      </c>
      <c r="B59" s="1" t="s">
        <v>12</v>
      </c>
      <c r="C59" s="24">
        <f>(Overall_Summary!M303)/1000</f>
        <v>0</v>
      </c>
      <c r="D59" s="24">
        <f>(Overall_Summary!M312)/1000</f>
        <v>0</v>
      </c>
      <c r="E59" s="24">
        <f>(Overall_Summary!M321)/1000</f>
        <v>0</v>
      </c>
      <c r="F59" s="24">
        <f>(Overall_Summary!M330)/1000</f>
        <v>0</v>
      </c>
      <c r="G59" s="24">
        <f>(Overall_Summary!M339+Overall_Summary!M510)/1000</f>
        <v>0</v>
      </c>
      <c r="H59" s="24">
        <f>(Overall_Summary!M348+Overall_Summary!M519)/1000</f>
        <v>0</v>
      </c>
      <c r="I59" s="24">
        <f>(Overall_Summary!M357+Overall_Summary!M528)/1000</f>
        <v>0.41705585574828469</v>
      </c>
      <c r="J59" s="26">
        <f>(Overall_Summary!M366+Overall_Summary!M537)/1000</f>
        <v>15.552707953946449</v>
      </c>
      <c r="K59" s="24">
        <f>(Overall_Summary!M375)/1000</f>
        <v>0</v>
      </c>
      <c r="L59" s="24">
        <f>(Overall_Summary!M411)/1000</f>
        <v>0</v>
      </c>
      <c r="M59" s="24">
        <f>(Overall_Summary!M420)/1000</f>
        <v>0</v>
      </c>
      <c r="N59" s="24">
        <f>(Overall_Summary!M456)/1000</f>
        <v>0</v>
      </c>
      <c r="O59" s="24">
        <f>(Overall_Summary!M492)/1000</f>
        <v>0</v>
      </c>
      <c r="P59" s="24">
        <f>(Overall_Summary!M447)/1000</f>
        <v>0</v>
      </c>
      <c r="Q59" s="24">
        <f>(Overall_Summary!M438)/1000</f>
        <v>0</v>
      </c>
      <c r="R59" s="24">
        <f>(Overall_Summary!M384)/1000</f>
        <v>0</v>
      </c>
      <c r="S59" s="24">
        <f>(Overall_Summary!M393)/1000</f>
        <v>0</v>
      </c>
      <c r="T59" s="24">
        <f>(Overall_Summary!M402)/1000</f>
        <v>0</v>
      </c>
      <c r="U59" s="24">
        <f>(Overall_Summary!M465)/1000</f>
        <v>0</v>
      </c>
      <c r="V59" s="24">
        <f>(Overall_Summary!M429)/1000</f>
        <v>0</v>
      </c>
      <c r="W59" s="24">
        <f>(Overall_Summary!M483)/1000</f>
        <v>0</v>
      </c>
      <c r="X59" s="24">
        <f>(Overall_Summary!M474)/1000</f>
        <v>0</v>
      </c>
      <c r="Y59" s="24">
        <f>(Overall_Summary!M501+Overall_Summary!M546)/1000</f>
        <v>0</v>
      </c>
    </row>
    <row r="60" spans="1:25" x14ac:dyDescent="0.25">
      <c r="A60" s="2" t="str">
        <f>Overall_Summary!M109</f>
        <v>2035 Baseline</v>
      </c>
      <c r="B60" s="1" t="s">
        <v>159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6">
        <f>(1/4.032)*J59</f>
        <v>3.8573184409589407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</row>
    <row r="61" spans="1:25" ht="30" x14ac:dyDescent="0.25">
      <c r="A61" s="2" t="str">
        <f>Overall_Summary!M109</f>
        <v>2035 Baseline</v>
      </c>
      <c r="B61" s="8" t="s">
        <v>158</v>
      </c>
      <c r="C61" s="24">
        <f>0.774/1000*Input_for_PyPSA_industry_prod!B7</f>
        <v>20.458725023274202</v>
      </c>
      <c r="D61" s="24">
        <f>0.041/1000*Input_for_PyPSA_industry_prod!C7</f>
        <v>0.19124663154451488</v>
      </c>
      <c r="E61" s="24">
        <f>0.041/1000*Input_for_PyPSA_industry_prod!D7</f>
        <v>0.4249925145433664</v>
      </c>
      <c r="F61" s="24">
        <v>0</v>
      </c>
      <c r="G61" s="24">
        <v>0</v>
      </c>
      <c r="H61" s="24">
        <v>0</v>
      </c>
      <c r="I61" s="27">
        <v>0</v>
      </c>
      <c r="J61" s="26">
        <f>0.2/1000*Input_for_PyPSA_industry_prod!I7 -J60</f>
        <v>-3.6835451677304887</v>
      </c>
      <c r="K61" s="24">
        <v>0</v>
      </c>
      <c r="L61" s="24">
        <f>0.534/1000*Input_for_PyPSA_industry_prod!K7</f>
        <v>27.73316356182719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f>1.5/1000*Input_for_PyPSA_industry_prod!Q7</f>
        <v>1.260365098486687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</row>
    <row r="62" spans="1:25" x14ac:dyDescent="0.25">
      <c r="A62" s="2" t="str">
        <f>Overall_Summary!N109</f>
        <v>2035 Green H2</v>
      </c>
      <c r="B62" s="1" t="s">
        <v>5</v>
      </c>
      <c r="C62" s="24">
        <f>(Overall_Summary!N296)/1000</f>
        <v>65.475144760522312</v>
      </c>
      <c r="D62" s="24">
        <f>(Overall_Summary!N305)/1000</f>
        <v>0</v>
      </c>
      <c r="E62" s="24">
        <f>(Overall_Summary!N314)/1000</f>
        <v>0</v>
      </c>
      <c r="F62" s="24">
        <f>(Overall_Summary!N323)/1000</f>
        <v>2.7860743187001971</v>
      </c>
      <c r="G62" s="24">
        <f>(Overall_Summary!N332+Overall_Summary!N503)/1000</f>
        <v>0</v>
      </c>
      <c r="H62" s="24">
        <f>(Overall_Summary!N341+Overall_Summary!N512)/1000</f>
        <v>0</v>
      </c>
      <c r="I62" s="24">
        <f>(Overall_Summary!N350+Overall_Summary!N521)/1000</f>
        <v>0</v>
      </c>
      <c r="J62" s="26">
        <f>(Overall_Summary!N359+Overall_Summary!N530)/1000</f>
        <v>0</v>
      </c>
      <c r="K62" s="24">
        <f>(Overall_Summary!N368)/1000</f>
        <v>0</v>
      </c>
      <c r="L62" s="24">
        <f>(Overall_Summary!N404)/1000</f>
        <v>0</v>
      </c>
      <c r="M62" s="24">
        <f>(Overall_Summary!N413)/1000</f>
        <v>0</v>
      </c>
      <c r="N62" s="24">
        <f>(Overall_Summary!N449)/1000</f>
        <v>0</v>
      </c>
      <c r="O62" s="24">
        <f>(Overall_Summary!N485)/1000</f>
        <v>0</v>
      </c>
      <c r="P62" s="24">
        <f>(Overall_Summary!N440)/1000</f>
        <v>0</v>
      </c>
      <c r="Q62" s="24">
        <f>(Overall_Summary!N431)/1000</f>
        <v>0</v>
      </c>
      <c r="R62" s="24">
        <f>(Overall_Summary!N377)/1000</f>
        <v>0</v>
      </c>
      <c r="S62" s="24">
        <f>(Overall_Summary!N386)/1000</f>
        <v>0</v>
      </c>
      <c r="T62" s="24">
        <f>(Overall_Summary!N395)/1000</f>
        <v>4.6206517028674829</v>
      </c>
      <c r="U62" s="24">
        <f>(Overall_Summary!N458)/1000</f>
        <v>0</v>
      </c>
      <c r="V62" s="24">
        <f>(Overall_Summary!N422)/1000</f>
        <v>0</v>
      </c>
      <c r="W62" s="24">
        <f>(Overall_Summary!N476)/1000</f>
        <v>0</v>
      </c>
      <c r="X62" s="24">
        <f>(Overall_Summary!N467)/1000</f>
        <v>0</v>
      </c>
      <c r="Y62" s="24">
        <f>(Overall_Summary!N494+Overall_Summary!N539)/1000</f>
        <v>0</v>
      </c>
    </row>
    <row r="63" spans="1:25" x14ac:dyDescent="0.25">
      <c r="A63" s="2" t="str">
        <f>Overall_Summary!N109</f>
        <v>2035 Green H2</v>
      </c>
      <c r="B63" s="1" t="s">
        <v>6</v>
      </c>
      <c r="C63" s="24">
        <f>(Overall_Summary!N297)/1000</f>
        <v>0</v>
      </c>
      <c r="D63" s="24">
        <f>(Overall_Summary!N306)/1000</f>
        <v>0</v>
      </c>
      <c r="E63" s="24">
        <f>(Overall_Summary!N315)/1000</f>
        <v>0</v>
      </c>
      <c r="F63" s="24">
        <f>(Overall_Summary!N324)/1000</f>
        <v>0.69651857967505082</v>
      </c>
      <c r="G63" s="24">
        <f>(Overall_Summary!N333+Overall_Summary!N504)/1000</f>
        <v>0</v>
      </c>
      <c r="H63" s="24">
        <f>(Overall_Summary!N342+Overall_Summary!N513)/1000</f>
        <v>0</v>
      </c>
      <c r="I63" s="24">
        <f>(Overall_Summary!N351+Overall_Summary!N522)/1000+I69</f>
        <v>77.284621842816549</v>
      </c>
      <c r="J63" s="26">
        <f>(Overall_Summary!N360+Overall_Summary!N531)/1000</f>
        <v>0</v>
      </c>
      <c r="K63" s="24">
        <f>(Overall_Summary!N369)/1000</f>
        <v>10.390420335636971</v>
      </c>
      <c r="L63" s="24">
        <f>(Overall_Summary!N405)/1000</f>
        <v>14.524545156746697</v>
      </c>
      <c r="M63" s="24">
        <f>(Overall_Summary!N414)/1000</f>
        <v>10.784015263163022</v>
      </c>
      <c r="N63" s="24">
        <f>(Overall_Summary!N450)/1000</f>
        <v>0</v>
      </c>
      <c r="O63" s="24">
        <f>(Overall_Summary!N486)/1000</f>
        <v>0</v>
      </c>
      <c r="P63" s="24">
        <f>(Overall_Summary!N441)/1000</f>
        <v>7.7741927737341339</v>
      </c>
      <c r="Q63" s="24">
        <f>(Overall_Summary!N432)/1000</f>
        <v>0</v>
      </c>
      <c r="R63" s="24">
        <f>(Overall_Summary!N378)/1000</f>
        <v>0.74570179437888584</v>
      </c>
      <c r="S63" s="24">
        <f>(Overall_Summary!N387)/1000</f>
        <v>0.28189592053942308</v>
      </c>
      <c r="T63" s="24">
        <f>(Overall_Summary!N396)/1000</f>
        <v>9.2413034057349801</v>
      </c>
      <c r="U63" s="24">
        <f>(Overall_Summary!N459)/1000</f>
        <v>0</v>
      </c>
      <c r="V63" s="24">
        <f>(Overall_Summary!N423)/1000</f>
        <v>0</v>
      </c>
      <c r="W63" s="24">
        <f>(Overall_Summary!N477)/1000</f>
        <v>0</v>
      </c>
      <c r="X63" s="24">
        <f>(Overall_Summary!N468)/1000</f>
        <v>0</v>
      </c>
      <c r="Y63" s="24">
        <f>(Overall_Summary!N495+Overall_Summary!N540)/1000</f>
        <v>69.416268587581129</v>
      </c>
    </row>
    <row r="64" spans="1:25" x14ac:dyDescent="0.25">
      <c r="A64" s="2" t="str">
        <f>Overall_Summary!N109</f>
        <v>2035 Green H2</v>
      </c>
      <c r="B64" s="1" t="s">
        <v>7</v>
      </c>
      <c r="C64" s="24">
        <f>(Overall_Summary!N298)/1000</f>
        <v>13.095028952104464</v>
      </c>
      <c r="D64" s="24">
        <f>(Overall_Summary!N307)/1000</f>
        <v>6.9810760406841963</v>
      </c>
      <c r="E64" s="24">
        <f>(Overall_Summary!N316)/1000</f>
        <v>0.28414204235767265</v>
      </c>
      <c r="F64" s="24">
        <f>(Overall_Summary!N325)/1000</f>
        <v>8.7064822459381332</v>
      </c>
      <c r="G64" s="24">
        <f>(Overall_Summary!N334+Overall_Summary!N505)/1000</f>
        <v>4.3048330467210638</v>
      </c>
      <c r="H64" s="24">
        <f>(Overall_Summary!N343+Overall_Summary!N514)/1000</f>
        <v>0</v>
      </c>
      <c r="I64" s="24">
        <f>(Overall_Summary!N352+Overall_Summary!N523)/1000</f>
        <v>3.5739841726988315</v>
      </c>
      <c r="J64" s="26">
        <f>(Overall_Summary!N361+Overall_Summary!N532)/1000</f>
        <v>0</v>
      </c>
      <c r="K64" s="24">
        <f>(Overall_Summary!N370)/1000</f>
        <v>23.378445755183183</v>
      </c>
      <c r="L64" s="24">
        <f>(Overall_Summary!N406)/1000</f>
        <v>14.524545156746697</v>
      </c>
      <c r="M64" s="24">
        <f>(Overall_Summary!N415)/1000</f>
        <v>9.9851993177435396</v>
      </c>
      <c r="N64" s="24">
        <f>(Overall_Summary!N451)/1000</f>
        <v>0</v>
      </c>
      <c r="O64" s="24">
        <f>(Overall_Summary!N487)/1000</f>
        <v>0</v>
      </c>
      <c r="P64" s="24">
        <f>(Overall_Summary!N442)/1000</f>
        <v>2.990074143743898</v>
      </c>
      <c r="Q64" s="24">
        <f>(Overall_Summary!N433)/1000</f>
        <v>0</v>
      </c>
      <c r="R64" s="24">
        <f>(Overall_Summary!N379)/1000</f>
        <v>1.8642544859472148</v>
      </c>
      <c r="S64" s="24">
        <f>(Overall_Summary!N388)/1000</f>
        <v>0.70473980134855752</v>
      </c>
      <c r="T64" s="24">
        <f>(Overall_Summary!N397)/1000</f>
        <v>9.2413034057349801</v>
      </c>
      <c r="U64" s="24">
        <f>(Overall_Summary!N460)/1000</f>
        <v>0</v>
      </c>
      <c r="V64" s="24">
        <f>(Overall_Summary!N424)/1000</f>
        <v>0</v>
      </c>
      <c r="W64" s="24">
        <f>(Overall_Summary!N478)/1000</f>
        <v>1.7856198469513576</v>
      </c>
      <c r="X64" s="24">
        <f>(Overall_Summary!N469)/1000</f>
        <v>0</v>
      </c>
      <c r="Y64" s="24">
        <f>(Overall_Summary!N496+Overall_Summary!N541)/1000</f>
        <v>11.979767679527672</v>
      </c>
    </row>
    <row r="65" spans="1:25" x14ac:dyDescent="0.25">
      <c r="A65" s="2" t="str">
        <f>Overall_Summary!N109</f>
        <v>2035 Green H2</v>
      </c>
      <c r="B65" s="1" t="s">
        <v>8</v>
      </c>
      <c r="C65" s="24">
        <f>(Overall_Summary!N299)/1000</f>
        <v>39.285086856313384</v>
      </c>
      <c r="D65" s="24">
        <f>(Overall_Summary!N308)/1000</f>
        <v>0</v>
      </c>
      <c r="E65" s="24">
        <f>(Overall_Summary!N317)/1000</f>
        <v>0</v>
      </c>
      <c r="F65" s="24">
        <f>(Overall_Summary!N326)/1000</f>
        <v>13.930371593501015</v>
      </c>
      <c r="G65" s="24">
        <f>(Overall_Summary!N335+Overall_Summary!N506)/1000</f>
        <v>0</v>
      </c>
      <c r="H65" s="24">
        <f>(Overall_Summary!N344+Overall_Summary!N515)/1000</f>
        <v>0</v>
      </c>
      <c r="I65" s="24">
        <f>(Overall_Summary!N353+Overall_Summary!N524)/1000</f>
        <v>11.652074473811936</v>
      </c>
      <c r="J65" s="26">
        <f>(Overall_Summary!N362+Overall_Summary!N533)/1000</f>
        <v>0</v>
      </c>
      <c r="K65" s="24">
        <f>(Overall_Summary!N371)/1000</f>
        <v>0.32470063548865535</v>
      </c>
      <c r="L65" s="24">
        <f>(Overall_Summary!N407)/1000</f>
        <v>15.686508769286435</v>
      </c>
      <c r="M65" s="24">
        <f>(Overall_Summary!N416)/1000</f>
        <v>9.9851993177435396</v>
      </c>
      <c r="N65" s="24">
        <f>(Overall_Summary!N452)/1000</f>
        <v>168.85762013771409</v>
      </c>
      <c r="O65" s="24">
        <f>(Overall_Summary!N488)/1000</f>
        <v>0</v>
      </c>
      <c r="P65" s="24">
        <f>(Overall_Summary!N443)/1000</f>
        <v>0</v>
      </c>
      <c r="Q65" s="24">
        <f>(Overall_Summary!N434)/1000</f>
        <v>0</v>
      </c>
      <c r="R65" s="24">
        <f>(Overall_Summary!N380)/1000</f>
        <v>0</v>
      </c>
      <c r="S65" s="24">
        <f>(Overall_Summary!N389)/1000</f>
        <v>0</v>
      </c>
      <c r="T65" s="24">
        <f>(Overall_Summary!N398)/1000</f>
        <v>0</v>
      </c>
      <c r="U65" s="24">
        <f>(Overall_Summary!N461)/1000</f>
        <v>142.3169500370719</v>
      </c>
      <c r="V65" s="24">
        <f>(Overall_Summary!N425)/1000</f>
        <v>0</v>
      </c>
      <c r="W65" s="24">
        <f>(Overall_Summary!N479)/1000</f>
        <v>0.73525523109761781</v>
      </c>
      <c r="X65" s="24">
        <f>(Overall_Summary!N470)/1000</f>
        <v>0</v>
      </c>
      <c r="Y65" s="24">
        <f>(Overall_Summary!N497+Overall_Summary!N542)/1000</f>
        <v>15.687437491217391</v>
      </c>
    </row>
    <row r="66" spans="1:25" x14ac:dyDescent="0.25">
      <c r="A66" s="2" t="str">
        <f>Overall_Summary!N109</f>
        <v>2035 Green H2</v>
      </c>
      <c r="B66" s="1" t="s">
        <v>9</v>
      </c>
      <c r="C66" s="24">
        <f>(Overall_Summary!N300)/1000</f>
        <v>13.095028952104464</v>
      </c>
      <c r="D66" s="24">
        <f>(Overall_Summary!N309)/1000</f>
        <v>6.9810760406841963</v>
      </c>
      <c r="E66" s="24">
        <f>(Overall_Summary!N318)/1000</f>
        <v>5.1145567624381076</v>
      </c>
      <c r="F66" s="24">
        <f>(Overall_Summary!N327)/1000</f>
        <v>6.9651857967505073</v>
      </c>
      <c r="G66" s="24">
        <f>(Overall_Summary!N336+Overall_Summary!N507)/1000</f>
        <v>3.7254652960428271E-2</v>
      </c>
      <c r="H66" s="24">
        <f>(Overall_Summary!N345+Overall_Summary!N516)/1000</f>
        <v>0.34869332337212305</v>
      </c>
      <c r="I66" s="24">
        <f>(Overall_Summary!N354+Overall_Summary!N525)/1000</f>
        <v>2.1443905036192987</v>
      </c>
      <c r="J66" s="26">
        <f>((Overall_Summary!N363+Overall_Summary!N534)/1000) + 0.271*J69</f>
        <v>6.3505001307813522</v>
      </c>
      <c r="K66" s="24">
        <f>(Overall_Summary!N372)/1000</f>
        <v>27.599554016535702</v>
      </c>
      <c r="L66" s="24">
        <f>(Overall_Summary!N408)/1000</f>
        <v>9.8766907065877554</v>
      </c>
      <c r="M66" s="24">
        <f>(Overall_Summary!N417)/1000</f>
        <v>7.9881594541948315</v>
      </c>
      <c r="N66" s="24">
        <f>(Overall_Summary!N453)/1000</f>
        <v>67.543048055085649</v>
      </c>
      <c r="O66" s="24">
        <f>(Overall_Summary!N489)/1000</f>
        <v>0</v>
      </c>
      <c r="P66" s="24">
        <f>(Overall_Summary!N444)/1000</f>
        <v>18.837467105586558</v>
      </c>
      <c r="Q66" s="24">
        <f>(Overall_Summary!N435)/1000</f>
        <v>0</v>
      </c>
      <c r="R66" s="24">
        <f>(Overall_Summary!N381)/1000</f>
        <v>15.846163130551323</v>
      </c>
      <c r="S66" s="24">
        <f>(Overall_Summary!N390)/1000</f>
        <v>1.0067711447836538</v>
      </c>
      <c r="T66" s="24">
        <f>(Overall_Summary!N399)/1000</f>
        <v>20.792932662903699</v>
      </c>
      <c r="U66" s="24">
        <f>(Overall_Summary!N462)/1000</f>
        <v>56.926780014828779</v>
      </c>
      <c r="V66" s="24">
        <f>(Overall_Summary!N426)/1000</f>
        <v>0</v>
      </c>
      <c r="W66" s="24">
        <f>(Overall_Summary!N480)/1000</f>
        <v>7.8777346189030473</v>
      </c>
      <c r="X66" s="24">
        <f>(Overall_Summary!N471)/1000</f>
        <v>0</v>
      </c>
      <c r="Y66" s="24">
        <f>(Overall_Summary!N498+Overall_Summary!N543)/1000</f>
        <v>63.584920760569943</v>
      </c>
    </row>
    <row r="67" spans="1:25" x14ac:dyDescent="0.25">
      <c r="A67" s="2" t="str">
        <f>Overall_Summary!N109</f>
        <v>2035 Green H2</v>
      </c>
      <c r="B67" s="1" t="s">
        <v>10</v>
      </c>
      <c r="C67" s="24">
        <f>(Overall_Summary!N301)/1000</f>
        <v>0</v>
      </c>
      <c r="D67" s="24">
        <f>(Overall_Summary!N310)/1000</f>
        <v>0</v>
      </c>
      <c r="E67" s="24">
        <f>(Overall_Summary!N319)/1000</f>
        <v>0</v>
      </c>
      <c r="F67" s="24">
        <f>(Overall_Summary!N328)/1000</f>
        <v>0</v>
      </c>
      <c r="G67" s="24">
        <f>(Overall_Summary!N337+Overall_Summary!N508)/1000</f>
        <v>0</v>
      </c>
      <c r="H67" s="24">
        <f>(Overall_Summary!N346+Overall_Summary!N517)/1000</f>
        <v>0</v>
      </c>
      <c r="I67" s="24">
        <f>(Overall_Summary!N355+Overall_Summary!N526)/1000</f>
        <v>0</v>
      </c>
      <c r="J67" s="26">
        <f>(Overall_Summary!N364+Overall_Summary!N535)/1000</f>
        <v>0</v>
      </c>
      <c r="K67" s="24">
        <f>(Overall_Summary!N373)/1000</f>
        <v>0</v>
      </c>
      <c r="L67" s="24">
        <f>(Overall_Summary!N409)/1000</f>
        <v>0</v>
      </c>
      <c r="M67" s="24">
        <f>(Overall_Summary!N418)/1000</f>
        <v>0</v>
      </c>
      <c r="N67" s="24">
        <f>(Overall_Summary!N454)/1000</f>
        <v>0</v>
      </c>
      <c r="O67" s="24">
        <f>(Overall_Summary!N490)/1000</f>
        <v>0</v>
      </c>
      <c r="P67" s="24">
        <f>(Overall_Summary!N445)/1000</f>
        <v>0</v>
      </c>
      <c r="Q67" s="24">
        <f>(Overall_Summary!N436)/1000</f>
        <v>0</v>
      </c>
      <c r="R67" s="24">
        <f>(Overall_Summary!N382)/1000</f>
        <v>0</v>
      </c>
      <c r="S67" s="24">
        <f>(Overall_Summary!N391)/1000</f>
        <v>0</v>
      </c>
      <c r="T67" s="24">
        <f>(Overall_Summary!N400)/1000</f>
        <v>0</v>
      </c>
      <c r="U67" s="24">
        <f>(Overall_Summary!N463)/1000</f>
        <v>0</v>
      </c>
      <c r="V67" s="24">
        <f>(Overall_Summary!N427)/1000</f>
        <v>0</v>
      </c>
      <c r="W67" s="24">
        <f>(Overall_Summary!N481)/1000</f>
        <v>0</v>
      </c>
      <c r="X67" s="24">
        <f>(Overall_Summary!N472)/1000</f>
        <v>0</v>
      </c>
      <c r="Y67" s="24">
        <f>(Overall_Summary!N499+Overall_Summary!N544)/1000</f>
        <v>0</v>
      </c>
    </row>
    <row r="68" spans="1:25" x14ac:dyDescent="0.25">
      <c r="A68" s="2" t="str">
        <f>Overall_Summary!N109</f>
        <v>2035 Green H2</v>
      </c>
      <c r="B68" s="1" t="s">
        <v>11</v>
      </c>
      <c r="C68" s="24">
        <f>(Overall_Summary!N302)/1000</f>
        <v>0</v>
      </c>
      <c r="D68" s="24">
        <f>(Overall_Summary!N311)/1000</f>
        <v>20.943228122052584</v>
      </c>
      <c r="E68" s="24">
        <f>(Overall_Summary!N320)/1000</f>
        <v>0.28414204235767265</v>
      </c>
      <c r="F68" s="24">
        <f>(Overall_Summary!N329)/1000</f>
        <v>1.7412964491876268</v>
      </c>
      <c r="G68" s="24">
        <f>(Overall_Summary!N338+Overall_Summary!N509)/1000</f>
        <v>0</v>
      </c>
      <c r="H68" s="24">
        <f>(Overall_Summary!N347+Overall_Summary!N518)/1000</f>
        <v>1.2468070422740194</v>
      </c>
      <c r="I68" s="24">
        <f>(Overall_Summary!N356+Overall_Summary!N527)/1000</f>
        <v>0</v>
      </c>
      <c r="J68" s="26">
        <f>(Overall_Summary!N365+Overall_Summary!N536)/1000+(1/0.87)*J69</f>
        <v>22.963418007798655</v>
      </c>
      <c r="K68" s="24">
        <f>(Overall_Summary!N374)/1000</f>
        <v>3.2470063548865538</v>
      </c>
      <c r="L68" s="24">
        <f>(Overall_Summary!N410)/1000</f>
        <v>3.4858908376192077</v>
      </c>
      <c r="M68" s="24">
        <f>(Overall_Summary!N419)/1000</f>
        <v>1.1982239181292245</v>
      </c>
      <c r="N68" s="24">
        <f>(Overall_Summary!N455)/1000</f>
        <v>4.8245034325061162</v>
      </c>
      <c r="O68" s="24">
        <f>(Overall_Summary!N491)/1000</f>
        <v>0</v>
      </c>
      <c r="P68" s="24">
        <f>(Overall_Summary!N446)/1000</f>
        <v>0.29900741437438977</v>
      </c>
      <c r="Q68" s="24">
        <f>(Overall_Summary!N437)/1000</f>
        <v>0</v>
      </c>
      <c r="R68" s="24">
        <f>(Overall_Summary!N383)/1000</f>
        <v>0.18642544859472146</v>
      </c>
      <c r="S68" s="24">
        <f>(Overall_Summary!N392)/1000</f>
        <v>2.0135422895673074E-2</v>
      </c>
      <c r="T68" s="24">
        <f>(Overall_Summary!N401)/1000</f>
        <v>2.310325851433745</v>
      </c>
      <c r="U68" s="24">
        <f>(Overall_Summary!N464)/1000</f>
        <v>4.0661985724877692</v>
      </c>
      <c r="V68" s="24">
        <f>(Overall_Summary!N428)/1000</f>
        <v>0</v>
      </c>
      <c r="W68" s="24">
        <f>(Overall_Summary!N482)/1000</f>
        <v>0.10503646158537397</v>
      </c>
      <c r="X68" s="24">
        <f>(Overall_Summary!N473)/1000</f>
        <v>0</v>
      </c>
      <c r="Y68" s="24">
        <f>(Overall_Summary!N500+Overall_Summary!N545)/1000</f>
        <v>8.6368379281039278</v>
      </c>
    </row>
    <row r="69" spans="1:25" x14ac:dyDescent="0.25">
      <c r="A69" s="2" t="str">
        <f>Overall_Summary!N109</f>
        <v>2035 Green H2</v>
      </c>
      <c r="B69" s="1" t="s">
        <v>12</v>
      </c>
      <c r="C69" s="24">
        <f>(Overall_Summary!N303)/1000</f>
        <v>0</v>
      </c>
      <c r="D69" s="24">
        <f>(Overall_Summary!N312)/1000</f>
        <v>0</v>
      </c>
      <c r="E69" s="24">
        <f>(Overall_Summary!N321)/1000</f>
        <v>0</v>
      </c>
      <c r="F69" s="24">
        <f>(Overall_Summary!N330)/1000</f>
        <v>0</v>
      </c>
      <c r="G69" s="24">
        <f>(Overall_Summary!N339+Overall_Summary!N510)/1000</f>
        <v>0</v>
      </c>
      <c r="H69" s="24">
        <f>(Overall_Summary!N348+Overall_Summary!N519)/1000</f>
        <v>0</v>
      </c>
      <c r="I69" s="24">
        <f>(Overall_Summary!N357+Overall_Summary!N528)/1000</f>
        <v>0.4017956715107564</v>
      </c>
      <c r="J69" s="26">
        <f>(Overall_Summary!N366+Overall_Summary!N537)/1000</f>
        <v>19.97817366678483</v>
      </c>
      <c r="K69" s="24">
        <f>(Overall_Summary!N375)/1000</f>
        <v>0</v>
      </c>
      <c r="L69" s="24">
        <f>(Overall_Summary!N411)/1000</f>
        <v>0</v>
      </c>
      <c r="M69" s="24">
        <f>(Overall_Summary!N420)/1000</f>
        <v>0</v>
      </c>
      <c r="N69" s="24">
        <f>(Overall_Summary!N456)/1000</f>
        <v>0</v>
      </c>
      <c r="O69" s="24">
        <f>(Overall_Summary!N492)/1000</f>
        <v>0</v>
      </c>
      <c r="P69" s="24">
        <f>(Overall_Summary!N447)/1000</f>
        <v>0</v>
      </c>
      <c r="Q69" s="24">
        <f>(Overall_Summary!N438)/1000</f>
        <v>0</v>
      </c>
      <c r="R69" s="24">
        <f>(Overall_Summary!N384)/1000</f>
        <v>0</v>
      </c>
      <c r="S69" s="24">
        <f>(Overall_Summary!N393)/1000</f>
        <v>0</v>
      </c>
      <c r="T69" s="24">
        <f>(Overall_Summary!N402)/1000</f>
        <v>0</v>
      </c>
      <c r="U69" s="24">
        <f>(Overall_Summary!N465)/1000</f>
        <v>0</v>
      </c>
      <c r="V69" s="24">
        <f>(Overall_Summary!N429)/1000</f>
        <v>0</v>
      </c>
      <c r="W69" s="24">
        <f>(Overall_Summary!N483)/1000</f>
        <v>0</v>
      </c>
      <c r="X69" s="24">
        <f>(Overall_Summary!N474)/1000</f>
        <v>0</v>
      </c>
      <c r="Y69" s="24">
        <f>(Overall_Summary!N501+Overall_Summary!N546)/1000</f>
        <v>0</v>
      </c>
    </row>
    <row r="70" spans="1:25" x14ac:dyDescent="0.25">
      <c r="A70" s="2" t="str">
        <f>Overall_Summary!N109</f>
        <v>2035 Green H2</v>
      </c>
      <c r="B70" s="1" t="s">
        <v>159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6">
        <f>(1/4.032)*J69</f>
        <v>4.9549041832303651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</row>
    <row r="71" spans="1:25" ht="30" x14ac:dyDescent="0.25">
      <c r="A71" s="2" t="str">
        <f>Overall_Summary!N109</f>
        <v>2035 Green H2</v>
      </c>
      <c r="B71" s="8" t="s">
        <v>158</v>
      </c>
      <c r="C71" s="24">
        <f>0.774/1000*Input_for_PyPSA_industry_prod!B8</f>
        <v>18.303656134122221</v>
      </c>
      <c r="D71" s="24">
        <f>0.041/1000*Input_for_PyPSA_industry_prod!C8</f>
        <v>0.32319117204953102</v>
      </c>
      <c r="E71" s="24">
        <f>0.041/1000*Input_for_PyPSA_industry_prod!D8</f>
        <v>0.43092156273270804</v>
      </c>
      <c r="F71" s="24">
        <v>0</v>
      </c>
      <c r="G71" s="24">
        <v>0</v>
      </c>
      <c r="H71" s="24">
        <v>0</v>
      </c>
      <c r="I71" s="24">
        <v>0</v>
      </c>
      <c r="J71" s="26">
        <f>0.2/1000*Input_for_PyPSA_industry_prod!I8 -J70</f>
        <v>-4.731684365724389</v>
      </c>
      <c r="K71" s="24">
        <v>0</v>
      </c>
      <c r="L71" s="24">
        <f>0.534/1000*Input_for_PyPSA_industry_prod!K8</f>
        <v>27.73316356182719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f>1.5/1000*Input_for_PyPSA_industry_prod!Q8</f>
        <v>1.260365098486687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</row>
    <row r="72" spans="1:25" x14ac:dyDescent="0.25">
      <c r="A72" s="2" t="str">
        <f>Overall_Summary!O109</f>
        <v>2035 Direct Electrification</v>
      </c>
      <c r="B72" s="1" t="s">
        <v>5</v>
      </c>
      <c r="C72" s="24">
        <f>(Overall_Summary!O296)/1000</f>
        <v>64.311142187001906</v>
      </c>
      <c r="D72" s="24">
        <f>(Overall_Summary!O305)/1000</f>
        <v>0</v>
      </c>
      <c r="E72" s="24">
        <f>(Overall_Summary!O314)/1000</f>
        <v>0</v>
      </c>
      <c r="F72" s="24">
        <f>(Overall_Summary!O323)/1000</f>
        <v>2.8680176810149134</v>
      </c>
      <c r="G72" s="24">
        <f>(Overall_Summary!O332+Overall_Summary!O503)/1000</f>
        <v>0</v>
      </c>
      <c r="H72" s="24">
        <f>(Overall_Summary!O341+Overall_Summary!O512)/1000</f>
        <v>0</v>
      </c>
      <c r="I72" s="24">
        <f>(Overall_Summary!O350+Overall_Summary!O521)/1000</f>
        <v>0</v>
      </c>
      <c r="J72" s="26">
        <f>(Overall_Summary!O359+Overall_Summary!O530)/1000</f>
        <v>0</v>
      </c>
      <c r="K72" s="24">
        <f>(Overall_Summary!O368)/1000</f>
        <v>0</v>
      </c>
      <c r="L72" s="24">
        <f>(Overall_Summary!O404)/1000</f>
        <v>0</v>
      </c>
      <c r="M72" s="24">
        <f>(Overall_Summary!O413)/1000</f>
        <v>0</v>
      </c>
      <c r="N72" s="24">
        <f>(Overall_Summary!O449)/1000</f>
        <v>0</v>
      </c>
      <c r="O72" s="24">
        <f>(Overall_Summary!O485)/1000</f>
        <v>0</v>
      </c>
      <c r="P72" s="24">
        <f>(Overall_Summary!O440)/1000</f>
        <v>0</v>
      </c>
      <c r="Q72" s="24">
        <f>(Overall_Summary!O431)/1000</f>
        <v>0</v>
      </c>
      <c r="R72" s="24">
        <f>(Overall_Summary!O377)/1000</f>
        <v>0</v>
      </c>
      <c r="S72" s="24">
        <f>(Overall_Summary!O386)/1000</f>
        <v>0</v>
      </c>
      <c r="T72" s="24">
        <f>(Overall_Summary!O395)/1000</f>
        <v>4.7565532235400614</v>
      </c>
      <c r="U72" s="24">
        <f>(Overall_Summary!O458)/1000</f>
        <v>0</v>
      </c>
      <c r="V72" s="24">
        <f>(Overall_Summary!O422)/1000</f>
        <v>0</v>
      </c>
      <c r="W72" s="24">
        <f>(Overall_Summary!O476)/1000</f>
        <v>0</v>
      </c>
      <c r="X72" s="24">
        <f>(Overall_Summary!O467)/1000</f>
        <v>0</v>
      </c>
      <c r="Y72" s="24">
        <f>(Overall_Summary!O494+Overall_Summary!O539)/1000</f>
        <v>0</v>
      </c>
    </row>
    <row r="73" spans="1:25" x14ac:dyDescent="0.25">
      <c r="A73" s="2" t="str">
        <f>Overall_Summary!O109</f>
        <v>2035 Direct Electrification</v>
      </c>
      <c r="B73" s="1" t="s">
        <v>6</v>
      </c>
      <c r="C73" s="24">
        <f>(Overall_Summary!O297)/1000</f>
        <v>0</v>
      </c>
      <c r="D73" s="24">
        <f>(Overall_Summary!O306)/1000</f>
        <v>0</v>
      </c>
      <c r="E73" s="24">
        <f>(Overall_Summary!O315)/1000</f>
        <v>0</v>
      </c>
      <c r="F73" s="24">
        <f>(Overall_Summary!O324)/1000</f>
        <v>0.71700442025372868</v>
      </c>
      <c r="G73" s="24">
        <f>(Overall_Summary!O333+Overall_Summary!O504)/1000</f>
        <v>0</v>
      </c>
      <c r="H73" s="24">
        <f>(Overall_Summary!O342+Overall_Summary!O513)/1000</f>
        <v>0</v>
      </c>
      <c r="I73" s="24">
        <f>(Overall_Summary!O351+Overall_Summary!O522)/1000+I79</f>
        <v>77.994054451763915</v>
      </c>
      <c r="J73" s="26">
        <f>(Overall_Summary!O360+Overall_Summary!O531)/1000</f>
        <v>0</v>
      </c>
      <c r="K73" s="24">
        <f>(Overall_Summary!O369)/1000</f>
        <v>10.279883949087644</v>
      </c>
      <c r="L73" s="24">
        <f>(Overall_Summary!O405)/1000</f>
        <v>14.524545156746697</v>
      </c>
      <c r="M73" s="24">
        <f>(Overall_Summary!O414)/1000</f>
        <v>10.784015263163022</v>
      </c>
      <c r="N73" s="24">
        <f>(Overall_Summary!O450)/1000</f>
        <v>0</v>
      </c>
      <c r="O73" s="24">
        <f>(Overall_Summary!O486)/1000</f>
        <v>0</v>
      </c>
      <c r="P73" s="24">
        <f>(Overall_Summary!O441)/1000</f>
        <v>7.7741927737341339</v>
      </c>
      <c r="Q73" s="24">
        <f>(Overall_Summary!O432)/1000</f>
        <v>0</v>
      </c>
      <c r="R73" s="24">
        <f>(Overall_Summary!O378)/1000</f>
        <v>0.7665801062848272</v>
      </c>
      <c r="S73" s="24">
        <f>(Overall_Summary!O387)/1000</f>
        <v>0.28978850038621923</v>
      </c>
      <c r="T73" s="24">
        <f>(Overall_Summary!O396)/1000</f>
        <v>9.5131064470801245</v>
      </c>
      <c r="U73" s="24">
        <f>(Overall_Summary!O459)/1000</f>
        <v>0</v>
      </c>
      <c r="V73" s="24">
        <f>(Overall_Summary!O423)/1000</f>
        <v>0</v>
      </c>
      <c r="W73" s="24">
        <f>(Overall_Summary!O477)/1000</f>
        <v>0</v>
      </c>
      <c r="X73" s="24">
        <f>(Overall_Summary!O468)/1000</f>
        <v>0</v>
      </c>
      <c r="Y73" s="24">
        <f>(Overall_Summary!O495+Overall_Summary!O540)/1000</f>
        <v>68.726814697858615</v>
      </c>
    </row>
    <row r="74" spans="1:25" x14ac:dyDescent="0.25">
      <c r="A74" s="2" t="str">
        <f>Overall_Summary!O109</f>
        <v>2035 Direct Electrification</v>
      </c>
      <c r="B74" s="1" t="s">
        <v>7</v>
      </c>
      <c r="C74" s="24">
        <f>(Overall_Summary!O298)/1000</f>
        <v>12.862228437400383</v>
      </c>
      <c r="D74" s="24">
        <f>(Overall_Summary!O307)/1000</f>
        <v>3.6301595411557819</v>
      </c>
      <c r="E74" s="24">
        <f>(Overall_Summary!O316)/1000</f>
        <v>0.39779885930074166</v>
      </c>
      <c r="F74" s="24">
        <f>(Overall_Summary!O325)/1000</f>
        <v>8.9625552531716082</v>
      </c>
      <c r="G74" s="24">
        <f>(Overall_Summary!O334+Overall_Summary!O505)/1000</f>
        <v>4.7889958307371483</v>
      </c>
      <c r="H74" s="24">
        <f>(Overall_Summary!O343+Overall_Summary!O514)/1000</f>
        <v>0</v>
      </c>
      <c r="I74" s="24">
        <f>(Overall_Summary!O352+Overall_Summary!O523)/1000</f>
        <v>3.7097239548929113</v>
      </c>
      <c r="J74" s="26">
        <f>(Overall_Summary!O361+Overall_Summary!O532)/1000</f>
        <v>0</v>
      </c>
      <c r="K74" s="24">
        <f>(Overall_Summary!O370)/1000</f>
        <v>23.129738885447196</v>
      </c>
      <c r="L74" s="24">
        <f>(Overall_Summary!O406)/1000</f>
        <v>14.524545156746697</v>
      </c>
      <c r="M74" s="24">
        <f>(Overall_Summary!O415)/1000</f>
        <v>9.9851993177435396</v>
      </c>
      <c r="N74" s="24">
        <f>(Overall_Summary!O451)/1000</f>
        <v>0</v>
      </c>
      <c r="O74" s="24">
        <f>(Overall_Summary!O487)/1000</f>
        <v>0</v>
      </c>
      <c r="P74" s="24">
        <f>(Overall_Summary!O442)/1000</f>
        <v>2.990074143743898</v>
      </c>
      <c r="Q74" s="24">
        <f>(Overall_Summary!O433)/1000</f>
        <v>0</v>
      </c>
      <c r="R74" s="24">
        <f>(Overall_Summary!O379)/1000</f>
        <v>1.9164502657120679</v>
      </c>
      <c r="S74" s="24">
        <f>(Overall_Summary!O388)/1000</f>
        <v>0.72447125096554799</v>
      </c>
      <c r="T74" s="24">
        <f>(Overall_Summary!O397)/1000</f>
        <v>9.5131064470801245</v>
      </c>
      <c r="U74" s="24">
        <f>(Overall_Summary!O460)/1000</f>
        <v>0</v>
      </c>
      <c r="V74" s="24">
        <f>(Overall_Summary!O424)/1000</f>
        <v>0</v>
      </c>
      <c r="W74" s="24">
        <f>(Overall_Summary!O478)/1000</f>
        <v>1.7856198469513576</v>
      </c>
      <c r="X74" s="24">
        <f>(Overall_Summary!O469)/1000</f>
        <v>0</v>
      </c>
      <c r="Y74" s="24">
        <f>(Overall_Summary!O496+Overall_Summary!O541)/1000</f>
        <v>11.979767679527672</v>
      </c>
    </row>
    <row r="75" spans="1:25" x14ac:dyDescent="0.25">
      <c r="A75" s="2" t="str">
        <f>Overall_Summary!O109</f>
        <v>2035 Direct Electrification</v>
      </c>
      <c r="B75" s="1" t="s">
        <v>8</v>
      </c>
      <c r="C75" s="24">
        <f>(Overall_Summary!O299)/1000</f>
        <v>38.586685312201148</v>
      </c>
      <c r="D75" s="24">
        <f>(Overall_Summary!O308)/1000</f>
        <v>0</v>
      </c>
      <c r="E75" s="24">
        <f>(Overall_Summary!O317)/1000</f>
        <v>0</v>
      </c>
      <c r="F75" s="24">
        <f>(Overall_Summary!O326)/1000</f>
        <v>14.340088405074573</v>
      </c>
      <c r="G75" s="24">
        <f>(Overall_Summary!O335+Overall_Summary!O506)/1000</f>
        <v>0</v>
      </c>
      <c r="H75" s="24">
        <f>(Overall_Summary!O344+Overall_Summary!O515)/1000</f>
        <v>0</v>
      </c>
      <c r="I75" s="24">
        <f>(Overall_Summary!O353+Overall_Summary!O524)/1000</f>
        <v>12.094619816700256</v>
      </c>
      <c r="J75" s="26">
        <f>(Overall_Summary!O362+Overall_Summary!O533)/1000</f>
        <v>0</v>
      </c>
      <c r="K75" s="24">
        <f>(Overall_Summary!O371)/1000</f>
        <v>0.32124637340898887</v>
      </c>
      <c r="L75" s="24">
        <f>(Overall_Summary!O407)/1000</f>
        <v>15.686508769286435</v>
      </c>
      <c r="M75" s="24">
        <f>(Overall_Summary!O416)/1000</f>
        <v>9.9851993177435396</v>
      </c>
      <c r="N75" s="24">
        <f>(Overall_Summary!O452)/1000</f>
        <v>168.85762013771409</v>
      </c>
      <c r="O75" s="24">
        <f>(Overall_Summary!O488)/1000</f>
        <v>0</v>
      </c>
      <c r="P75" s="24">
        <f>(Overall_Summary!O443)/1000</f>
        <v>0</v>
      </c>
      <c r="Q75" s="24">
        <f>(Overall_Summary!O434)/1000</f>
        <v>0</v>
      </c>
      <c r="R75" s="24">
        <f>(Overall_Summary!O380)/1000</f>
        <v>0</v>
      </c>
      <c r="S75" s="24">
        <f>(Overall_Summary!O389)/1000</f>
        <v>0</v>
      </c>
      <c r="T75" s="24">
        <f>(Overall_Summary!O398)/1000</f>
        <v>0</v>
      </c>
      <c r="U75" s="24">
        <f>(Overall_Summary!O461)/1000</f>
        <v>142.3169500370719</v>
      </c>
      <c r="V75" s="24">
        <f>(Overall_Summary!O425)/1000</f>
        <v>0</v>
      </c>
      <c r="W75" s="24">
        <f>(Overall_Summary!O479)/1000</f>
        <v>0.42014584634149588</v>
      </c>
      <c r="X75" s="24">
        <f>(Overall_Summary!O470)/1000</f>
        <v>0</v>
      </c>
      <c r="Y75" s="24">
        <f>(Overall_Summary!O497+Overall_Summary!O542)/1000</f>
        <v>20.665065147363645</v>
      </c>
    </row>
    <row r="76" spans="1:25" x14ac:dyDescent="0.25">
      <c r="A76" s="2" t="str">
        <f>Overall_Summary!O109</f>
        <v>2035 Direct Electrification</v>
      </c>
      <c r="B76" s="1" t="s">
        <v>9</v>
      </c>
      <c r="C76" s="24">
        <f>(Overall_Summary!O300)/1000</f>
        <v>12.862228437400383</v>
      </c>
      <c r="D76" s="24">
        <f>(Overall_Summary!O309)/1000</f>
        <v>3.6301595411557819</v>
      </c>
      <c r="E76" s="24">
        <f>(Overall_Summary!O318)/1000</f>
        <v>7.1603794674133496</v>
      </c>
      <c r="F76" s="24">
        <f>(Overall_Summary!O327)/1000</f>
        <v>8.9625552531716082</v>
      </c>
      <c r="G76" s="24">
        <f>(Overall_Summary!O336+Overall_Summary!O507)/1000</f>
        <v>4.1444668298796117E-2</v>
      </c>
      <c r="H76" s="24">
        <f>(Overall_Summary!O345+Overall_Summary!O516)/1000</f>
        <v>0.22628125132805452</v>
      </c>
      <c r="I76" s="24">
        <f>(Overall_Summary!O354+Overall_Summary!O525)/1000</f>
        <v>4.4516687458714932</v>
      </c>
      <c r="J76" s="26">
        <f>(Overall_Summary!O363+Overall_Summary!O534)/1000+(0.271)*J79</f>
        <v>4.9437689121578332</v>
      </c>
      <c r="K76" s="24">
        <f>(Overall_Summary!O372)/1000</f>
        <v>30.518405473853939</v>
      </c>
      <c r="L76" s="24">
        <f>(Overall_Summary!O408)/1000</f>
        <v>11.03865431912749</v>
      </c>
      <c r="M76" s="24">
        <f>(Overall_Summary!O417)/1000</f>
        <v>9.1863833723240571</v>
      </c>
      <c r="N76" s="24">
        <f>(Overall_Summary!O453)/1000</f>
        <v>72.36755148759174</v>
      </c>
      <c r="O76" s="24">
        <f>(Overall_Summary!O489)/1000</f>
        <v>0</v>
      </c>
      <c r="P76" s="24">
        <f>(Overall_Summary!O444)/1000</f>
        <v>19.136474519960945</v>
      </c>
      <c r="Q76" s="24">
        <f>(Overall_Summary!O435)/1000</f>
        <v>0</v>
      </c>
      <c r="R76" s="24">
        <f>(Overall_Summary!O381)/1000</f>
        <v>16.289827258552577</v>
      </c>
      <c r="S76" s="24">
        <f>(Overall_Summary!O390)/1000</f>
        <v>1.0349589299507829</v>
      </c>
      <c r="T76" s="24">
        <f>(Overall_Summary!O399)/1000</f>
        <v>23.782766117700309</v>
      </c>
      <c r="U76" s="24">
        <f>(Overall_Summary!O462)/1000</f>
        <v>60.992978587316536</v>
      </c>
      <c r="V76" s="24">
        <f>(Overall_Summary!O426)/1000</f>
        <v>0</v>
      </c>
      <c r="W76" s="24">
        <f>(Overall_Summary!O480)/1000</f>
        <v>8.2978804652445426</v>
      </c>
      <c r="X76" s="24">
        <f>(Overall_Summary!O471)/1000</f>
        <v>0</v>
      </c>
      <c r="Y76" s="24">
        <f>(Overall_Summary!O498+Overall_Summary!O543)/1000</f>
        <v>66.349482532768647</v>
      </c>
    </row>
    <row r="77" spans="1:25" x14ac:dyDescent="0.25">
      <c r="A77" s="2" t="str">
        <f>Overall_Summary!O109</f>
        <v>2035 Direct Electrification</v>
      </c>
      <c r="B77" s="1" t="s">
        <v>10</v>
      </c>
      <c r="C77" s="24">
        <f>(Overall_Summary!O301)/1000</f>
        <v>0</v>
      </c>
      <c r="D77" s="24">
        <f>(Overall_Summary!O310)/1000</f>
        <v>0</v>
      </c>
      <c r="E77" s="24">
        <f>(Overall_Summary!O319)/1000</f>
        <v>0</v>
      </c>
      <c r="F77" s="24">
        <f>(Overall_Summary!O328)/1000</f>
        <v>0</v>
      </c>
      <c r="G77" s="24">
        <f>(Overall_Summary!O337+Overall_Summary!O508)/1000</f>
        <v>0</v>
      </c>
      <c r="H77" s="24">
        <f>(Overall_Summary!O346+Overall_Summary!O517)/1000</f>
        <v>0</v>
      </c>
      <c r="I77" s="24">
        <f>(Overall_Summary!O355+Overall_Summary!O526)/1000</f>
        <v>0</v>
      </c>
      <c r="J77" s="26">
        <f>(Overall_Summary!O364+Overall_Summary!O535)/1000</f>
        <v>0</v>
      </c>
      <c r="K77" s="24">
        <f>(Overall_Summary!O373)/1000</f>
        <v>0</v>
      </c>
      <c r="L77" s="24">
        <f>(Overall_Summary!O409)/1000</f>
        <v>0</v>
      </c>
      <c r="M77" s="24">
        <f>(Overall_Summary!O418)/1000</f>
        <v>0</v>
      </c>
      <c r="N77" s="24">
        <f>(Overall_Summary!O454)/1000</f>
        <v>0</v>
      </c>
      <c r="O77" s="24">
        <f>(Overall_Summary!O490)/1000</f>
        <v>0</v>
      </c>
      <c r="P77" s="24">
        <f>(Overall_Summary!O445)/1000</f>
        <v>0</v>
      </c>
      <c r="Q77" s="24">
        <f>(Overall_Summary!O436)/1000</f>
        <v>0</v>
      </c>
      <c r="R77" s="24">
        <f>(Overall_Summary!O382)/1000</f>
        <v>0</v>
      </c>
      <c r="S77" s="24">
        <f>(Overall_Summary!O391)/1000</f>
        <v>0</v>
      </c>
      <c r="T77" s="24">
        <f>(Overall_Summary!O400)/1000</f>
        <v>0</v>
      </c>
      <c r="U77" s="24">
        <f>(Overall_Summary!O463)/1000</f>
        <v>0</v>
      </c>
      <c r="V77" s="24">
        <f>(Overall_Summary!O427)/1000</f>
        <v>0</v>
      </c>
      <c r="W77" s="24">
        <f>(Overall_Summary!O481)/1000</f>
        <v>0</v>
      </c>
      <c r="X77" s="24">
        <f>(Overall_Summary!O472)/1000</f>
        <v>0</v>
      </c>
      <c r="Y77" s="24">
        <f>(Overall_Summary!O499+Overall_Summary!O544)/1000</f>
        <v>0</v>
      </c>
    </row>
    <row r="78" spans="1:25" x14ac:dyDescent="0.25">
      <c r="A78" s="2" t="str">
        <f>Overall_Summary!O109</f>
        <v>2035 Direct Electrification</v>
      </c>
      <c r="B78" s="1" t="s">
        <v>11</v>
      </c>
      <c r="C78" s="24">
        <f>(Overall_Summary!O302)/1000</f>
        <v>0</v>
      </c>
      <c r="D78" s="24">
        <f>(Overall_Summary!O311)/1000</f>
        <v>10.890478623467343</v>
      </c>
      <c r="E78" s="24">
        <f>(Overall_Summary!O320)/1000</f>
        <v>0.39779885930074166</v>
      </c>
      <c r="F78" s="24">
        <f>(Overall_Summary!O329)/1000</f>
        <v>0</v>
      </c>
      <c r="G78" s="24">
        <f>(Overall_Summary!O338+Overall_Summary!O509)/1000</f>
        <v>0</v>
      </c>
      <c r="H78" s="24">
        <f>(Overall_Summary!O347+Overall_Summary!O518)/1000</f>
        <v>0.80910369880902344</v>
      </c>
      <c r="I78" s="24">
        <f>(Overall_Summary!O356+Overall_Summary!O527)/1000</f>
        <v>0</v>
      </c>
      <c r="J78" s="26">
        <f>(Overall_Summary!O365+Overall_Summary!O536)/1000+(1/0.87)*J79</f>
        <v>17.876675809133847</v>
      </c>
      <c r="K78" s="24">
        <f>(Overall_Summary!O374)/1000</f>
        <v>0</v>
      </c>
      <c r="L78" s="24">
        <f>(Overall_Summary!O410)/1000</f>
        <v>2.3239272250794714</v>
      </c>
      <c r="M78" s="24">
        <f>(Overall_Summary!O419)/1000</f>
        <v>0</v>
      </c>
      <c r="N78" s="24">
        <f>(Overall_Summary!O455)/1000</f>
        <v>0</v>
      </c>
      <c r="O78" s="24">
        <f>(Overall_Summary!O491)/1000</f>
        <v>0</v>
      </c>
      <c r="P78" s="24">
        <f>(Overall_Summary!O446)/1000</f>
        <v>0</v>
      </c>
      <c r="Q78" s="24">
        <f>(Overall_Summary!O437)/1000</f>
        <v>0</v>
      </c>
      <c r="R78" s="24">
        <f>(Overall_Summary!O383)/1000</f>
        <v>0.1916450265712068</v>
      </c>
      <c r="S78" s="24">
        <f>(Overall_Summary!O392)/1000</f>
        <v>2.0699178599015659E-2</v>
      </c>
      <c r="T78" s="24">
        <f>(Overall_Summary!O401)/1000</f>
        <v>0</v>
      </c>
      <c r="U78" s="24">
        <f>(Overall_Summary!O464)/1000</f>
        <v>0</v>
      </c>
      <c r="V78" s="24">
        <f>(Overall_Summary!O428)/1000</f>
        <v>0</v>
      </c>
      <c r="W78" s="24">
        <f>(Overall_Summary!O482)/1000</f>
        <v>0</v>
      </c>
      <c r="X78" s="24">
        <f>(Overall_Summary!O473)/1000</f>
        <v>0</v>
      </c>
      <c r="Y78" s="24">
        <f>(Overall_Summary!O500+Overall_Summary!O545)/1000</f>
        <v>0.7633239493356444</v>
      </c>
    </row>
    <row r="79" spans="1:25" x14ac:dyDescent="0.25">
      <c r="A79" s="2" t="str">
        <f>Overall_Summary!O109</f>
        <v>2035 Direct Electrification</v>
      </c>
      <c r="B79" s="1" t="s">
        <v>12</v>
      </c>
      <c r="C79" s="24">
        <f>(Overall_Summary!O303)/1000</f>
        <v>0</v>
      </c>
      <c r="D79" s="24">
        <f>(Overall_Summary!O312)/1000</f>
        <v>0</v>
      </c>
      <c r="E79" s="24">
        <f>(Overall_Summary!O321)/1000</f>
        <v>0</v>
      </c>
      <c r="F79" s="24">
        <f>(Overall_Summary!O330)/1000</f>
        <v>0</v>
      </c>
      <c r="G79" s="24">
        <f>(Overall_Summary!O339+Overall_Summary!O510)/1000</f>
        <v>0</v>
      </c>
      <c r="H79" s="24">
        <f>(Overall_Summary!O348+Overall_Summary!O519)/1000</f>
        <v>0</v>
      </c>
      <c r="I79" s="24">
        <f>(Overall_Summary!O357+Overall_Summary!O528)/1000</f>
        <v>0.41705585574828469</v>
      </c>
      <c r="J79" s="26">
        <f>(Overall_Summary!O366+Overall_Summary!O537)/1000</f>
        <v>15.552707953946449</v>
      </c>
      <c r="K79" s="24">
        <f>(Overall_Summary!O375)/1000</f>
        <v>0</v>
      </c>
      <c r="L79" s="24">
        <f>(Overall_Summary!O411)/1000</f>
        <v>0</v>
      </c>
      <c r="M79" s="24">
        <f>(Overall_Summary!O420)/1000</f>
        <v>0</v>
      </c>
      <c r="N79" s="24">
        <f>(Overall_Summary!O456)/1000</f>
        <v>0</v>
      </c>
      <c r="O79" s="24">
        <f>(Overall_Summary!O492)/1000</f>
        <v>0</v>
      </c>
      <c r="P79" s="24">
        <f>(Overall_Summary!O447)/1000</f>
        <v>0</v>
      </c>
      <c r="Q79" s="24">
        <f>(Overall_Summary!O438)/1000</f>
        <v>0</v>
      </c>
      <c r="R79" s="24">
        <f>(Overall_Summary!O384)/1000</f>
        <v>0</v>
      </c>
      <c r="S79" s="24">
        <f>(Overall_Summary!O393)/1000</f>
        <v>0</v>
      </c>
      <c r="T79" s="24">
        <f>(Overall_Summary!O402)/1000</f>
        <v>0</v>
      </c>
      <c r="U79" s="24">
        <f>(Overall_Summary!O465)/1000</f>
        <v>0</v>
      </c>
      <c r="V79" s="24">
        <f>(Overall_Summary!O429)/1000</f>
        <v>0</v>
      </c>
      <c r="W79" s="24">
        <f>(Overall_Summary!O483)/1000</f>
        <v>0</v>
      </c>
      <c r="X79" s="24">
        <f>(Overall_Summary!O474)/1000</f>
        <v>0</v>
      </c>
      <c r="Y79" s="24">
        <f>(Overall_Summary!O501+Overall_Summary!O546)/1000</f>
        <v>0</v>
      </c>
    </row>
    <row r="80" spans="1:25" x14ac:dyDescent="0.25">
      <c r="A80" s="2" t="str">
        <f>Overall_Summary!O109</f>
        <v>2035 Direct Electrification</v>
      </c>
      <c r="B80" s="1" t="s">
        <v>159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6">
        <f>(1/4.032)*J79</f>
        <v>3.8573184409589407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</row>
    <row r="81" spans="1:25" ht="30" x14ac:dyDescent="0.25">
      <c r="A81" s="2" t="str">
        <f>Overall_Summary!O109</f>
        <v>2035 Direct Electrification</v>
      </c>
      <c r="B81" s="8" t="s">
        <v>158</v>
      </c>
      <c r="C81" s="24">
        <f>0.774/1000*Input_for_PyPSA_industry_prod!B9</f>
        <v>17.978257802848937</v>
      </c>
      <c r="D81" s="24">
        <f>0.041/1000*Input_for_PyPSA_industry_prod!C9</f>
        <v>0.16805940946575612</v>
      </c>
      <c r="E81" s="24">
        <f>0.041/1000*Input_for_PyPSA_industry_prod!D9</f>
        <v>0.60329018782579125</v>
      </c>
      <c r="F81" s="24">
        <v>0</v>
      </c>
      <c r="G81" s="24">
        <v>0</v>
      </c>
      <c r="H81" s="24">
        <v>0</v>
      </c>
      <c r="I81" s="24">
        <v>0</v>
      </c>
      <c r="J81" s="26">
        <f>0.2/1000*Input_for_PyPSA_industry_prod!I9 -J80</f>
        <v>-3.6835451677304887</v>
      </c>
      <c r="K81" s="24">
        <v>0</v>
      </c>
      <c r="L81" s="24">
        <f>0.534/1000*Input_for_PyPSA_industry_prod!K9</f>
        <v>27.73316356182719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f>1.5/1000*Input_for_PyPSA_industry_prod!Q9</f>
        <v>1.295653059223707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</row>
    <row r="82" spans="1:25" x14ac:dyDescent="0.25">
      <c r="A82" s="2" t="str">
        <f>Overall_Summary!P109</f>
        <v>2040 Baseline</v>
      </c>
      <c r="B82" s="1" t="s">
        <v>5</v>
      </c>
      <c r="C82" s="24">
        <f>(Overall_Summary!P296)/1000</f>
        <v>43.243079216136707</v>
      </c>
      <c r="D82" s="24">
        <f>(Overall_Summary!P305)/1000</f>
        <v>0</v>
      </c>
      <c r="E82" s="24">
        <f>(Overall_Summary!P314)/1000</f>
        <v>0</v>
      </c>
      <c r="F82" s="24">
        <f>(Overall_Summary!P323)/1000</f>
        <v>0</v>
      </c>
      <c r="G82" s="24">
        <f>(Overall_Summary!P332+Overall_Summary!P503)/1000</f>
        <v>0</v>
      </c>
      <c r="H82" s="24">
        <f>(Overall_Summary!P341+Overall_Summary!P512)/1000</f>
        <v>0</v>
      </c>
      <c r="I82" s="24">
        <f>(Overall_Summary!P350+Overall_Summary!P521)/1000</f>
        <v>0</v>
      </c>
      <c r="J82" s="26">
        <f>(Overall_Summary!P359+Overall_Summary!P530)/1000</f>
        <v>0</v>
      </c>
      <c r="K82" s="24">
        <f>(Overall_Summary!P368)/1000</f>
        <v>0</v>
      </c>
      <c r="L82" s="24">
        <f>(Overall_Summary!P404)/1000</f>
        <v>0</v>
      </c>
      <c r="M82" s="24">
        <f>(Overall_Summary!P413)/1000</f>
        <v>0</v>
      </c>
      <c r="N82" s="24">
        <f>(Overall_Summary!P449)/1000</f>
        <v>0</v>
      </c>
      <c r="O82" s="24">
        <f>(Overall_Summary!P485)/1000</f>
        <v>0</v>
      </c>
      <c r="P82" s="24">
        <f>(Overall_Summary!P440)/1000</f>
        <v>0</v>
      </c>
      <c r="Q82" s="24">
        <f>(Overall_Summary!P431)/1000</f>
        <v>0</v>
      </c>
      <c r="R82" s="24">
        <f>(Overall_Summary!P377)/1000</f>
        <v>0</v>
      </c>
      <c r="S82" s="24">
        <f>(Overall_Summary!P386)/1000</f>
        <v>0</v>
      </c>
      <c r="T82" s="24">
        <f>(Overall_Summary!P395)/1000</f>
        <v>0</v>
      </c>
      <c r="U82" s="24">
        <f>(Overall_Summary!P458)/1000</f>
        <v>0</v>
      </c>
      <c r="V82" s="24">
        <f>(Overall_Summary!P422)/1000</f>
        <v>0</v>
      </c>
      <c r="W82" s="24">
        <f>(Overall_Summary!P476)/1000</f>
        <v>0</v>
      </c>
      <c r="X82" s="24">
        <f>(Overall_Summary!P467)/1000</f>
        <v>0</v>
      </c>
      <c r="Y82" s="24">
        <f>(Overall_Summary!P494+Overall_Summary!P539)/1000</f>
        <v>0</v>
      </c>
    </row>
    <row r="83" spans="1:25" x14ac:dyDescent="0.25">
      <c r="A83" s="2" t="str">
        <f>Overall_Summary!P109</f>
        <v>2040 Baseline</v>
      </c>
      <c r="B83" s="1" t="s">
        <v>6</v>
      </c>
      <c r="C83" s="24">
        <f>(Overall_Summary!P297)/1000</f>
        <v>0</v>
      </c>
      <c r="D83" s="24">
        <f>(Overall_Summary!P306)/1000</f>
        <v>0</v>
      </c>
      <c r="E83" s="24">
        <f>(Overall_Summary!P315)/1000</f>
        <v>0</v>
      </c>
      <c r="F83" s="24">
        <f>(Overall_Summary!P324)/1000</f>
        <v>0</v>
      </c>
      <c r="G83" s="24">
        <f>(Overall_Summary!P333+Overall_Summary!P504)/1000</f>
        <v>0</v>
      </c>
      <c r="H83" s="24">
        <f>(Overall_Summary!P342+Overall_Summary!P513)/1000</f>
        <v>0</v>
      </c>
      <c r="I83" s="24">
        <f>(Overall_Summary!P351+Overall_Summary!P522)/1000+I89</f>
        <v>61.117131972233068</v>
      </c>
      <c r="J83" s="26">
        <f>(Overall_Summary!P360+Overall_Summary!P531)/1000</f>
        <v>0</v>
      </c>
      <c r="K83" s="24">
        <f>(Overall_Summary!P369)/1000</f>
        <v>4.7315180717941372</v>
      </c>
      <c r="L83" s="24">
        <f>(Overall_Summary!P405)/1000</f>
        <v>7.6871121157184712</v>
      </c>
      <c r="M83" s="24">
        <f>(Overall_Summary!P414)/1000</f>
        <v>8.4493281078980704</v>
      </c>
      <c r="N83" s="24">
        <f>(Overall_Summary!P450)/1000</f>
        <v>0</v>
      </c>
      <c r="O83" s="24">
        <f>(Overall_Summary!P486)/1000</f>
        <v>0</v>
      </c>
      <c r="P83" s="24">
        <f>(Overall_Summary!P441)/1000</f>
        <v>6.3772388580570123</v>
      </c>
      <c r="Q83" s="24">
        <f>(Overall_Summary!P432)/1000</f>
        <v>0</v>
      </c>
      <c r="R83" s="24">
        <f>(Overall_Summary!P378)/1000</f>
        <v>0</v>
      </c>
      <c r="S83" s="24">
        <f>(Overall_Summary!P387)/1000</f>
        <v>0</v>
      </c>
      <c r="T83" s="24">
        <f>(Overall_Summary!P396)/1000</f>
        <v>7.0615872502910246</v>
      </c>
      <c r="U83" s="24">
        <f>(Overall_Summary!P459)/1000</f>
        <v>0</v>
      </c>
      <c r="V83" s="24">
        <f>(Overall_Summary!P423)/1000</f>
        <v>0</v>
      </c>
      <c r="W83" s="24">
        <f>(Overall_Summary!P477)/1000</f>
        <v>0</v>
      </c>
      <c r="X83" s="24">
        <f>(Overall_Summary!P468)/1000</f>
        <v>0</v>
      </c>
      <c r="Y83" s="24">
        <f>(Overall_Summary!P495+Overall_Summary!P540)/1000</f>
        <v>52.198314438376421</v>
      </c>
    </row>
    <row r="84" spans="1:25" x14ac:dyDescent="0.25">
      <c r="A84" s="2" t="str">
        <f>Overall_Summary!P109</f>
        <v>2040 Baseline</v>
      </c>
      <c r="B84" s="1" t="s">
        <v>7</v>
      </c>
      <c r="C84" s="24">
        <f>(Overall_Summary!P298)/1000</f>
        <v>18.532748235487166</v>
      </c>
      <c r="D84" s="24">
        <f>(Overall_Summary!P307)/1000</f>
        <v>0</v>
      </c>
      <c r="E84" s="24">
        <f>(Overall_Summary!P316)/1000</f>
        <v>0</v>
      </c>
      <c r="F84" s="24">
        <f>(Overall_Summary!P325)/1000</f>
        <v>8.870550155605045</v>
      </c>
      <c r="G84" s="24">
        <f>(Overall_Summary!P334+Overall_Summary!P505)/1000</f>
        <v>5.0088764009841569</v>
      </c>
      <c r="H84" s="24">
        <f>(Overall_Summary!P343+Overall_Summary!P514)/1000</f>
        <v>0</v>
      </c>
      <c r="I84" s="24">
        <f>(Overall_Summary!P352+Overall_Summary!P523)/1000</f>
        <v>6.541888377229518</v>
      </c>
      <c r="J84" s="26">
        <f>(Overall_Summary!P361+Overall_Summary!P532)/1000</f>
        <v>0</v>
      </c>
      <c r="K84" s="24">
        <f>(Overall_Summary!P370)/1000</f>
        <v>23.657590358970683</v>
      </c>
      <c r="L84" s="24">
        <f>(Overall_Summary!P406)/1000</f>
        <v>14.782907914843216</v>
      </c>
      <c r="M84" s="24">
        <f>(Overall_Summary!P415)/1000</f>
        <v>8.4493281078980704</v>
      </c>
      <c r="N84" s="24">
        <f>(Overall_Summary!P451)/1000</f>
        <v>0</v>
      </c>
      <c r="O84" s="24">
        <f>(Overall_Summary!P487)/1000</f>
        <v>0</v>
      </c>
      <c r="P84" s="24">
        <f>(Overall_Summary!P442)/1000</f>
        <v>1.5943097145142531</v>
      </c>
      <c r="Q84" s="24">
        <f>(Overall_Summary!P433)/1000</f>
        <v>0</v>
      </c>
      <c r="R84" s="24">
        <f>(Overall_Summary!P379)/1000</f>
        <v>1.2777236358605191</v>
      </c>
      <c r="S84" s="24">
        <f>(Overall_Summary!P388)/1000</f>
        <v>0.76502360550472237</v>
      </c>
      <c r="T84" s="24">
        <f>(Overall_Summary!P397)/1000</f>
        <v>9.4154496670547001</v>
      </c>
      <c r="U84" s="24">
        <f>(Overall_Summary!P460)/1000</f>
        <v>0</v>
      </c>
      <c r="V84" s="24">
        <f>(Overall_Summary!P424)/1000</f>
        <v>0</v>
      </c>
      <c r="W84" s="24">
        <f>(Overall_Summary!P478)/1000</f>
        <v>1.4241048329845547</v>
      </c>
      <c r="X84" s="24">
        <f>(Overall_Summary!P469)/1000</f>
        <v>0</v>
      </c>
      <c r="Y84" s="24">
        <f>(Overall_Summary!P496+Overall_Summary!P541)/1000</f>
        <v>10.721935210891752</v>
      </c>
    </row>
    <row r="85" spans="1:25" x14ac:dyDescent="0.25">
      <c r="A85" s="2" t="str">
        <f>Overall_Summary!P109</f>
        <v>2040 Baseline</v>
      </c>
      <c r="B85" s="1" t="s">
        <v>8</v>
      </c>
      <c r="C85" s="24">
        <f>(Overall_Summary!P299)/1000</f>
        <v>49.420661961299096</v>
      </c>
      <c r="D85" s="24">
        <f>(Overall_Summary!P308)/1000</f>
        <v>0</v>
      </c>
      <c r="E85" s="24">
        <f>(Overall_Summary!P317)/1000</f>
        <v>0</v>
      </c>
      <c r="F85" s="24">
        <f>(Overall_Summary!P326)/1000</f>
        <v>15.966990280089082</v>
      </c>
      <c r="G85" s="24">
        <f>(Overall_Summary!P335+Overall_Summary!P506)/1000</f>
        <v>0</v>
      </c>
      <c r="H85" s="24">
        <f>(Overall_Summary!P344+Overall_Summary!P515)/1000</f>
        <v>0</v>
      </c>
      <c r="I85" s="24">
        <f>(Overall_Summary!P353+Overall_Summary!P524)/1000</f>
        <v>28.488970951004863</v>
      </c>
      <c r="J85" s="26">
        <f>(Overall_Summary!P362+Overall_Summary!P533)/1000</f>
        <v>0</v>
      </c>
      <c r="K85" s="24">
        <f>(Overall_Summary!P371)/1000</f>
        <v>3.3796557655672408</v>
      </c>
      <c r="L85" s="24">
        <f>(Overall_Summary!P407)/1000</f>
        <v>26.609234246717786</v>
      </c>
      <c r="M85" s="24">
        <f>(Overall_Summary!P416)/1000</f>
        <v>12.673992161847107</v>
      </c>
      <c r="N85" s="24">
        <f>(Overall_Summary!P452)/1000</f>
        <v>174.02246928420425</v>
      </c>
      <c r="O85" s="24">
        <f>(Overall_Summary!P488)/1000</f>
        <v>0</v>
      </c>
      <c r="P85" s="24">
        <f>(Overall_Summary!P443)/1000</f>
        <v>2.2320336003199541</v>
      </c>
      <c r="Q85" s="24">
        <f>(Overall_Summary!P434)/1000</f>
        <v>0</v>
      </c>
      <c r="R85" s="24">
        <f>(Overall_Summary!P380)/1000</f>
        <v>0</v>
      </c>
      <c r="S85" s="24">
        <f>(Overall_Summary!P389)/1000</f>
        <v>0</v>
      </c>
      <c r="T85" s="24">
        <f>(Overall_Summary!P398)/1000</f>
        <v>4.7077248335273501</v>
      </c>
      <c r="U85" s="24">
        <f>(Overall_Summary!P461)/1000</f>
        <v>153.37729932006957</v>
      </c>
      <c r="V85" s="24">
        <f>(Overall_Summary!P425)/1000</f>
        <v>0</v>
      </c>
      <c r="W85" s="24">
        <f>(Overall_Summary!P479)/1000</f>
        <v>0.94940322198970317</v>
      </c>
      <c r="X85" s="24">
        <f>(Overall_Summary!P470)/1000</f>
        <v>0</v>
      </c>
      <c r="Y85" s="24">
        <f>(Overall_Summary!P497+Overall_Summary!P542)/1000</f>
        <v>37.909299491554592</v>
      </c>
    </row>
    <row r="86" spans="1:25" x14ac:dyDescent="0.25">
      <c r="A86" s="2" t="str">
        <f>Overall_Summary!P109</f>
        <v>2040 Baseline</v>
      </c>
      <c r="B86" s="1" t="s">
        <v>9</v>
      </c>
      <c r="C86" s="24">
        <f>(Overall_Summary!P300)/1000</f>
        <v>12.355165490324774</v>
      </c>
      <c r="D86" s="24">
        <f>(Overall_Summary!P309)/1000</f>
        <v>6.5866482692528248</v>
      </c>
      <c r="E86" s="24">
        <f>(Overall_Summary!P318)/1000</f>
        <v>6.2043255276089777</v>
      </c>
      <c r="F86" s="24">
        <f>(Overall_Summary!P327)/1000</f>
        <v>10.644660186726055</v>
      </c>
      <c r="G86" s="24">
        <f>(Overall_Summary!P336+Overall_Summary!P507)/1000</f>
        <v>4.2616609241241298E-2</v>
      </c>
      <c r="H86" s="24">
        <f>(Overall_Summary!P345+Overall_Summary!P516)/1000</f>
        <v>0.3988797620249992</v>
      </c>
      <c r="I86" s="24">
        <f>(Overall_Summary!P354+Overall_Summary!P525)/1000</f>
        <v>2.1806294590765054</v>
      </c>
      <c r="J86" s="26">
        <f>(Overall_Summary!P363+Overall_Summary!P534)/1000+0.271*J89</f>
        <v>8.4825621260379993</v>
      </c>
      <c r="K86" s="24">
        <f>(Overall_Summary!P372)/1000</f>
        <v>33.796557655672402</v>
      </c>
      <c r="L86" s="24">
        <f>(Overall_Summary!P408)/1000</f>
        <v>8.8697447489059282</v>
      </c>
      <c r="M86" s="24">
        <f>(Overall_Summary!P417)/1000</f>
        <v>12.673992161847107</v>
      </c>
      <c r="N86" s="24">
        <f>(Overall_Summary!P453)/1000</f>
        <v>85.712559498190132</v>
      </c>
      <c r="O86" s="24">
        <f>(Overall_Summary!P489)/1000</f>
        <v>0</v>
      </c>
      <c r="P86" s="24">
        <f>(Overall_Summary!P444)/1000</f>
        <v>21.363750174490988</v>
      </c>
      <c r="Q86" s="24">
        <f>(Overall_Summary!P435)/1000</f>
        <v>0</v>
      </c>
      <c r="R86" s="24">
        <f>(Overall_Summary!P381)/1000</f>
        <v>16.062811422246526</v>
      </c>
      <c r="S86" s="24">
        <f>(Overall_Summary!P390)/1000</f>
        <v>1.3114690380080956</v>
      </c>
      <c r="T86" s="24">
        <f>(Overall_Summary!P399)/1000</f>
        <v>25.892486584400423</v>
      </c>
      <c r="U86" s="24">
        <f>(Overall_Summary!P462)/1000</f>
        <v>75.544042948690986</v>
      </c>
      <c r="V86" s="24">
        <f>(Overall_Summary!P426)/1000</f>
        <v>0</v>
      </c>
      <c r="W86" s="24">
        <f>(Overall_Summary!P480)/1000</f>
        <v>9.4940322198970311</v>
      </c>
      <c r="X86" s="24">
        <f>(Overall_Summary!P471)/1000</f>
        <v>0</v>
      </c>
      <c r="Y86" s="24">
        <f>(Overall_Summary!P498+Overall_Summary!P543)/1000</f>
        <v>72.12938232781724</v>
      </c>
    </row>
    <row r="87" spans="1:25" x14ac:dyDescent="0.25">
      <c r="A87" s="2" t="str">
        <f>Overall_Summary!P109</f>
        <v>2040 Baseline</v>
      </c>
      <c r="B87" s="1" t="s">
        <v>10</v>
      </c>
      <c r="C87" s="24">
        <f>(Overall_Summary!P301)/1000</f>
        <v>0</v>
      </c>
      <c r="D87" s="24">
        <f>(Overall_Summary!P310)/1000</f>
        <v>0</v>
      </c>
      <c r="E87" s="24">
        <f>(Overall_Summary!P319)/1000</f>
        <v>0</v>
      </c>
      <c r="F87" s="24">
        <f>(Overall_Summary!P328)/1000</f>
        <v>0</v>
      </c>
      <c r="G87" s="24">
        <f>(Overall_Summary!P337+Overall_Summary!P508)/1000</f>
        <v>0</v>
      </c>
      <c r="H87" s="24">
        <f>(Overall_Summary!P346+Overall_Summary!P517)/1000</f>
        <v>0</v>
      </c>
      <c r="I87" s="24">
        <f>(Overall_Summary!P355+Overall_Summary!P526)/1000</f>
        <v>0</v>
      </c>
      <c r="J87" s="26">
        <f>(Overall_Summary!P364+Overall_Summary!P535)/1000</f>
        <v>0</v>
      </c>
      <c r="K87" s="24">
        <f>(Overall_Summary!P373)/1000</f>
        <v>0</v>
      </c>
      <c r="L87" s="24">
        <f>(Overall_Summary!P409)/1000</f>
        <v>0</v>
      </c>
      <c r="M87" s="24">
        <f>(Overall_Summary!P418)/1000</f>
        <v>0</v>
      </c>
      <c r="N87" s="24">
        <f>(Overall_Summary!P454)/1000</f>
        <v>0</v>
      </c>
      <c r="O87" s="24">
        <f>(Overall_Summary!P490)/1000</f>
        <v>0</v>
      </c>
      <c r="P87" s="24">
        <f>(Overall_Summary!P445)/1000</f>
        <v>0</v>
      </c>
      <c r="Q87" s="24">
        <f>(Overall_Summary!P436)/1000</f>
        <v>0</v>
      </c>
      <c r="R87" s="24">
        <f>(Overall_Summary!P382)/1000</f>
        <v>0</v>
      </c>
      <c r="S87" s="24">
        <f>(Overall_Summary!P391)/1000</f>
        <v>0</v>
      </c>
      <c r="T87" s="24">
        <f>(Overall_Summary!P400)/1000</f>
        <v>0</v>
      </c>
      <c r="U87" s="24">
        <f>(Overall_Summary!P463)/1000</f>
        <v>0</v>
      </c>
      <c r="V87" s="24">
        <f>(Overall_Summary!P427)/1000</f>
        <v>0</v>
      </c>
      <c r="W87" s="24">
        <f>(Overall_Summary!P481)/1000</f>
        <v>0</v>
      </c>
      <c r="X87" s="24">
        <f>(Overall_Summary!P472)/1000</f>
        <v>0</v>
      </c>
      <c r="Y87" s="24">
        <f>(Overall_Summary!P499+Overall_Summary!P544)/1000</f>
        <v>0</v>
      </c>
    </row>
    <row r="88" spans="1:25" x14ac:dyDescent="0.25">
      <c r="A88" s="2" t="str">
        <f>Overall_Summary!P109</f>
        <v>2040 Baseline</v>
      </c>
      <c r="B88" s="1" t="s">
        <v>11</v>
      </c>
      <c r="C88" s="24">
        <f>(Overall_Summary!P302)/1000</f>
        <v>0</v>
      </c>
      <c r="D88" s="24">
        <f>(Overall_Summary!P311)/1000</f>
        <v>26.346593077011299</v>
      </c>
      <c r="E88" s="24">
        <f>(Overall_Summary!P320)/1000</f>
        <v>0.6893695030676642</v>
      </c>
      <c r="F88" s="24">
        <f>(Overall_Summary!P329)/1000</f>
        <v>0</v>
      </c>
      <c r="G88" s="24">
        <f>(Overall_Summary!P338+Overall_Summary!P509)/1000</f>
        <v>0</v>
      </c>
      <c r="H88" s="24">
        <f>(Overall_Summary!P347+Overall_Summary!P518)/1000</f>
        <v>1.4624539949113031</v>
      </c>
      <c r="I88" s="24">
        <f>(Overall_Summary!P356+Overall_Summary!P527)/1000</f>
        <v>0</v>
      </c>
      <c r="J88" s="26">
        <f>(Overall_Summary!P365+Overall_Summary!P536)/1000+(1/0.87)*J89</f>
        <v>30.78531464448632</v>
      </c>
      <c r="K88" s="24">
        <f>(Overall_Summary!P374)/1000</f>
        <v>2.0277934593403444</v>
      </c>
      <c r="L88" s="24">
        <f>(Overall_Summary!P410)/1000</f>
        <v>1.182632633187457</v>
      </c>
      <c r="M88" s="24">
        <f>(Overall_Summary!P419)/1000</f>
        <v>0</v>
      </c>
      <c r="N88" s="24">
        <f>(Overall_Summary!P455)/1000</f>
        <v>0</v>
      </c>
      <c r="O88" s="24">
        <f>(Overall_Summary!P491)/1000</f>
        <v>0</v>
      </c>
      <c r="P88" s="24">
        <f>(Overall_Summary!P446)/1000</f>
        <v>0.31886194290285058</v>
      </c>
      <c r="Q88" s="24">
        <f>(Overall_Summary!P437)/1000</f>
        <v>0</v>
      </c>
      <c r="R88" s="24">
        <f>(Overall_Summary!P383)/1000</f>
        <v>0.91265973990037086</v>
      </c>
      <c r="S88" s="24">
        <f>(Overall_Summary!P392)/1000</f>
        <v>0.10928908650067465</v>
      </c>
      <c r="T88" s="24">
        <f>(Overall_Summary!P401)/1000</f>
        <v>0</v>
      </c>
      <c r="U88" s="24">
        <f>(Overall_Summary!P464)/1000</f>
        <v>0</v>
      </c>
      <c r="V88" s="24">
        <f>(Overall_Summary!P428)/1000</f>
        <v>0</v>
      </c>
      <c r="W88" s="24">
        <f>(Overall_Summary!P482)/1000</f>
        <v>0</v>
      </c>
      <c r="X88" s="24">
        <f>(Overall_Summary!P473)/1000</f>
        <v>0</v>
      </c>
      <c r="Y88" s="24">
        <f>(Overall_Summary!P500+Overall_Summary!P545)/1000</f>
        <v>4.0152549567981861</v>
      </c>
    </row>
    <row r="89" spans="1:25" x14ac:dyDescent="0.25">
      <c r="A89" s="2" t="str">
        <f>Overall_Summary!P109</f>
        <v>2040 Baseline</v>
      </c>
      <c r="B89" s="1" t="s">
        <v>12</v>
      </c>
      <c r="C89" s="24">
        <f>(Overall_Summary!P303)/1000</f>
        <v>0</v>
      </c>
      <c r="D89" s="24">
        <f>(Overall_Summary!P312)/1000</f>
        <v>0</v>
      </c>
      <c r="E89" s="24">
        <f>(Overall_Summary!P321)/1000</f>
        <v>0</v>
      </c>
      <c r="F89" s="24">
        <f>(Overall_Summary!P330)/1000</f>
        <v>0</v>
      </c>
      <c r="G89" s="24">
        <f>(Overall_Summary!P339+Overall_Summary!P510)/1000</f>
        <v>0</v>
      </c>
      <c r="H89" s="24">
        <f>(Overall_Summary!P348+Overall_Summary!P519)/1000</f>
        <v>0</v>
      </c>
      <c r="I89" s="24">
        <f>(Overall_Summary!P357+Overall_Summary!P528)/1000</f>
        <v>0.83791091032367249</v>
      </c>
      <c r="J89" s="26">
        <f>(Overall_Summary!P366+Overall_Summary!P537)/1000</f>
        <v>26.7832237407031</v>
      </c>
      <c r="K89" s="24">
        <f>(Overall_Summary!P375)/1000</f>
        <v>0</v>
      </c>
      <c r="L89" s="24">
        <f>(Overall_Summary!P411)/1000</f>
        <v>0</v>
      </c>
      <c r="M89" s="24">
        <f>(Overall_Summary!P420)/1000</f>
        <v>0</v>
      </c>
      <c r="N89" s="24">
        <f>(Overall_Summary!P456)/1000</f>
        <v>0</v>
      </c>
      <c r="O89" s="24">
        <f>(Overall_Summary!P492)/1000</f>
        <v>0</v>
      </c>
      <c r="P89" s="24">
        <f>(Overall_Summary!P447)/1000</f>
        <v>0</v>
      </c>
      <c r="Q89" s="24">
        <f>(Overall_Summary!P438)/1000</f>
        <v>0</v>
      </c>
      <c r="R89" s="24">
        <f>(Overall_Summary!P384)/1000</f>
        <v>0</v>
      </c>
      <c r="S89" s="24">
        <f>(Overall_Summary!P393)/1000</f>
        <v>0</v>
      </c>
      <c r="T89" s="24">
        <f>(Overall_Summary!P402)/1000</f>
        <v>0</v>
      </c>
      <c r="U89" s="24">
        <f>(Overall_Summary!P465)/1000</f>
        <v>0</v>
      </c>
      <c r="V89" s="24">
        <f>(Overall_Summary!P429)/1000</f>
        <v>0</v>
      </c>
      <c r="W89" s="24">
        <f>(Overall_Summary!P483)/1000</f>
        <v>0</v>
      </c>
      <c r="X89" s="24">
        <f>(Overall_Summary!P474)/1000</f>
        <v>0</v>
      </c>
      <c r="Y89" s="24">
        <f>(Overall_Summary!P501+Overall_Summary!P546)/1000</f>
        <v>0.8030509913596372</v>
      </c>
    </row>
    <row r="90" spans="1:25" x14ac:dyDescent="0.25">
      <c r="A90" s="2" t="str">
        <f>Overall_Summary!P109</f>
        <v>2040 Baseline</v>
      </c>
      <c r="B90" s="1" t="s">
        <v>159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6">
        <f>(1/4.032)*J89</f>
        <v>6.6426646182299356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</row>
    <row r="91" spans="1:25" ht="30" x14ac:dyDescent="0.25">
      <c r="A91" s="2" t="str">
        <f>Overall_Summary!P109</f>
        <v>2040 Baseline</v>
      </c>
      <c r="B91" s="8" t="s">
        <v>158</v>
      </c>
      <c r="C91" s="24">
        <f>0.774/1000*Input_for_PyPSA_industry_prod!B10</f>
        <v>17.707797562571152</v>
      </c>
      <c r="D91" s="24">
        <f>0.041/1000*Input_for_PyPSA_industry_prod!C10</f>
        <v>0.31266998280164393</v>
      </c>
      <c r="E91" s="24">
        <f>0.041/1000*Input_for_PyPSA_industry_prod!D10</f>
        <v>0.53600568480281807</v>
      </c>
      <c r="F91" s="24">
        <v>0</v>
      </c>
      <c r="G91" s="24">
        <v>0</v>
      </c>
      <c r="H91" s="24">
        <v>0</v>
      </c>
      <c r="I91" s="24">
        <v>0</v>
      </c>
      <c r="J91" s="26">
        <f>0.2/1000*Input_for_PyPSA_industry_prod!I10 -J90</f>
        <v>-6.3434107216857667</v>
      </c>
      <c r="K91" s="24">
        <v>0</v>
      </c>
      <c r="L91" s="24">
        <f>0.534/1000*Input_for_PyPSA_industry_prod!K10</f>
        <v>28.942853060944632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f>1.5/1000*Input_for_PyPSA_industry_prod!Q10</f>
        <v>1.2653616165462398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</row>
    <row r="92" spans="1:25" x14ac:dyDescent="0.25">
      <c r="A92" s="2" t="str">
        <f>Overall_Summary!Q109</f>
        <v>2040 Green H2</v>
      </c>
      <c r="B92" s="1" t="s">
        <v>5</v>
      </c>
      <c r="C92" s="24">
        <f>(Overall_Summary!Q296)/1000</f>
        <v>29.375901720451242</v>
      </c>
      <c r="D92" s="24">
        <f>(Overall_Summary!Q305)/1000</f>
        <v>0</v>
      </c>
      <c r="E92" s="24">
        <f>(Overall_Summary!Q314)/1000</f>
        <v>0</v>
      </c>
      <c r="F92" s="24">
        <f>(Overall_Summary!Q323)/1000</f>
        <v>0</v>
      </c>
      <c r="G92" s="24">
        <f>(Overall_Summary!Q332+Overall_Summary!Q503)/1000</f>
        <v>0</v>
      </c>
      <c r="H92" s="24">
        <f>(Overall_Summary!Q341+Overall_Summary!Q512)/1000</f>
        <v>0</v>
      </c>
      <c r="I92" s="24">
        <f>(Overall_Summary!Q350+Overall_Summary!Q521)/1000</f>
        <v>0</v>
      </c>
      <c r="J92" s="26">
        <f>(Overall_Summary!Q359+Overall_Summary!Q530)/1000</f>
        <v>0</v>
      </c>
      <c r="K92" s="24">
        <f>(Overall_Summary!Q368)/1000</f>
        <v>0</v>
      </c>
      <c r="L92" s="24">
        <f>(Overall_Summary!Q404)/1000</f>
        <v>0</v>
      </c>
      <c r="M92" s="24">
        <f>(Overall_Summary!Q413)/1000</f>
        <v>0</v>
      </c>
      <c r="N92" s="24">
        <f>(Overall_Summary!Q449)/1000</f>
        <v>0</v>
      </c>
      <c r="O92" s="24">
        <f>(Overall_Summary!Q485)/1000</f>
        <v>0</v>
      </c>
      <c r="P92" s="24">
        <f>(Overall_Summary!Q440)/1000</f>
        <v>0</v>
      </c>
      <c r="Q92" s="24">
        <f>(Overall_Summary!Q431)/1000</f>
        <v>0</v>
      </c>
      <c r="R92" s="24">
        <f>(Overall_Summary!Q377)/1000</f>
        <v>0</v>
      </c>
      <c r="S92" s="24">
        <f>(Overall_Summary!Q386)/1000</f>
        <v>0</v>
      </c>
      <c r="T92" s="24">
        <f>(Overall_Summary!Q395)/1000</f>
        <v>0</v>
      </c>
      <c r="U92" s="24">
        <f>(Overall_Summary!Q458)/1000</f>
        <v>0</v>
      </c>
      <c r="V92" s="24">
        <f>(Overall_Summary!Q422)/1000</f>
        <v>0</v>
      </c>
      <c r="W92" s="24">
        <f>(Overall_Summary!Q476)/1000</f>
        <v>0</v>
      </c>
      <c r="X92" s="24">
        <f>(Overall_Summary!Q467)/1000</f>
        <v>0</v>
      </c>
      <c r="Y92" s="24">
        <f>(Overall_Summary!Q494+Overall_Summary!Q539)/1000</f>
        <v>0</v>
      </c>
    </row>
    <row r="93" spans="1:25" x14ac:dyDescent="0.25">
      <c r="A93" s="2" t="str">
        <f>Overall_Summary!Q109</f>
        <v>2040 Green H2</v>
      </c>
      <c r="B93" s="1" t="s">
        <v>6</v>
      </c>
      <c r="C93" s="24">
        <f>(Overall_Summary!Q297)/1000</f>
        <v>0</v>
      </c>
      <c r="D93" s="24">
        <f>(Overall_Summary!Q306)/1000</f>
        <v>0</v>
      </c>
      <c r="E93" s="24">
        <f>(Overall_Summary!Q315)/1000</f>
        <v>0</v>
      </c>
      <c r="F93" s="24">
        <f>(Overall_Summary!Q324)/1000</f>
        <v>0</v>
      </c>
      <c r="G93" s="24">
        <f>(Overall_Summary!Q333+Overall_Summary!Q504)/1000</f>
        <v>0</v>
      </c>
      <c r="H93" s="24">
        <f>(Overall_Summary!Q342+Overall_Summary!Q513)/1000</f>
        <v>0</v>
      </c>
      <c r="I93" s="24">
        <f>(Overall_Summary!Q351+Overall_Summary!Q522)/1000+I99</f>
        <v>54.359628581087151</v>
      </c>
      <c r="J93" s="26">
        <f>(Overall_Summary!Q360+Overall_Summary!Q531)/1000</f>
        <v>0</v>
      </c>
      <c r="K93" s="24">
        <f>(Overall_Summary!Q369)/1000</f>
        <v>4.8082453918772865</v>
      </c>
      <c r="L93" s="24">
        <f>(Overall_Summary!Q405)/1000</f>
        <v>7.6871121157184712</v>
      </c>
      <c r="M93" s="24">
        <f>(Overall_Summary!Q414)/1000</f>
        <v>8.4493281078980704</v>
      </c>
      <c r="N93" s="24">
        <f>(Overall_Summary!Q450)/1000</f>
        <v>0</v>
      </c>
      <c r="O93" s="24">
        <f>(Overall_Summary!Q486)/1000</f>
        <v>0</v>
      </c>
      <c r="P93" s="24">
        <f>(Overall_Summary!Q441)/1000</f>
        <v>6.3772388580570123</v>
      </c>
      <c r="Q93" s="24">
        <f>(Overall_Summary!Q432)/1000</f>
        <v>0</v>
      </c>
      <c r="R93" s="24">
        <f>(Overall_Summary!Q378)/1000</f>
        <v>0</v>
      </c>
      <c r="S93" s="24">
        <f>(Overall_Summary!Q387)/1000</f>
        <v>0</v>
      </c>
      <c r="T93" s="24">
        <f>(Overall_Summary!Q396)/1000</f>
        <v>7.3850187274035903</v>
      </c>
      <c r="U93" s="24">
        <f>(Overall_Summary!Q459)/1000</f>
        <v>0</v>
      </c>
      <c r="V93" s="24">
        <f>(Overall_Summary!Q423)/1000</f>
        <v>0</v>
      </c>
      <c r="W93" s="24">
        <f>(Overall_Summary!Q477)/1000</f>
        <v>0</v>
      </c>
      <c r="X93" s="24">
        <f>(Overall_Summary!Q468)/1000</f>
        <v>0</v>
      </c>
      <c r="Y93" s="24">
        <f>(Overall_Summary!Q495+Overall_Summary!Q540)/1000</f>
        <v>53.044773591431181</v>
      </c>
    </row>
    <row r="94" spans="1:25" x14ac:dyDescent="0.25">
      <c r="A94" s="2" t="str">
        <f>Overall_Summary!Q109</f>
        <v>2040 Green H2</v>
      </c>
      <c r="B94" s="1" t="s">
        <v>7</v>
      </c>
      <c r="C94" s="24">
        <f>(Overall_Summary!Q298)/1000</f>
        <v>12.589672165907674</v>
      </c>
      <c r="D94" s="24">
        <f>(Overall_Summary!Q307)/1000</f>
        <v>0</v>
      </c>
      <c r="E94" s="24">
        <f>(Overall_Summary!Q316)/1000</f>
        <v>0</v>
      </c>
      <c r="F94" s="24">
        <f>(Overall_Summary!Q325)/1000</f>
        <v>9.2768348955564228</v>
      </c>
      <c r="G94" s="24">
        <f>(Overall_Summary!Q334+Overall_Summary!Q505)/1000</f>
        <v>3.7110431954230059</v>
      </c>
      <c r="H94" s="24">
        <f>(Overall_Summary!Q343+Overall_Summary!Q514)/1000</f>
        <v>0</v>
      </c>
      <c r="I94" s="24">
        <f>(Overall_Summary!Q352+Overall_Summary!Q523)/1000</f>
        <v>5.81857510209562</v>
      </c>
      <c r="J94" s="26">
        <f>(Overall_Summary!Q361+Overall_Summary!Q532)/1000</f>
        <v>0</v>
      </c>
      <c r="K94" s="24">
        <f>(Overall_Summary!Q370)/1000</f>
        <v>20.606765965188369</v>
      </c>
      <c r="L94" s="24">
        <f>(Overall_Summary!Q406)/1000</f>
        <v>14.782907914843216</v>
      </c>
      <c r="M94" s="24">
        <f>(Overall_Summary!Q415)/1000</f>
        <v>8.4493281078980704</v>
      </c>
      <c r="N94" s="24">
        <f>(Overall_Summary!Q451)/1000</f>
        <v>0</v>
      </c>
      <c r="O94" s="24">
        <f>(Overall_Summary!Q487)/1000</f>
        <v>0</v>
      </c>
      <c r="P94" s="24">
        <f>(Overall_Summary!Q442)/1000</f>
        <v>1.5943097145142531</v>
      </c>
      <c r="Q94" s="24">
        <f>(Overall_Summary!Q433)/1000</f>
        <v>0</v>
      </c>
      <c r="R94" s="24">
        <f>(Overall_Summary!Q379)/1000</f>
        <v>1.2777236358605191</v>
      </c>
      <c r="S94" s="24">
        <f>(Overall_Summary!Q388)/1000</f>
        <v>0.76502360550472237</v>
      </c>
      <c r="T94" s="24">
        <f>(Overall_Summary!Q397)/1000</f>
        <v>9.8466916365381216</v>
      </c>
      <c r="U94" s="24">
        <f>(Overall_Summary!Q460)/1000</f>
        <v>0</v>
      </c>
      <c r="V94" s="24">
        <f>(Overall_Summary!Q424)/1000</f>
        <v>0</v>
      </c>
      <c r="W94" s="24">
        <f>(Overall_Summary!Q478)/1000</f>
        <v>1.3332045244961788</v>
      </c>
      <c r="X94" s="24">
        <f>(Overall_Summary!Q469)/1000</f>
        <v>0</v>
      </c>
      <c r="Y94" s="24">
        <f>(Overall_Summary!Q496+Overall_Summary!Q541)/1000</f>
        <v>10.721935210891752</v>
      </c>
    </row>
    <row r="95" spans="1:25" x14ac:dyDescent="0.25">
      <c r="A95" s="2" t="str">
        <f>Overall_Summary!Q109</f>
        <v>2040 Green H2</v>
      </c>
      <c r="B95" s="1" t="s">
        <v>8</v>
      </c>
      <c r="C95" s="24">
        <f>(Overall_Summary!Q299)/1000</f>
        <v>33.572459109087141</v>
      </c>
      <c r="D95" s="24">
        <f>(Overall_Summary!Q308)/1000</f>
        <v>0</v>
      </c>
      <c r="E95" s="24">
        <f>(Overall_Summary!Q317)/1000</f>
        <v>0</v>
      </c>
      <c r="F95" s="24">
        <f>(Overall_Summary!Q326)/1000</f>
        <v>13.915252343334634</v>
      </c>
      <c r="G95" s="24">
        <f>(Overall_Summary!Q335+Overall_Summary!Q506)/1000</f>
        <v>0</v>
      </c>
      <c r="H95" s="24">
        <f>(Overall_Summary!Q344+Overall_Summary!Q515)/1000</f>
        <v>0</v>
      </c>
      <c r="I95" s="24">
        <f>(Overall_Summary!Q353+Overall_Summary!Q524)/1000</f>
        <v>25.339047000071812</v>
      </c>
      <c r="J95" s="26">
        <f>(Overall_Summary!Q362+Overall_Summary!Q533)/1000</f>
        <v>0</v>
      </c>
      <c r="K95" s="24">
        <f>(Overall_Summary!Q371)/1000</f>
        <v>0</v>
      </c>
      <c r="L95" s="24">
        <f>(Overall_Summary!Q407)/1000</f>
        <v>14.782907914843216</v>
      </c>
      <c r="M95" s="24">
        <f>(Overall_Summary!Q416)/1000</f>
        <v>10.561660134872589</v>
      </c>
      <c r="N95" s="24">
        <f>(Overall_Summary!Q452)/1000</f>
        <v>150.3407460716918</v>
      </c>
      <c r="O95" s="24">
        <f>(Overall_Summary!Q488)/1000</f>
        <v>0</v>
      </c>
      <c r="P95" s="24">
        <f>(Overall_Summary!Q443)/1000</f>
        <v>0</v>
      </c>
      <c r="Q95" s="24">
        <f>(Overall_Summary!Q434)/1000</f>
        <v>0</v>
      </c>
      <c r="R95" s="24">
        <f>(Overall_Summary!Q380)/1000</f>
        <v>0</v>
      </c>
      <c r="S95" s="24">
        <f>(Overall_Summary!Q389)/1000</f>
        <v>0</v>
      </c>
      <c r="T95" s="24">
        <f>(Overall_Summary!Q398)/1000</f>
        <v>0</v>
      </c>
      <c r="U95" s="24">
        <f>(Overall_Summary!Q461)/1000</f>
        <v>124.86618669205117</v>
      </c>
      <c r="V95" s="24">
        <f>(Overall_Summary!Q425)/1000</f>
        <v>0</v>
      </c>
      <c r="W95" s="24">
        <f>(Overall_Summary!Q479)/1000</f>
        <v>0.66660226224808938</v>
      </c>
      <c r="X95" s="24">
        <f>(Overall_Summary!Q470)/1000</f>
        <v>0</v>
      </c>
      <c r="Y95" s="24">
        <f>(Overall_Summary!Q497+Overall_Summary!Q542)/1000</f>
        <v>24.425118883126846</v>
      </c>
    </row>
    <row r="96" spans="1:25" x14ac:dyDescent="0.25">
      <c r="A96" s="2" t="str">
        <f>Overall_Summary!Q109</f>
        <v>2040 Green H2</v>
      </c>
      <c r="B96" s="1" t="s">
        <v>9</v>
      </c>
      <c r="C96" s="24">
        <f>(Overall_Summary!Q300)/1000</f>
        <v>8.3931147772717853</v>
      </c>
      <c r="D96" s="24">
        <f>(Overall_Summary!Q309)/1000</f>
        <v>13.423331714491907</v>
      </c>
      <c r="E96" s="24">
        <f>(Overall_Summary!Q318)/1000</f>
        <v>6.3220864556073186</v>
      </c>
      <c r="F96" s="24">
        <f>(Overall_Summary!Q327)/1000</f>
        <v>11.132201874667707</v>
      </c>
      <c r="G96" s="24">
        <f>(Overall_Summary!Q336+Overall_Summary!Q507)/1000</f>
        <v>3.1574362207387588E-2</v>
      </c>
      <c r="H96" s="24">
        <f>(Overall_Summary!Q345+Overall_Summary!Q516)/1000</f>
        <v>0.68956384340327181</v>
      </c>
      <c r="I96" s="24">
        <f>(Overall_Summary!Q354+Overall_Summary!Q525)/1000</f>
        <v>1.9395250340318733</v>
      </c>
      <c r="J96" s="26">
        <f>(Overall_Summary!Q363+Overall_Summary!Q534)/1000+0.271*J99</f>
        <v>11.736161847306599</v>
      </c>
      <c r="K96" s="24">
        <f>(Overall_Summary!Q372)/1000</f>
        <v>36.405286538499453</v>
      </c>
      <c r="L96" s="24">
        <f>(Overall_Summary!Q408)/1000</f>
        <v>10.643693698687112</v>
      </c>
      <c r="M96" s="24">
        <f>(Overall_Summary!Q417)/1000</f>
        <v>12.673992161847107</v>
      </c>
      <c r="N96" s="24">
        <f>(Overall_Summary!Q453)/1000</f>
        <v>90.204447643015072</v>
      </c>
      <c r="O96" s="24">
        <f>(Overall_Summary!Q489)/1000</f>
        <v>0</v>
      </c>
      <c r="P96" s="24">
        <f>(Overall_Summary!Q444)/1000</f>
        <v>22.320336003199536</v>
      </c>
      <c r="Q96" s="24">
        <f>(Overall_Summary!Q435)/1000</f>
        <v>0</v>
      </c>
      <c r="R96" s="24">
        <f>(Overall_Summary!Q381)/1000</f>
        <v>16.062811422246526</v>
      </c>
      <c r="S96" s="24">
        <f>(Overall_Summary!Q390)/1000</f>
        <v>1.3114690380080956</v>
      </c>
      <c r="T96" s="24">
        <f>(Overall_Summary!Q399)/1000</f>
        <v>27.078402000479834</v>
      </c>
      <c r="U96" s="24">
        <f>(Overall_Summary!Q462)/1000</f>
        <v>74.919712015230701</v>
      </c>
      <c r="V96" s="24">
        <f>(Overall_Summary!Q426)/1000</f>
        <v>0</v>
      </c>
      <c r="W96" s="24">
        <f>(Overall_Summary!Q480)/1000</f>
        <v>8.8880301633078602</v>
      </c>
      <c r="X96" s="24">
        <f>(Overall_Summary!Q471)/1000</f>
        <v>0</v>
      </c>
      <c r="Y96" s="24">
        <f>(Overall_Summary!Q498+Overall_Summary!Q543)/1000</f>
        <v>72.12938232781724</v>
      </c>
    </row>
    <row r="97" spans="1:25" x14ac:dyDescent="0.25">
      <c r="A97" s="2" t="str">
        <f>Overall_Summary!Q109</f>
        <v>2040 Green H2</v>
      </c>
      <c r="B97" s="1" t="s">
        <v>10</v>
      </c>
      <c r="C97" s="24">
        <f>(Overall_Summary!Q301)/1000</f>
        <v>0</v>
      </c>
      <c r="D97" s="24">
        <f>(Overall_Summary!Q310)/1000</f>
        <v>0</v>
      </c>
      <c r="E97" s="24">
        <f>(Overall_Summary!Q319)/1000</f>
        <v>0</v>
      </c>
      <c r="F97" s="24">
        <f>(Overall_Summary!Q328)/1000</f>
        <v>0</v>
      </c>
      <c r="G97" s="24">
        <f>(Overall_Summary!Q337+Overall_Summary!Q508)/1000</f>
        <v>0</v>
      </c>
      <c r="H97" s="24">
        <f>(Overall_Summary!Q346+Overall_Summary!Q517)/1000</f>
        <v>0</v>
      </c>
      <c r="I97" s="24">
        <f>(Overall_Summary!Q355+Overall_Summary!Q526)/1000</f>
        <v>0</v>
      </c>
      <c r="J97" s="26">
        <f>(Overall_Summary!Q364+Overall_Summary!Q535)/1000</f>
        <v>0</v>
      </c>
      <c r="K97" s="24">
        <f>(Overall_Summary!Q373)/1000</f>
        <v>0</v>
      </c>
      <c r="L97" s="24">
        <f>(Overall_Summary!Q409)/1000</f>
        <v>0</v>
      </c>
      <c r="M97" s="24">
        <f>(Overall_Summary!Q418)/1000</f>
        <v>0</v>
      </c>
      <c r="N97" s="24">
        <f>(Overall_Summary!Q454)/1000</f>
        <v>0</v>
      </c>
      <c r="O97" s="24">
        <f>(Overall_Summary!Q490)/1000</f>
        <v>0</v>
      </c>
      <c r="P97" s="24">
        <f>(Overall_Summary!Q445)/1000</f>
        <v>0</v>
      </c>
      <c r="Q97" s="24">
        <f>(Overall_Summary!Q436)/1000</f>
        <v>0</v>
      </c>
      <c r="R97" s="24">
        <f>(Overall_Summary!Q382)/1000</f>
        <v>0</v>
      </c>
      <c r="S97" s="24">
        <f>(Overall_Summary!Q391)/1000</f>
        <v>0</v>
      </c>
      <c r="T97" s="24">
        <f>(Overall_Summary!Q400)/1000</f>
        <v>0</v>
      </c>
      <c r="U97" s="24">
        <f>(Overall_Summary!Q463)/1000</f>
        <v>0</v>
      </c>
      <c r="V97" s="24">
        <f>(Overall_Summary!Q427)/1000</f>
        <v>0</v>
      </c>
      <c r="W97" s="24">
        <f>(Overall_Summary!Q481)/1000</f>
        <v>0</v>
      </c>
      <c r="X97" s="24">
        <f>(Overall_Summary!Q472)/1000</f>
        <v>0</v>
      </c>
      <c r="Y97" s="24">
        <f>(Overall_Summary!Q499+Overall_Summary!Q544)/1000</f>
        <v>0</v>
      </c>
    </row>
    <row r="98" spans="1:25" x14ac:dyDescent="0.25">
      <c r="A98" s="2" t="str">
        <f>Overall_Summary!Q109</f>
        <v>2040 Green H2</v>
      </c>
      <c r="B98" s="1" t="s">
        <v>11</v>
      </c>
      <c r="C98" s="24">
        <f>(Overall_Summary!Q302)/1000</f>
        <v>0</v>
      </c>
      <c r="D98" s="24">
        <f>(Overall_Summary!Q311)/1000</f>
        <v>53.693326857967627</v>
      </c>
      <c r="E98" s="24">
        <f>(Overall_Summary!Q320)/1000</f>
        <v>0.70245405062303545</v>
      </c>
      <c r="F98" s="24">
        <f>(Overall_Summary!Q329)/1000</f>
        <v>2.7830504686669268</v>
      </c>
      <c r="G98" s="24">
        <f>(Overall_Summary!Q338+Overall_Summary!Q509)/1000</f>
        <v>0</v>
      </c>
      <c r="H98" s="24">
        <f>(Overall_Summary!Q347+Overall_Summary!Q518)/1000</f>
        <v>2.5282190111924092</v>
      </c>
      <c r="I98" s="24">
        <f>(Overall_Summary!Q356+Overall_Summary!Q527)/1000</f>
        <v>0</v>
      </c>
      <c r="J98" s="26">
        <f>(Overall_Summary!Q365+Overall_Summary!Q536)/1000</f>
        <v>0</v>
      </c>
      <c r="K98" s="24">
        <f>(Overall_Summary!Q374)/1000</f>
        <v>6.8689219883961226</v>
      </c>
      <c r="L98" s="24">
        <f>(Overall_Summary!Q410)/1000</f>
        <v>11.235010015280842</v>
      </c>
      <c r="M98" s="24">
        <f>(Overall_Summary!Q419)/1000</f>
        <v>2.1123320269745176</v>
      </c>
      <c r="N98" s="24">
        <f>(Overall_Summary!Q455)/1000</f>
        <v>10.022716404779453</v>
      </c>
      <c r="O98" s="24">
        <f>(Overall_Summary!Q491)/1000</f>
        <v>0</v>
      </c>
      <c r="P98" s="24">
        <f>(Overall_Summary!Q446)/1000</f>
        <v>1.5943097145142531</v>
      </c>
      <c r="Q98" s="24">
        <f>(Overall_Summary!Q437)/1000</f>
        <v>0</v>
      </c>
      <c r="R98" s="24">
        <f>(Overall_Summary!Q383)/1000</f>
        <v>0.91265973990037086</v>
      </c>
      <c r="S98" s="24">
        <f>(Overall_Summary!Q392)/1000</f>
        <v>0.10928908650067465</v>
      </c>
      <c r="T98" s="24">
        <f>(Overall_Summary!Q401)/1000</f>
        <v>4.9233458182690608</v>
      </c>
      <c r="U98" s="24">
        <f>(Overall_Summary!Q464)/1000</f>
        <v>8.3244124461367441</v>
      </c>
      <c r="V98" s="24">
        <f>(Overall_Summary!Q428)/1000</f>
        <v>0</v>
      </c>
      <c r="W98" s="24">
        <f>(Overall_Summary!Q482)/1000</f>
        <v>0.22220075408269649</v>
      </c>
      <c r="X98" s="24">
        <f>(Overall_Summary!Q473)/1000</f>
        <v>0</v>
      </c>
      <c r="Y98" s="24">
        <f>(Overall_Summary!Q500+Overall_Summary!Q545)/1000</f>
        <v>14.677905055043434</v>
      </c>
    </row>
    <row r="99" spans="1:25" x14ac:dyDescent="0.25">
      <c r="A99" s="2" t="str">
        <f>Overall_Summary!Q109</f>
        <v>2040 Green H2</v>
      </c>
      <c r="B99" s="1" t="s">
        <v>12</v>
      </c>
      <c r="C99" s="24">
        <f>(Overall_Summary!Q303)/1000</f>
        <v>0</v>
      </c>
      <c r="D99" s="24">
        <f>(Overall_Summary!Q312)/1000</f>
        <v>0</v>
      </c>
      <c r="E99" s="24">
        <f>(Overall_Summary!Q321)/1000</f>
        <v>0</v>
      </c>
      <c r="F99" s="24">
        <f>(Overall_Summary!Q330)/1000</f>
        <v>0</v>
      </c>
      <c r="G99" s="24">
        <f>(Overall_Summary!Q339+Overall_Summary!Q510)/1000</f>
        <v>0</v>
      </c>
      <c r="H99" s="24">
        <f>(Overall_Summary!Q348+Overall_Summary!Q519)/1000</f>
        <v>0</v>
      </c>
      <c r="I99" s="24">
        <f>(Overall_Summary!Q357+Overall_Summary!Q528)/1000</f>
        <v>0.74526608823740625</v>
      </c>
      <c r="J99" s="26">
        <f>(Overall_Summary!Q366+Overall_Summary!Q537)/1000</f>
        <v>37.056286054026593</v>
      </c>
      <c r="K99" s="24">
        <f>(Overall_Summary!Q375)/1000</f>
        <v>0</v>
      </c>
      <c r="L99" s="24">
        <f>(Overall_Summary!Q411)/1000</f>
        <v>0</v>
      </c>
      <c r="M99" s="24">
        <f>(Overall_Summary!Q420)/1000</f>
        <v>0</v>
      </c>
      <c r="N99" s="24">
        <f>(Overall_Summary!Q456)/1000</f>
        <v>0</v>
      </c>
      <c r="O99" s="24">
        <f>(Overall_Summary!Q492)/1000</f>
        <v>0</v>
      </c>
      <c r="P99" s="24">
        <f>(Overall_Summary!Q447)/1000</f>
        <v>0</v>
      </c>
      <c r="Q99" s="24">
        <f>(Overall_Summary!Q438)/1000</f>
        <v>0</v>
      </c>
      <c r="R99" s="24">
        <f>(Overall_Summary!Q384)/1000</f>
        <v>0</v>
      </c>
      <c r="S99" s="24">
        <f>(Overall_Summary!Q393)/1000</f>
        <v>0</v>
      </c>
      <c r="T99" s="24">
        <f>(Overall_Summary!Q402)/1000</f>
        <v>0</v>
      </c>
      <c r="U99" s="24">
        <f>(Overall_Summary!Q465)/1000</f>
        <v>0</v>
      </c>
      <c r="V99" s="24">
        <f>(Overall_Summary!Q429)/1000</f>
        <v>0</v>
      </c>
      <c r="W99" s="24">
        <f>(Overall_Summary!Q483)/1000</f>
        <v>0</v>
      </c>
      <c r="X99" s="24">
        <f>(Overall_Summary!Q474)/1000</f>
        <v>0</v>
      </c>
      <c r="Y99" s="24">
        <f>(Overall_Summary!Q501+Overall_Summary!Q546)/1000</f>
        <v>4.0803671993408601</v>
      </c>
    </row>
    <row r="100" spans="1:25" x14ac:dyDescent="0.25">
      <c r="A100" s="2" t="str">
        <f>Overall_Summary!Q109</f>
        <v>2040 Green H2</v>
      </c>
      <c r="B100" s="1" t="s">
        <v>159</v>
      </c>
      <c r="C100" s="24">
        <v>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6">
        <f>(1/4.032)*J99</f>
        <v>9.1905471364153257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</row>
    <row r="101" spans="1:25" ht="30" x14ac:dyDescent="0.25">
      <c r="A101" s="2" t="str">
        <f>Overall_Summary!Q109</f>
        <v>2040 Green H2</v>
      </c>
      <c r="B101" s="8" t="s">
        <v>158</v>
      </c>
      <c r="C101" s="24">
        <f>0.774/1000*Input_for_PyPSA_industry_prod!B11</f>
        <v>12.029266423969721</v>
      </c>
      <c r="D101" s="24">
        <f>0.041/1000*Input_for_PyPSA_industry_prod!C11</f>
        <v>0.63720920333689735</v>
      </c>
      <c r="E101" s="24">
        <f>0.041/1000*Input_for_PyPSA_industry_prod!D11</f>
        <v>0.54617931714591206</v>
      </c>
      <c r="F101" s="24">
        <v>0</v>
      </c>
      <c r="G101" s="24">
        <v>0</v>
      </c>
      <c r="H101" s="24">
        <v>0</v>
      </c>
      <c r="I101" s="24">
        <v>0</v>
      </c>
      <c r="J101" s="26">
        <f>0.2/1000*Input_for_PyPSA_industry_prod!I11 -J100</f>
        <v>-8.7765104207278775</v>
      </c>
      <c r="K101" s="24">
        <v>0</v>
      </c>
      <c r="L101" s="24">
        <f>0.534/1000*Input_for_PyPSA_industry_prod!K11</f>
        <v>28.942853060944632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f>1.5/1000*Input_for_PyPSA_industry_prod!Q11</f>
        <v>1.2653616165462398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</row>
    <row r="102" spans="1:25" x14ac:dyDescent="0.25">
      <c r="A102" s="2" t="str">
        <f>Overall_Summary!R109</f>
        <v>2040 Direct Electrification</v>
      </c>
      <c r="B102" s="1" t="s">
        <v>5</v>
      </c>
      <c r="C102" s="24">
        <f>(Overall_Summary!R296)/1000</f>
        <v>31.474180414769194</v>
      </c>
      <c r="D102" s="24">
        <f>(Overall_Summary!R305)/1000</f>
        <v>0</v>
      </c>
      <c r="E102" s="24">
        <f>(Overall_Summary!R314)/1000</f>
        <v>0</v>
      </c>
      <c r="F102" s="24">
        <f>(Overall_Summary!R323)/1000</f>
        <v>0</v>
      </c>
      <c r="G102" s="24">
        <f>(Overall_Summary!R332+Overall_Summary!R503)/1000</f>
        <v>0</v>
      </c>
      <c r="H102" s="24">
        <f>(Overall_Summary!R341+Overall_Summary!R512)/1000</f>
        <v>0</v>
      </c>
      <c r="I102" s="24">
        <f>(Overall_Summary!R350+Overall_Summary!R521)/1000</f>
        <v>0</v>
      </c>
      <c r="J102" s="26">
        <f>(Overall_Summary!R359+Overall_Summary!R530)/1000</f>
        <v>0</v>
      </c>
      <c r="K102" s="24">
        <f>(Overall_Summary!R368)/1000</f>
        <v>0</v>
      </c>
      <c r="L102" s="24">
        <f>(Overall_Summary!R404)/1000</f>
        <v>0</v>
      </c>
      <c r="M102" s="24">
        <f>(Overall_Summary!R413)/1000</f>
        <v>-0.84493281078980798</v>
      </c>
      <c r="N102" s="24">
        <f>(Overall_Summary!R449)/1000</f>
        <v>0</v>
      </c>
      <c r="O102" s="24">
        <f>(Overall_Summary!R485)/1000</f>
        <v>0</v>
      </c>
      <c r="P102" s="24">
        <f>(Overall_Summary!R440)/1000</f>
        <v>0</v>
      </c>
      <c r="Q102" s="24">
        <f>(Overall_Summary!R431)/1000</f>
        <v>0</v>
      </c>
      <c r="R102" s="24">
        <f>(Overall_Summary!R377)/1000</f>
        <v>0</v>
      </c>
      <c r="S102" s="24">
        <f>(Overall_Summary!R386)/1000</f>
        <v>0</v>
      </c>
      <c r="T102" s="24">
        <f>(Overall_Summary!R395)/1000</f>
        <v>6.1667601636129241</v>
      </c>
      <c r="U102" s="24">
        <f>(Overall_Summary!R458)/1000</f>
        <v>0</v>
      </c>
      <c r="V102" s="24">
        <f>(Overall_Summary!R422)/1000</f>
        <v>0</v>
      </c>
      <c r="W102" s="24">
        <f>(Overall_Summary!R476)/1000</f>
        <v>0</v>
      </c>
      <c r="X102" s="24">
        <f>(Overall_Summary!R467)/1000</f>
        <v>0</v>
      </c>
      <c r="Y102" s="24">
        <f>(Overall_Summary!R494+Overall_Summary!R539)/1000</f>
        <v>0</v>
      </c>
    </row>
    <row r="103" spans="1:25" x14ac:dyDescent="0.25">
      <c r="A103" s="2" t="str">
        <f>Overall_Summary!R109</f>
        <v>2040 Direct Electrification</v>
      </c>
      <c r="B103" s="1" t="s">
        <v>6</v>
      </c>
      <c r="C103" s="24">
        <f>(Overall_Summary!R297)/1000</f>
        <v>0</v>
      </c>
      <c r="D103" s="24">
        <f>(Overall_Summary!R306)/1000</f>
        <v>0</v>
      </c>
      <c r="E103" s="24">
        <f>(Overall_Summary!R315)/1000</f>
        <v>0</v>
      </c>
      <c r="F103" s="24">
        <f>(Overall_Summary!R324)/1000</f>
        <v>0</v>
      </c>
      <c r="G103" s="24">
        <f>(Overall_Summary!R333+Overall_Summary!R504)/1000</f>
        <v>0</v>
      </c>
      <c r="H103" s="24">
        <f>(Overall_Summary!R342+Overall_Summary!R513)/1000</f>
        <v>0</v>
      </c>
      <c r="I103" s="24">
        <f>(Overall_Summary!R351+Overall_Summary!R522)/1000+I109</f>
        <v>59.663378999515402</v>
      </c>
      <c r="J103" s="26">
        <f>(Overall_Summary!R360+Overall_Summary!R531)/1000</f>
        <v>0</v>
      </c>
      <c r="K103" s="24">
        <f>(Overall_Summary!R369)/1000</f>
        <v>4.7315180717941372</v>
      </c>
      <c r="L103" s="24">
        <f>(Overall_Summary!R405)/1000</f>
        <v>7.6871121157184712</v>
      </c>
      <c r="M103" s="24">
        <f>(Overall_Summary!R414)/1000</f>
        <v>8.4493281078980704</v>
      </c>
      <c r="N103" s="24">
        <f>(Overall_Summary!R450)/1000</f>
        <v>0</v>
      </c>
      <c r="O103" s="24">
        <f>(Overall_Summary!R486)/1000</f>
        <v>0</v>
      </c>
      <c r="P103" s="24">
        <f>(Overall_Summary!R441)/1000</f>
        <v>6.3772388580570123</v>
      </c>
      <c r="Q103" s="24">
        <f>(Overall_Summary!R432)/1000</f>
        <v>0</v>
      </c>
      <c r="R103" s="24">
        <f>(Overall_Summary!R378)/1000</f>
        <v>0</v>
      </c>
      <c r="S103" s="24">
        <f>(Overall_Summary!R387)/1000</f>
        <v>0</v>
      </c>
      <c r="T103" s="24">
        <f>(Overall_Summary!R396)/1000</f>
        <v>7.7084502045161543</v>
      </c>
      <c r="U103" s="24">
        <f>(Overall_Summary!R459)/1000</f>
        <v>0</v>
      </c>
      <c r="V103" s="24">
        <f>(Overall_Summary!R423)/1000</f>
        <v>0</v>
      </c>
      <c r="W103" s="24">
        <f>(Overall_Summary!R477)/1000</f>
        <v>0</v>
      </c>
      <c r="X103" s="24">
        <f>(Overall_Summary!R468)/1000</f>
        <v>0</v>
      </c>
      <c r="Y103" s="24">
        <f>(Overall_Summary!R495+Overall_Summary!R540)/1000</f>
        <v>52.198314438376421</v>
      </c>
    </row>
    <row r="104" spans="1:25" x14ac:dyDescent="0.25">
      <c r="A104" s="2" t="str">
        <f>Overall_Summary!R109</f>
        <v>2040 Direct Electrification</v>
      </c>
      <c r="B104" s="1" t="s">
        <v>7</v>
      </c>
      <c r="C104" s="24">
        <f>(Overall_Summary!R298)/1000</f>
        <v>13.488934463472511</v>
      </c>
      <c r="D104" s="24">
        <f>(Overall_Summary!R307)/1000</f>
        <v>0</v>
      </c>
      <c r="E104" s="24">
        <f>(Overall_Summary!R316)/1000</f>
        <v>0</v>
      </c>
      <c r="F104" s="24">
        <f>(Overall_Summary!R325)/1000</f>
        <v>9.6831196355077971</v>
      </c>
      <c r="G104" s="24">
        <f>(Overall_Summary!R334+Overall_Summary!R505)/1000</f>
        <v>5.0088764009841569</v>
      </c>
      <c r="H104" s="24">
        <f>(Overall_Summary!R343+Overall_Summary!R514)/1000</f>
        <v>0</v>
      </c>
      <c r="I104" s="24">
        <f>(Overall_Summary!R352+Overall_Summary!R523)/1000</f>
        <v>4.3612589181530108</v>
      </c>
      <c r="J104" s="26">
        <f>(Overall_Summary!R361+Overall_Summary!R532)/1000</f>
        <v>0</v>
      </c>
      <c r="K104" s="24">
        <f>(Overall_Summary!R370)/1000</f>
        <v>20.277934593403444</v>
      </c>
      <c r="L104" s="24">
        <f>(Overall_Summary!R406)/1000</f>
        <v>14.782907914843216</v>
      </c>
      <c r="M104" s="24">
        <f>(Overall_Summary!R415)/1000</f>
        <v>8.4493281078980704</v>
      </c>
      <c r="N104" s="24">
        <f>(Overall_Summary!R451)/1000</f>
        <v>0</v>
      </c>
      <c r="O104" s="24">
        <f>(Overall_Summary!R487)/1000</f>
        <v>0</v>
      </c>
      <c r="P104" s="24">
        <f>(Overall_Summary!R442)/1000</f>
        <v>1.5943097145142531</v>
      </c>
      <c r="Q104" s="24">
        <f>(Overall_Summary!R433)/1000</f>
        <v>0</v>
      </c>
      <c r="R104" s="24">
        <f>(Overall_Summary!R379)/1000</f>
        <v>1.3265153184059815</v>
      </c>
      <c r="S104" s="24">
        <f>(Overall_Summary!R388)/1000</f>
        <v>0.79423711291114418</v>
      </c>
      <c r="T104" s="24">
        <f>(Overall_Summary!R397)/1000</f>
        <v>10.277933606021541</v>
      </c>
      <c r="U104" s="24">
        <f>(Overall_Summary!R460)/1000</f>
        <v>0</v>
      </c>
      <c r="V104" s="24">
        <f>(Overall_Summary!R424)/1000</f>
        <v>0</v>
      </c>
      <c r="W104" s="24">
        <f>(Overall_Summary!R478)/1000</f>
        <v>1.3332045244961788</v>
      </c>
      <c r="X104" s="24">
        <f>(Overall_Summary!R469)/1000</f>
        <v>0</v>
      </c>
      <c r="Y104" s="24">
        <f>(Overall_Summary!R496+Overall_Summary!R541)/1000</f>
        <v>10.721935210891752</v>
      </c>
    </row>
    <row r="105" spans="1:25" x14ac:dyDescent="0.25">
      <c r="A105" s="2" t="str">
        <f>Overall_Summary!R109</f>
        <v>2040 Direct Electrification</v>
      </c>
      <c r="B105" s="1" t="s">
        <v>8</v>
      </c>
      <c r="C105" s="24">
        <f>(Overall_Summary!R299)/1000</f>
        <v>35.970491902593366</v>
      </c>
      <c r="D105" s="24">
        <f>(Overall_Summary!R308)/1000</f>
        <v>0</v>
      </c>
      <c r="E105" s="24">
        <f>(Overall_Summary!R317)/1000</f>
        <v>0</v>
      </c>
      <c r="F105" s="24">
        <f>(Overall_Summary!R326)/1000</f>
        <v>14.524679453261696</v>
      </c>
      <c r="G105" s="24">
        <f>(Overall_Summary!R335+Overall_Summary!R506)/1000</f>
        <v>0</v>
      </c>
      <c r="H105" s="24">
        <f>(Overall_Summary!R344+Overall_Summary!R515)/1000</f>
        <v>0</v>
      </c>
      <c r="I105" s="24">
        <f>(Overall_Summary!R353+Overall_Summary!R524)/1000</f>
        <v>28.488970951004863</v>
      </c>
      <c r="J105" s="26">
        <f>(Overall_Summary!R362+Overall_Summary!R533)/1000</f>
        <v>0</v>
      </c>
      <c r="K105" s="24">
        <f>(Overall_Summary!R371)/1000</f>
        <v>0</v>
      </c>
      <c r="L105" s="24">
        <f>(Overall_Summary!R407)/1000</f>
        <v>14.782907914843216</v>
      </c>
      <c r="M105" s="24">
        <f>(Overall_Summary!R416)/1000</f>
        <v>10.561660134872589</v>
      </c>
      <c r="N105" s="24">
        <f>(Overall_Summary!R452)/1000</f>
        <v>150.3407460716918</v>
      </c>
      <c r="O105" s="24">
        <f>(Overall_Summary!R488)/1000</f>
        <v>0</v>
      </c>
      <c r="P105" s="24">
        <f>(Overall_Summary!R443)/1000</f>
        <v>0</v>
      </c>
      <c r="Q105" s="24">
        <f>(Overall_Summary!R434)/1000</f>
        <v>0</v>
      </c>
      <c r="R105" s="24">
        <f>(Overall_Summary!R380)/1000</f>
        <v>0</v>
      </c>
      <c r="S105" s="24">
        <f>(Overall_Summary!R389)/1000</f>
        <v>0</v>
      </c>
      <c r="T105" s="24">
        <f>(Overall_Summary!R398)/1000</f>
        <v>0</v>
      </c>
      <c r="U105" s="24">
        <f>(Overall_Summary!R461)/1000</f>
        <v>124.86618669205117</v>
      </c>
      <c r="V105" s="24">
        <f>(Overall_Summary!R425)/1000</f>
        <v>0</v>
      </c>
      <c r="W105" s="24">
        <f>(Overall_Summary!R479)/1000</f>
        <v>0.33330113112404469</v>
      </c>
      <c r="X105" s="24">
        <f>(Overall_Summary!R470)/1000</f>
        <v>0</v>
      </c>
      <c r="Y105" s="24">
        <f>(Overall_Summary!R497+Overall_Summary!R542)/1000</f>
        <v>33.03569257751289</v>
      </c>
    </row>
    <row r="106" spans="1:25" x14ac:dyDescent="0.25">
      <c r="A106" s="2" t="str">
        <f>Overall_Summary!R109</f>
        <v>2040 Direct Electrification</v>
      </c>
      <c r="B106" s="1" t="s">
        <v>9</v>
      </c>
      <c r="C106" s="24">
        <f>(Overall_Summary!R300)/1000</f>
        <v>8.9926229756483416</v>
      </c>
      <c r="D106" s="24">
        <f>(Overall_Summary!R309)/1000</f>
        <v>4.7940470408899669</v>
      </c>
      <c r="E106" s="24">
        <f>(Overall_Summary!R318)/1000</f>
        <v>10.536810759345531</v>
      </c>
      <c r="F106" s="24">
        <f>(Overall_Summary!R327)/1000</f>
        <v>14.524679453261696</v>
      </c>
      <c r="G106" s="24">
        <f>(Overall_Summary!R336+Overall_Summary!R507)/1000</f>
        <v>4.2616609241241298E-2</v>
      </c>
      <c r="H106" s="24">
        <f>(Overall_Summary!R345+Overall_Summary!R516)/1000</f>
        <v>0.3988797620249992</v>
      </c>
      <c r="I106" s="24">
        <f>(Overall_Summary!R354+Overall_Summary!R525)/1000</f>
        <v>5.8150118908706823</v>
      </c>
      <c r="J106" s="26">
        <f>(Overall_Summary!R363+Overall_Summary!R534)/1000+0.271*J109</f>
        <v>8.4825621260379993</v>
      </c>
      <c r="K106" s="24">
        <f>(Overall_Summary!R372)/1000</f>
        <v>42.583662646147232</v>
      </c>
      <c r="L106" s="24">
        <f>(Overall_Summary!R408)/1000</f>
        <v>11.826326331874574</v>
      </c>
      <c r="M106" s="24">
        <f>(Overall_Summary!R417)/1000</f>
        <v>15.631256999611432</v>
      </c>
      <c r="N106" s="24">
        <f>(Overall_Summary!R453)/1000</f>
        <v>100.22716404779455</v>
      </c>
      <c r="O106" s="24">
        <f>(Overall_Summary!R489)/1000</f>
        <v>0</v>
      </c>
      <c r="P106" s="24">
        <f>(Overall_Summary!R444)/1000</f>
        <v>23.59578377481094</v>
      </c>
      <c r="Q106" s="24">
        <f>(Overall_Summary!R435)/1000</f>
        <v>0</v>
      </c>
      <c r="R106" s="24">
        <f>(Overall_Summary!R381)/1000</f>
        <v>16.676192574246624</v>
      </c>
      <c r="S106" s="24">
        <f>(Overall_Summary!R390)/1000</f>
        <v>1.3615493364191043</v>
      </c>
      <c r="T106" s="24">
        <f>(Overall_Summary!R399)/1000</f>
        <v>27.23652405595708</v>
      </c>
      <c r="U106" s="24">
        <f>(Overall_Summary!R462)/1000</f>
        <v>83.244124461367463</v>
      </c>
      <c r="V106" s="24">
        <f>(Overall_Summary!R426)/1000</f>
        <v>0</v>
      </c>
      <c r="W106" s="24">
        <f>(Overall_Summary!R480)/1000</f>
        <v>9.4435320485145997</v>
      </c>
      <c r="X106" s="24">
        <f>(Overall_Summary!R471)/1000</f>
        <v>0</v>
      </c>
      <c r="Y106" s="24">
        <f>(Overall_Summary!R498+Overall_Summary!R543)/1000</f>
        <v>77.002989241858955</v>
      </c>
    </row>
    <row r="107" spans="1:25" x14ac:dyDescent="0.25">
      <c r="A107" s="2" t="str">
        <f>Overall_Summary!R109</f>
        <v>2040 Direct Electrification</v>
      </c>
      <c r="B107" s="1" t="s">
        <v>10</v>
      </c>
      <c r="C107" s="24">
        <f>(Overall_Summary!R301)/1000</f>
        <v>0</v>
      </c>
      <c r="D107" s="24">
        <f>(Overall_Summary!R310)/1000</f>
        <v>0</v>
      </c>
      <c r="E107" s="24">
        <f>(Overall_Summary!R319)/1000</f>
        <v>0</v>
      </c>
      <c r="F107" s="24">
        <f>(Overall_Summary!R328)/1000</f>
        <v>0</v>
      </c>
      <c r="G107" s="24">
        <f>(Overall_Summary!R337+Overall_Summary!R508)/1000</f>
        <v>0</v>
      </c>
      <c r="H107" s="24">
        <f>(Overall_Summary!R346+Overall_Summary!R517)/1000</f>
        <v>0</v>
      </c>
      <c r="I107" s="24">
        <f>(Overall_Summary!R355+Overall_Summary!R526)/1000</f>
        <v>0</v>
      </c>
      <c r="J107" s="26">
        <f>(Overall_Summary!R364+Overall_Summary!R535)/1000</f>
        <v>0</v>
      </c>
      <c r="K107" s="24">
        <f>(Overall_Summary!R373)/1000</f>
        <v>0</v>
      </c>
      <c r="L107" s="24">
        <f>(Overall_Summary!R409)/1000</f>
        <v>0</v>
      </c>
      <c r="M107" s="24">
        <f>(Overall_Summary!R418)/1000</f>
        <v>0</v>
      </c>
      <c r="N107" s="24">
        <f>(Overall_Summary!R454)/1000</f>
        <v>0</v>
      </c>
      <c r="O107" s="24">
        <f>(Overall_Summary!R490)/1000</f>
        <v>0</v>
      </c>
      <c r="P107" s="24">
        <f>(Overall_Summary!R445)/1000</f>
        <v>0</v>
      </c>
      <c r="Q107" s="24">
        <f>(Overall_Summary!R436)/1000</f>
        <v>0</v>
      </c>
      <c r="R107" s="24">
        <f>(Overall_Summary!R382)/1000</f>
        <v>0</v>
      </c>
      <c r="S107" s="24">
        <f>(Overall_Summary!R391)/1000</f>
        <v>0</v>
      </c>
      <c r="T107" s="24">
        <f>(Overall_Summary!R400)/1000</f>
        <v>0</v>
      </c>
      <c r="U107" s="24">
        <f>(Overall_Summary!R463)/1000</f>
        <v>0</v>
      </c>
      <c r="V107" s="24">
        <f>(Overall_Summary!R427)/1000</f>
        <v>0</v>
      </c>
      <c r="W107" s="24">
        <f>(Overall_Summary!R481)/1000</f>
        <v>0</v>
      </c>
      <c r="X107" s="24">
        <f>(Overall_Summary!R472)/1000</f>
        <v>0</v>
      </c>
      <c r="Y107" s="24">
        <f>(Overall_Summary!R499+Overall_Summary!R544)/1000</f>
        <v>0</v>
      </c>
    </row>
    <row r="108" spans="1:25" x14ac:dyDescent="0.25">
      <c r="A108" s="2" t="str">
        <f>Overall_Summary!R109</f>
        <v>2040 Direct Electrification</v>
      </c>
      <c r="B108" s="1" t="s">
        <v>11</v>
      </c>
      <c r="C108" s="24">
        <f>(Overall_Summary!R302)/1000</f>
        <v>0</v>
      </c>
      <c r="D108" s="24">
        <f>(Overall_Summary!R311)/1000</f>
        <v>19.176188163559868</v>
      </c>
      <c r="E108" s="24">
        <f>(Overall_Summary!R320)/1000</f>
        <v>1.1707567510383925</v>
      </c>
      <c r="F108" s="24">
        <f>(Overall_Summary!R329)/1000</f>
        <v>0</v>
      </c>
      <c r="G108" s="24">
        <f>(Overall_Summary!R338+Overall_Summary!R509)/1000</f>
        <v>0</v>
      </c>
      <c r="H108" s="24">
        <f>(Overall_Summary!R347+Overall_Summary!R518)/1000</f>
        <v>1.4624539949113031</v>
      </c>
      <c r="I108" s="24">
        <f>(Overall_Summary!R356+Overall_Summary!R527)/1000</f>
        <v>0</v>
      </c>
      <c r="J108" s="26">
        <f>(Overall_Summary!R365+Overall_Summary!R536)/1000+(1/0.87)*J109</f>
        <v>30.78531464448632</v>
      </c>
      <c r="K108" s="24">
        <f>(Overall_Summary!R374)/1000</f>
        <v>0</v>
      </c>
      <c r="L108" s="24">
        <f>(Overall_Summary!R410)/1000</f>
        <v>10.052377382093388</v>
      </c>
      <c r="M108" s="24">
        <f>(Overall_Summary!R419)/1000</f>
        <v>0</v>
      </c>
      <c r="N108" s="24">
        <f>(Overall_Summary!R455)/1000</f>
        <v>0</v>
      </c>
      <c r="O108" s="24">
        <f>(Overall_Summary!R491)/1000</f>
        <v>0</v>
      </c>
      <c r="P108" s="24">
        <f>(Overall_Summary!R446)/1000</f>
        <v>0.31886194290285058</v>
      </c>
      <c r="Q108" s="24">
        <f>(Overall_Summary!R437)/1000</f>
        <v>0</v>
      </c>
      <c r="R108" s="24">
        <f>(Overall_Summary!R383)/1000</f>
        <v>0.9475109417185581</v>
      </c>
      <c r="S108" s="24">
        <f>(Overall_Summary!R392)/1000</f>
        <v>0.11346244470159204</v>
      </c>
      <c r="T108" s="24">
        <f>(Overall_Summary!R401)/1000</f>
        <v>0</v>
      </c>
      <c r="U108" s="24">
        <f>(Overall_Summary!R464)/1000</f>
        <v>0</v>
      </c>
      <c r="V108" s="24">
        <f>(Overall_Summary!R428)/1000</f>
        <v>0</v>
      </c>
      <c r="W108" s="24">
        <f>(Overall_Summary!R482)/1000</f>
        <v>0</v>
      </c>
      <c r="X108" s="24">
        <f>(Overall_Summary!R473)/1000</f>
        <v>0</v>
      </c>
      <c r="Y108" s="24">
        <f>(Overall_Summary!R500+Overall_Summary!R545)/1000</f>
        <v>4.0152549567981861</v>
      </c>
    </row>
    <row r="109" spans="1:25" x14ac:dyDescent="0.25">
      <c r="A109" s="2" t="str">
        <f>Overall_Summary!R109</f>
        <v>2040 Direct Electrification</v>
      </c>
      <c r="B109" s="1" t="s">
        <v>12</v>
      </c>
      <c r="C109" s="24">
        <f>(Overall_Summary!R303)/1000</f>
        <v>0</v>
      </c>
      <c r="D109" s="24">
        <f>(Overall_Summary!R312)/1000</f>
        <v>0</v>
      </c>
      <c r="E109" s="24">
        <f>(Overall_Summary!R321)/1000</f>
        <v>0</v>
      </c>
      <c r="F109" s="24">
        <f>(Overall_Summary!R330)/1000</f>
        <v>0</v>
      </c>
      <c r="G109" s="24">
        <f>(Overall_Summary!R339+Overall_Summary!R510)/1000</f>
        <v>0</v>
      </c>
      <c r="H109" s="24">
        <f>(Overall_Summary!R348+Overall_Summary!R519)/1000</f>
        <v>0</v>
      </c>
      <c r="I109" s="24">
        <f>(Overall_Summary!R357+Overall_Summary!R528)/1000</f>
        <v>0.83791091032367249</v>
      </c>
      <c r="J109" s="26">
        <f>(Overall_Summary!R366+Overall_Summary!R537)/1000</f>
        <v>26.7832237407031</v>
      </c>
      <c r="K109" s="24">
        <f>(Overall_Summary!R375)/1000</f>
        <v>0</v>
      </c>
      <c r="L109" s="24">
        <f>(Overall_Summary!R411)/1000</f>
        <v>0</v>
      </c>
      <c r="M109" s="24">
        <f>(Overall_Summary!R420)/1000</f>
        <v>0</v>
      </c>
      <c r="N109" s="24">
        <f>(Overall_Summary!R456)/1000</f>
        <v>0</v>
      </c>
      <c r="O109" s="24">
        <f>(Overall_Summary!R492)/1000</f>
        <v>0</v>
      </c>
      <c r="P109" s="24">
        <f>(Overall_Summary!R447)/1000</f>
        <v>0</v>
      </c>
      <c r="Q109" s="24">
        <f>(Overall_Summary!R438)/1000</f>
        <v>0</v>
      </c>
      <c r="R109" s="24">
        <f>(Overall_Summary!R384)/1000</f>
        <v>0</v>
      </c>
      <c r="S109" s="24">
        <f>(Overall_Summary!R393)/1000</f>
        <v>0</v>
      </c>
      <c r="T109" s="24">
        <f>(Overall_Summary!R402)/1000</f>
        <v>0</v>
      </c>
      <c r="U109" s="24">
        <f>(Overall_Summary!R465)/1000</f>
        <v>0</v>
      </c>
      <c r="V109" s="24">
        <f>(Overall_Summary!R429)/1000</f>
        <v>0</v>
      </c>
      <c r="W109" s="24">
        <f>(Overall_Summary!R483)/1000</f>
        <v>0</v>
      </c>
      <c r="X109" s="24">
        <f>(Overall_Summary!R474)/1000</f>
        <v>0</v>
      </c>
      <c r="Y109" s="24">
        <f>(Overall_Summary!R501+Overall_Summary!R546)/1000</f>
        <v>0.8030509913596372</v>
      </c>
    </row>
    <row r="110" spans="1:25" x14ac:dyDescent="0.25">
      <c r="A110" s="2" t="str">
        <f>Overall_Summary!R109</f>
        <v>2040 Direct Electrification</v>
      </c>
      <c r="B110" s="1" t="s">
        <v>159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6">
        <f>(1/4.032)*J109</f>
        <v>6.6426646182299356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</row>
    <row r="111" spans="1:25" ht="30" x14ac:dyDescent="0.25">
      <c r="A111" s="2" t="str">
        <f>Overall_Summary!R109</f>
        <v>2040 Direct Electrification</v>
      </c>
      <c r="B111" s="8" t="s">
        <v>158</v>
      </c>
      <c r="C111" s="24">
        <f>0.774/1000*Input_for_PyPSA_industry_prod!B12</f>
        <v>12.88849973996756</v>
      </c>
      <c r="D111" s="24">
        <f>0.041/1000*Input_for_PyPSA_industry_prod!C12</f>
        <v>0.22757471547746336</v>
      </c>
      <c r="E111" s="24">
        <f>0.041/1000*Input_for_PyPSA_industry_prod!D12</f>
        <v>0.91029886190985343</v>
      </c>
      <c r="F111" s="24">
        <v>0</v>
      </c>
      <c r="G111" s="24">
        <v>0</v>
      </c>
      <c r="H111" s="24">
        <v>0</v>
      </c>
      <c r="I111" s="24">
        <v>0</v>
      </c>
      <c r="J111" s="26">
        <f>0.2/1000*Input_for_PyPSA_industry_prod!I12 -J110</f>
        <v>-6.3434107216857667</v>
      </c>
      <c r="K111" s="24">
        <v>0</v>
      </c>
      <c r="L111" s="24">
        <f>0.534/1000*Input_for_PyPSA_industry_prod!K12</f>
        <v>28.942853060944632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f>1.5/1000*Input_for_PyPSA_industry_prod!Q12</f>
        <v>1.3136812379158149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</row>
    <row r="112" spans="1:25" x14ac:dyDescent="0.25">
      <c r="A112" s="2" t="str">
        <f>Overall_Summary!S109</f>
        <v>2045 Baseline</v>
      </c>
      <c r="B112" s="1" t="s">
        <v>5</v>
      </c>
      <c r="C112" s="24">
        <f>(Overall_Summary!S296)/1000</f>
        <v>15.287254949497534</v>
      </c>
      <c r="D112" s="24">
        <f>(Overall_Summary!S305)/1000</f>
        <v>0</v>
      </c>
      <c r="E112" s="24">
        <f>(Overall_Summary!S314)/1000</f>
        <v>0</v>
      </c>
      <c r="F112" s="24">
        <f>(Overall_Summary!S323)/1000</f>
        <v>0</v>
      </c>
      <c r="G112" s="24">
        <f>(Overall_Summary!S332+Overall_Summary!S503)/1000</f>
        <v>0</v>
      </c>
      <c r="H112" s="24">
        <f>(Overall_Summary!S341+Overall_Summary!S512)/1000</f>
        <v>0</v>
      </c>
      <c r="I112" s="24">
        <f>(Overall_Summary!S350+Overall_Summary!S521)/1000</f>
        <v>0</v>
      </c>
      <c r="J112" s="26">
        <f>(Overall_Summary!S359+Overall_Summary!S530)/1000</f>
        <v>0</v>
      </c>
      <c r="K112" s="24">
        <f>(Overall_Summary!S368)/1000</f>
        <v>0</v>
      </c>
      <c r="L112" s="24">
        <f>(Overall_Summary!S404)/1000</f>
        <v>0</v>
      </c>
      <c r="M112" s="24">
        <f>(Overall_Summary!S413)/1000</f>
        <v>0</v>
      </c>
      <c r="N112" s="24">
        <f>(Overall_Summary!S449)/1000</f>
        <v>0</v>
      </c>
      <c r="O112" s="24">
        <f>(Overall_Summary!S485)/1000</f>
        <v>0</v>
      </c>
      <c r="P112" s="24">
        <f>(Overall_Summary!S440)/1000</f>
        <v>0</v>
      </c>
      <c r="Q112" s="24">
        <f>(Overall_Summary!S431)/1000</f>
        <v>0</v>
      </c>
      <c r="R112" s="24">
        <f>(Overall_Summary!S377)/1000</f>
        <v>0</v>
      </c>
      <c r="S112" s="24">
        <f>(Overall_Summary!S386)/1000</f>
        <v>0</v>
      </c>
      <c r="T112" s="24">
        <f>(Overall_Summary!S395)/1000</f>
        <v>0</v>
      </c>
      <c r="U112" s="24">
        <f>(Overall_Summary!S458)/1000</f>
        <v>0</v>
      </c>
      <c r="V112" s="24">
        <f>(Overall_Summary!S422)/1000</f>
        <v>0</v>
      </c>
      <c r="W112" s="24">
        <f>(Overall_Summary!S476)/1000</f>
        <v>0</v>
      </c>
      <c r="X112" s="24">
        <f>(Overall_Summary!S467)/1000</f>
        <v>0</v>
      </c>
      <c r="Y112" s="24">
        <f>(Overall_Summary!S494+Overall_Summary!S539)/1000</f>
        <v>0</v>
      </c>
    </row>
    <row r="113" spans="1:25" x14ac:dyDescent="0.25">
      <c r="A113" s="2" t="str">
        <f>Overall_Summary!S109</f>
        <v>2045 Baseline</v>
      </c>
      <c r="B113" s="1" t="s">
        <v>6</v>
      </c>
      <c r="C113" s="24">
        <f>(Overall_Summary!S297)/1000</f>
        <v>0</v>
      </c>
      <c r="D113" s="24">
        <f>(Overall_Summary!S306)/1000</f>
        <v>0</v>
      </c>
      <c r="E113" s="24">
        <f>(Overall_Summary!S315)/1000</f>
        <v>0</v>
      </c>
      <c r="F113" s="24">
        <f>(Overall_Summary!S324)/1000</f>
        <v>0</v>
      </c>
      <c r="G113" s="24">
        <f>(Overall_Summary!S333+Overall_Summary!S504)/1000</f>
        <v>0</v>
      </c>
      <c r="H113" s="24">
        <f>(Overall_Summary!S342+Overall_Summary!S513)/1000</f>
        <v>0</v>
      </c>
      <c r="I113" s="24">
        <f>(Overall_Summary!S351+Overall_Summary!S522)/1000+I119</f>
        <v>32.791272418386704</v>
      </c>
      <c r="J113" s="26">
        <f>(Overall_Summary!S360+Overall_Summary!S531)/1000</f>
        <v>0</v>
      </c>
      <c r="K113" s="24">
        <f>(Overall_Summary!S369)/1000</f>
        <v>3.6267949291229278</v>
      </c>
      <c r="L113" s="24">
        <f>(Overall_Summary!S405)/1000</f>
        <v>0</v>
      </c>
      <c r="M113" s="24">
        <f>(Overall_Summary!S414)/1000</f>
        <v>3.6465872082616455</v>
      </c>
      <c r="N113" s="24">
        <f>(Overall_Summary!S450)/1000</f>
        <v>0</v>
      </c>
      <c r="O113" s="24">
        <f>(Overall_Summary!S486)/1000</f>
        <v>0</v>
      </c>
      <c r="P113" s="24">
        <f>(Overall_Summary!S441)/1000</f>
        <v>4.8165398901533107</v>
      </c>
      <c r="Q113" s="24">
        <f>(Overall_Summary!S432)/1000</f>
        <v>0</v>
      </c>
      <c r="R113" s="24">
        <f>(Overall_Summary!S378)/1000</f>
        <v>0</v>
      </c>
      <c r="S113" s="24">
        <f>(Overall_Summary!S387)/1000</f>
        <v>0</v>
      </c>
      <c r="T113" s="24">
        <f>(Overall_Summary!S396)/1000</f>
        <v>0</v>
      </c>
      <c r="U113" s="24">
        <f>(Overall_Summary!S459)/1000</f>
        <v>0</v>
      </c>
      <c r="V113" s="24">
        <f>(Overall_Summary!S423)/1000</f>
        <v>0</v>
      </c>
      <c r="W113" s="24">
        <f>(Overall_Summary!S477)/1000</f>
        <v>0</v>
      </c>
      <c r="X113" s="24">
        <f>(Overall_Summary!S468)/1000</f>
        <v>0</v>
      </c>
      <c r="Y113" s="24">
        <f>(Overall_Summary!S495+Overall_Summary!S540)/1000</f>
        <v>43.088726564455868</v>
      </c>
    </row>
    <row r="114" spans="1:25" x14ac:dyDescent="0.25">
      <c r="A114" s="2" t="str">
        <f>Overall_Summary!S109</f>
        <v>2045 Baseline</v>
      </c>
      <c r="B114" s="1" t="s">
        <v>7</v>
      </c>
      <c r="C114" s="24">
        <f>(Overall_Summary!S298)/1000</f>
        <v>10.191503299665023</v>
      </c>
      <c r="D114" s="24">
        <f>(Overall_Summary!S307)/1000</f>
        <v>0</v>
      </c>
      <c r="E114" s="24">
        <f>(Overall_Summary!S316)/1000</f>
        <v>0</v>
      </c>
      <c r="F114" s="24">
        <f>(Overall_Summary!S325)/1000</f>
        <v>6.6485216940537519</v>
      </c>
      <c r="G114" s="24">
        <f>(Overall_Summary!S334+Overall_Summary!S505)/1000</f>
        <v>4.2771976290613374</v>
      </c>
      <c r="H114" s="24">
        <f>(Overall_Summary!S343+Overall_Summary!S514)/1000</f>
        <v>0</v>
      </c>
      <c r="I114" s="24">
        <f>(Overall_Summary!S352+Overall_Summary!S523)/1000</f>
        <v>8.3128433953057126</v>
      </c>
      <c r="J114" s="26">
        <f>(Overall_Summary!S361+Overall_Summary!S532)/1000</f>
        <v>0</v>
      </c>
      <c r="K114" s="24">
        <f>(Overall_Summary!S370)/1000</f>
        <v>18.133974645614639</v>
      </c>
      <c r="L114" s="24">
        <f>(Overall_Summary!S406)/1000</f>
        <v>12.224570770407981</v>
      </c>
      <c r="M114" s="24">
        <f>(Overall_Summary!S415)/1000</f>
        <v>8.2048212185887017</v>
      </c>
      <c r="N114" s="24">
        <f>(Overall_Summary!S451)/1000</f>
        <v>0</v>
      </c>
      <c r="O114" s="24">
        <f>(Overall_Summary!S487)/1000</f>
        <v>0</v>
      </c>
      <c r="P114" s="24">
        <f>(Overall_Summary!S442)/1000</f>
        <v>0</v>
      </c>
      <c r="Q114" s="24">
        <f>(Overall_Summary!S433)/1000</f>
        <v>0</v>
      </c>
      <c r="R114" s="24">
        <f>(Overall_Summary!S379)/1000</f>
        <v>0.44505409789395745</v>
      </c>
      <c r="S114" s="24">
        <f>(Overall_Summary!S388)/1000</f>
        <v>0.35529528823467182</v>
      </c>
      <c r="T114" s="24">
        <f>(Overall_Summary!S397)/1000</f>
        <v>10.081323717661405</v>
      </c>
      <c r="U114" s="24">
        <f>(Overall_Summary!S460)/1000</f>
        <v>0</v>
      </c>
      <c r="V114" s="24">
        <f>(Overall_Summary!S424)/1000</f>
        <v>0</v>
      </c>
      <c r="W114" s="24">
        <f>(Overall_Summary!S478)/1000</f>
        <v>0.89632021638490034</v>
      </c>
      <c r="X114" s="24">
        <f>(Overall_Summary!S469)/1000</f>
        <v>0</v>
      </c>
      <c r="Y114" s="24">
        <f>(Overall_Summary!S496+Overall_Summary!S541)/1000</f>
        <v>7.3617823114001348</v>
      </c>
    </row>
    <row r="115" spans="1:25" x14ac:dyDescent="0.25">
      <c r="A115" s="2" t="str">
        <f>Overall_Summary!S109</f>
        <v>2045 Baseline</v>
      </c>
      <c r="B115" s="1" t="s">
        <v>8</v>
      </c>
      <c r="C115" s="24">
        <f>(Overall_Summary!S299)/1000</f>
        <v>66.244771447822643</v>
      </c>
      <c r="D115" s="24">
        <f>(Overall_Summary!S308)/1000</f>
        <v>0</v>
      </c>
      <c r="E115" s="24">
        <f>(Overall_Summary!S317)/1000</f>
        <v>0</v>
      </c>
      <c r="F115" s="24">
        <f>(Overall_Summary!S326)/1000</f>
        <v>15.196621014980007</v>
      </c>
      <c r="G115" s="24">
        <f>(Overall_Summary!S335+Overall_Summary!S506)/1000</f>
        <v>0</v>
      </c>
      <c r="H115" s="24">
        <f>(Overall_Summary!S344+Overall_Summary!S515)/1000</f>
        <v>0</v>
      </c>
      <c r="I115" s="24">
        <f>(Overall_Summary!S353+Overall_Summary!S524)/1000</f>
        <v>45.350211675900503</v>
      </c>
      <c r="J115" s="26">
        <f>(Overall_Summary!S362+Overall_Summary!S533)/1000</f>
        <v>0</v>
      </c>
      <c r="K115" s="24">
        <f>(Overall_Summary!S371)/1000</f>
        <v>3.6267949291229278</v>
      </c>
      <c r="L115" s="24">
        <f>(Overall_Summary!S407)/1000</f>
        <v>36.673712311223944</v>
      </c>
      <c r="M115" s="24">
        <f>(Overall_Summary!S416)/1000</f>
        <v>15.042172234079288</v>
      </c>
      <c r="N115" s="24">
        <f>(Overall_Summary!S452)/1000</f>
        <v>153.22704791565769</v>
      </c>
      <c r="O115" s="24">
        <f>(Overall_Summary!S488)/1000</f>
        <v>0</v>
      </c>
      <c r="P115" s="24">
        <f>(Overall_Summary!S443)/1000</f>
        <v>3.4403856358237936</v>
      </c>
      <c r="Q115" s="24">
        <f>(Overall_Summary!S434)/1000</f>
        <v>0</v>
      </c>
      <c r="R115" s="24">
        <f>(Overall_Summary!S380)/1000</f>
        <v>0</v>
      </c>
      <c r="S115" s="24">
        <f>(Overall_Summary!S389)/1000</f>
        <v>0</v>
      </c>
      <c r="T115" s="24">
        <f>(Overall_Summary!S398)/1000</f>
        <v>7.0569266023629842</v>
      </c>
      <c r="U115" s="24">
        <f>(Overall_Summary!S461)/1000</f>
        <v>135.84805065720741</v>
      </c>
      <c r="V115" s="24">
        <f>(Overall_Summary!S425)/1000</f>
        <v>0</v>
      </c>
      <c r="W115" s="24">
        <f>(Overall_Summary!S479)/1000</f>
        <v>1.0243659615827432</v>
      </c>
      <c r="X115" s="24">
        <f>(Overall_Summary!S470)/1000</f>
        <v>0</v>
      </c>
      <c r="Y115" s="24">
        <f>(Overall_Summary!S497+Overall_Summary!S542)/1000</f>
        <v>48.522679999129601</v>
      </c>
    </row>
    <row r="116" spans="1:25" x14ac:dyDescent="0.25">
      <c r="A116" s="2" t="str">
        <f>Overall_Summary!S109</f>
        <v>2045 Baseline</v>
      </c>
      <c r="B116" s="1" t="s">
        <v>9</v>
      </c>
      <c r="C116" s="24">
        <f>(Overall_Summary!S300)/1000</f>
        <v>10.191503299665023</v>
      </c>
      <c r="D116" s="24">
        <f>(Overall_Summary!S309)/1000</f>
        <v>8.7766766307656532</v>
      </c>
      <c r="E116" s="24">
        <f>(Overall_Summary!S318)/1000</f>
        <v>7.4193120668172812</v>
      </c>
      <c r="F116" s="24">
        <f>(Overall_Summary!S327)/1000</f>
        <v>15.196621014980007</v>
      </c>
      <c r="G116" s="24">
        <f>(Overall_Summary!S336+Overall_Summary!S507)/1000</f>
        <v>3.5772807707836009E-2</v>
      </c>
      <c r="H116" s="24">
        <f>(Overall_Summary!S345+Overall_Summary!S516)/1000</f>
        <v>0.78125520351983524</v>
      </c>
      <c r="I116" s="24">
        <f>(Overall_Summary!S354+Overall_Summary!S525)/1000</f>
        <v>1.9183484758397797</v>
      </c>
      <c r="J116" s="26">
        <f>(Overall_Summary!S363+Overall_Summary!S534)/1000+0.271*J119</f>
        <v>14.555583736624936</v>
      </c>
      <c r="K116" s="24">
        <f>(Overall_Summary!S372)/1000</f>
        <v>43.521539149475124</v>
      </c>
      <c r="L116" s="24">
        <f>(Overall_Summary!S408)/1000</f>
        <v>9.1684280778059861</v>
      </c>
      <c r="M116" s="24">
        <f>(Overall_Summary!S417)/1000</f>
        <v>18.232936041308228</v>
      </c>
      <c r="N116" s="24">
        <f>(Overall_Summary!S453)/1000</f>
        <v>125.36758465826537</v>
      </c>
      <c r="O116" s="24">
        <f>(Overall_Summary!S489)/1000</f>
        <v>0</v>
      </c>
      <c r="P116" s="24">
        <f>(Overall_Summary!S444)/1000</f>
        <v>24.426738014348931</v>
      </c>
      <c r="Q116" s="24">
        <f>(Overall_Summary!S435)/1000</f>
        <v>0</v>
      </c>
      <c r="R116" s="24">
        <f>(Overall_Summary!S381)/1000</f>
        <v>16.021947524182465</v>
      </c>
      <c r="S116" s="24">
        <f>(Overall_Summary!S390)/1000</f>
        <v>1.7764764411733593</v>
      </c>
      <c r="T116" s="24">
        <f>(Overall_Summary!S399)/1000</f>
        <v>32.764302082399567</v>
      </c>
      <c r="U116" s="24">
        <f>(Overall_Summary!S462)/1000</f>
        <v>111.14840508316969</v>
      </c>
      <c r="V116" s="24">
        <f>(Overall_Summary!S426)/1000</f>
        <v>0</v>
      </c>
      <c r="W116" s="24">
        <f>(Overall_Summary!S480)/1000</f>
        <v>10.883888341816647</v>
      </c>
      <c r="X116" s="24">
        <f>(Overall_Summary!S471)/1000</f>
        <v>0</v>
      </c>
      <c r="Y116" s="24">
        <f>(Overall_Summary!S498+Overall_Summary!S543)/1000</f>
        <v>82.031288612744362</v>
      </c>
    </row>
    <row r="117" spans="1:25" x14ac:dyDescent="0.25">
      <c r="A117" s="2" t="str">
        <f>Overall_Summary!S109</f>
        <v>2045 Baseline</v>
      </c>
      <c r="B117" s="1" t="s">
        <v>10</v>
      </c>
      <c r="C117" s="24">
        <f>(Overall_Summary!S301)/1000</f>
        <v>0</v>
      </c>
      <c r="D117" s="24">
        <f>(Overall_Summary!S310)/1000</f>
        <v>0</v>
      </c>
      <c r="E117" s="24">
        <f>(Overall_Summary!S319)/1000</f>
        <v>0</v>
      </c>
      <c r="F117" s="24">
        <f>(Overall_Summary!S328)/1000</f>
        <v>0</v>
      </c>
      <c r="G117" s="24">
        <f>(Overall_Summary!S337+Overall_Summary!S508)/1000</f>
        <v>0</v>
      </c>
      <c r="H117" s="24">
        <f>(Overall_Summary!S346+Overall_Summary!S517)/1000</f>
        <v>0</v>
      </c>
      <c r="I117" s="24">
        <f>(Overall_Summary!S355+Overall_Summary!S526)/1000</f>
        <v>0</v>
      </c>
      <c r="J117" s="26">
        <f>(Overall_Summary!S364+Overall_Summary!S535)/1000</f>
        <v>0</v>
      </c>
      <c r="K117" s="24">
        <f>(Overall_Summary!S373)/1000</f>
        <v>0</v>
      </c>
      <c r="L117" s="24">
        <f>(Overall_Summary!S409)/1000</f>
        <v>0</v>
      </c>
      <c r="M117" s="24">
        <f>(Overall_Summary!S418)/1000</f>
        <v>0</v>
      </c>
      <c r="N117" s="24">
        <f>(Overall_Summary!S454)/1000</f>
        <v>0</v>
      </c>
      <c r="O117" s="24">
        <f>(Overall_Summary!S490)/1000</f>
        <v>0</v>
      </c>
      <c r="P117" s="24">
        <f>(Overall_Summary!S445)/1000</f>
        <v>0</v>
      </c>
      <c r="Q117" s="24">
        <f>(Overall_Summary!S436)/1000</f>
        <v>0</v>
      </c>
      <c r="R117" s="24">
        <f>(Overall_Summary!S382)/1000</f>
        <v>0</v>
      </c>
      <c r="S117" s="24">
        <f>(Overall_Summary!S391)/1000</f>
        <v>0</v>
      </c>
      <c r="T117" s="24">
        <f>(Overall_Summary!S400)/1000</f>
        <v>0</v>
      </c>
      <c r="U117" s="24">
        <f>(Overall_Summary!S463)/1000</f>
        <v>0</v>
      </c>
      <c r="V117" s="24">
        <f>(Overall_Summary!S427)/1000</f>
        <v>0</v>
      </c>
      <c r="W117" s="24">
        <f>(Overall_Summary!S481)/1000</f>
        <v>0</v>
      </c>
      <c r="X117" s="24">
        <f>(Overall_Summary!S472)/1000</f>
        <v>0</v>
      </c>
      <c r="Y117" s="24">
        <f>(Overall_Summary!S499+Overall_Summary!S544)/1000</f>
        <v>0</v>
      </c>
    </row>
    <row r="118" spans="1:25" x14ac:dyDescent="0.25">
      <c r="A118" s="2" t="str">
        <f>Overall_Summary!S109</f>
        <v>2045 Baseline</v>
      </c>
      <c r="B118" s="1" t="s">
        <v>11</v>
      </c>
      <c r="C118" s="24">
        <f>(Overall_Summary!S302)/1000</f>
        <v>0</v>
      </c>
      <c r="D118" s="24">
        <f>(Overall_Summary!S311)/1000</f>
        <v>35.106706523062613</v>
      </c>
      <c r="E118" s="24">
        <f>(Overall_Summary!S320)/1000</f>
        <v>0.82436800742414251</v>
      </c>
      <c r="F118" s="24">
        <f>(Overall_Summary!S329)/1000</f>
        <v>0.94978881343625043</v>
      </c>
      <c r="G118" s="24">
        <f>(Overall_Summary!S338+Overall_Summary!S509)/1000</f>
        <v>0</v>
      </c>
      <c r="H118" s="24">
        <f>(Overall_Summary!S347+Overall_Summary!S518)/1000</f>
        <v>2.9370932172370194</v>
      </c>
      <c r="I118" s="24">
        <f>(Overall_Summary!S356+Overall_Summary!S527)/1000</f>
        <v>0</v>
      </c>
      <c r="J118" s="26">
        <f>(Overall_Summary!S365+Overall_Summary!S536)/1000+(1/0.87)*J119</f>
        <v>53.015203043274475</v>
      </c>
      <c r="K118" s="24">
        <f>(Overall_Summary!S374)/1000</f>
        <v>3.6267949291229278</v>
      </c>
      <c r="L118" s="24">
        <f>(Overall_Summary!S410)/1000</f>
        <v>3.0561426926019952</v>
      </c>
      <c r="M118" s="24">
        <f>(Overall_Summary!S419)/1000</f>
        <v>0.45582340103270569</v>
      </c>
      <c r="N118" s="24">
        <f>(Overall_Summary!S455)/1000</f>
        <v>0</v>
      </c>
      <c r="O118" s="24">
        <f>(Overall_Summary!S491)/1000</f>
        <v>0</v>
      </c>
      <c r="P118" s="24">
        <f>(Overall_Summary!S446)/1000</f>
        <v>1.7201928179118968</v>
      </c>
      <c r="Q118" s="24">
        <f>(Overall_Summary!S437)/1000</f>
        <v>0</v>
      </c>
      <c r="R118" s="24">
        <f>(Overall_Summary!S383)/1000</f>
        <v>1.3351622936818721</v>
      </c>
      <c r="S118" s="24">
        <f>(Overall_Summary!S392)/1000</f>
        <v>0.23686352548978123</v>
      </c>
      <c r="T118" s="24">
        <f>(Overall_Summary!S401)/1000</f>
        <v>0.50406618588307028</v>
      </c>
      <c r="U118" s="24">
        <f>(Overall_Summary!S464)/1000</f>
        <v>0</v>
      </c>
      <c r="V118" s="24">
        <f>(Overall_Summary!S428)/1000</f>
        <v>0</v>
      </c>
      <c r="W118" s="24">
        <f>(Overall_Summary!S482)/1000</f>
        <v>0</v>
      </c>
      <c r="X118" s="24">
        <f>(Overall_Summary!S473)/1000</f>
        <v>0</v>
      </c>
      <c r="Y118" s="24">
        <f>(Overall_Summary!S500+Overall_Summary!S545)/1000</f>
        <v>8.6177453128911754</v>
      </c>
    </row>
    <row r="119" spans="1:25" x14ac:dyDescent="0.25">
      <c r="A119" s="2" t="str">
        <f>Overall_Summary!S109</f>
        <v>2045 Baseline</v>
      </c>
      <c r="B119" s="1" t="s">
        <v>12</v>
      </c>
      <c r="C119" s="24">
        <f>(Overall_Summary!S303)/1000</f>
        <v>0</v>
      </c>
      <c r="D119" s="24">
        <f>(Overall_Summary!S312)/1000</f>
        <v>0</v>
      </c>
      <c r="E119" s="24">
        <f>(Overall_Summary!S321)/1000</f>
        <v>0</v>
      </c>
      <c r="F119" s="24">
        <f>(Overall_Summary!S330)/1000</f>
        <v>0</v>
      </c>
      <c r="G119" s="24">
        <f>(Overall_Summary!S339+Overall_Summary!S510)/1000</f>
        <v>0</v>
      </c>
      <c r="H119" s="24">
        <f>(Overall_Summary!S348+Overall_Summary!S519)/1000</f>
        <v>0</v>
      </c>
      <c r="I119" s="24">
        <f>(Overall_Summary!S357+Overall_Summary!S528)/1000</f>
        <v>3.7791843063250417</v>
      </c>
      <c r="J119" s="26">
        <f>(Overall_Summary!S366+Overall_Summary!S537)/1000</f>
        <v>46.123226647648799</v>
      </c>
      <c r="K119" s="24">
        <f>(Overall_Summary!S375)/1000</f>
        <v>0</v>
      </c>
      <c r="L119" s="24">
        <f>(Overall_Summary!S411)/1000</f>
        <v>0</v>
      </c>
      <c r="M119" s="24">
        <f>(Overall_Summary!S420)/1000</f>
        <v>0</v>
      </c>
      <c r="N119" s="24">
        <f>(Overall_Summary!S456)/1000</f>
        <v>0</v>
      </c>
      <c r="O119" s="24">
        <f>(Overall_Summary!S492)/1000</f>
        <v>0</v>
      </c>
      <c r="P119" s="24">
        <f>(Overall_Summary!S447)/1000</f>
        <v>0</v>
      </c>
      <c r="Q119" s="24">
        <f>(Overall_Summary!S438)/1000</f>
        <v>0</v>
      </c>
      <c r="R119" s="24">
        <f>(Overall_Summary!S384)/1000</f>
        <v>0</v>
      </c>
      <c r="S119" s="24">
        <f>(Overall_Summary!S393)/1000</f>
        <v>0</v>
      </c>
      <c r="T119" s="24">
        <f>(Overall_Summary!S402)/1000</f>
        <v>0</v>
      </c>
      <c r="U119" s="24">
        <f>(Overall_Summary!S465)/1000</f>
        <v>0</v>
      </c>
      <c r="V119" s="24">
        <f>(Overall_Summary!S429)/1000</f>
        <v>0</v>
      </c>
      <c r="W119" s="24">
        <f>(Overall_Summary!S483)/1000</f>
        <v>0</v>
      </c>
      <c r="X119" s="24">
        <f>(Overall_Summary!S474)/1000</f>
        <v>0</v>
      </c>
      <c r="Y119" s="24">
        <f>(Overall_Summary!S501+Overall_Summary!S546)/1000</f>
        <v>1.723549062578235</v>
      </c>
    </row>
    <row r="120" spans="1:25" x14ac:dyDescent="0.25">
      <c r="A120" s="2" t="str">
        <f>Overall_Summary!S109</f>
        <v>2045 Baseline</v>
      </c>
      <c r="B120" s="1" t="s">
        <v>159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6">
        <f>(1/4.032)*J119</f>
        <v>11.439292323325596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</row>
    <row r="121" spans="1:25" ht="30" x14ac:dyDescent="0.25">
      <c r="A121" s="2" t="str">
        <f>Overall_Summary!S109</f>
        <v>2045 Baseline</v>
      </c>
      <c r="B121" s="8" t="s">
        <v>158</v>
      </c>
      <c r="C121" s="24">
        <f>0.774/1000*Input_for_PyPSA_industry_prod!B13</f>
        <v>14.977482720830274</v>
      </c>
      <c r="D121" s="24">
        <f>0.041/1000*Input_for_PyPSA_industry_prod!C13</f>
        <v>0.42720508257585849</v>
      </c>
      <c r="E121" s="24">
        <f>0.041/1000*Input_for_PyPSA_industry_prod!D13</f>
        <v>0.6572385885782438</v>
      </c>
      <c r="F121" s="24">
        <v>0</v>
      </c>
      <c r="G121" s="24">
        <v>0</v>
      </c>
      <c r="H121" s="24">
        <v>0</v>
      </c>
      <c r="I121" s="24">
        <v>0</v>
      </c>
      <c r="J121" s="26">
        <f>0.2/1000*Input_for_PyPSA_industry_prod!I13 -J120</f>
        <v>-10.923949008826726</v>
      </c>
      <c r="K121" s="24">
        <v>0</v>
      </c>
      <c r="L121" s="24">
        <f>0.534/1000*Input_for_PyPSA_industry_prod!K13</f>
        <v>30.676774683697172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f>1.5/1000*Input_for_PyPSA_industry_prod!Q13</f>
        <v>1.2654155286733213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</row>
    <row r="122" spans="1:25" x14ac:dyDescent="0.25">
      <c r="A122" s="2" t="str">
        <f>Overall_Summary!T109</f>
        <v>2045 Green H2</v>
      </c>
      <c r="B122" s="1" t="s">
        <v>5</v>
      </c>
      <c r="C122" s="24">
        <f>(Overall_Summary!T296)/1000</f>
        <v>8.4294445777385469</v>
      </c>
      <c r="D122" s="24">
        <f>(Overall_Summary!T305)/1000</f>
        <v>0</v>
      </c>
      <c r="E122" s="24">
        <f>(Overall_Summary!T314)/1000</f>
        <v>0</v>
      </c>
      <c r="F122" s="24">
        <f>(Overall_Summary!T323)/1000</f>
        <v>0</v>
      </c>
      <c r="G122" s="24">
        <f>(Overall_Summary!T332+Overall_Summary!T503)/1000</f>
        <v>0</v>
      </c>
      <c r="H122" s="24">
        <f>(Overall_Summary!T341+Overall_Summary!T512)/1000</f>
        <v>0</v>
      </c>
      <c r="I122" s="24">
        <f>(Overall_Summary!T350+Overall_Summary!T521)/1000</f>
        <v>0</v>
      </c>
      <c r="J122" s="26">
        <f>(Overall_Summary!T359+Overall_Summary!T530)/1000</f>
        <v>0</v>
      </c>
      <c r="K122" s="24">
        <f>(Overall_Summary!T368)/1000</f>
        <v>0</v>
      </c>
      <c r="L122" s="24">
        <f>(Overall_Summary!T404)/1000</f>
        <v>0</v>
      </c>
      <c r="M122" s="24">
        <f>(Overall_Summary!T413)/1000</f>
        <v>0</v>
      </c>
      <c r="N122" s="24">
        <f>(Overall_Summary!T449)/1000</f>
        <v>0</v>
      </c>
      <c r="O122" s="24">
        <f>(Overall_Summary!T485)/1000</f>
        <v>0</v>
      </c>
      <c r="P122" s="24">
        <f>(Overall_Summary!T440)/1000</f>
        <v>0</v>
      </c>
      <c r="Q122" s="24">
        <f>(Overall_Summary!T431)/1000</f>
        <v>0</v>
      </c>
      <c r="R122" s="24">
        <f>(Overall_Summary!T377)/1000</f>
        <v>0</v>
      </c>
      <c r="S122" s="24">
        <f>(Overall_Summary!T386)/1000</f>
        <v>0</v>
      </c>
      <c r="T122" s="24">
        <f>(Overall_Summary!T395)/1000</f>
        <v>0</v>
      </c>
      <c r="U122" s="24">
        <f>(Overall_Summary!T458)/1000</f>
        <v>0</v>
      </c>
      <c r="V122" s="24">
        <f>(Overall_Summary!T422)/1000</f>
        <v>0</v>
      </c>
      <c r="W122" s="24">
        <f>(Overall_Summary!T476)/1000</f>
        <v>0</v>
      </c>
      <c r="X122" s="24">
        <f>(Overall_Summary!T467)/1000</f>
        <v>0</v>
      </c>
      <c r="Y122" s="24">
        <f>(Overall_Summary!T494+Overall_Summary!T539)/1000</f>
        <v>0</v>
      </c>
    </row>
    <row r="123" spans="1:25" x14ac:dyDescent="0.25">
      <c r="A123" s="2" t="str">
        <f>Overall_Summary!T109</f>
        <v>2045 Green H2</v>
      </c>
      <c r="B123" s="1" t="s">
        <v>6</v>
      </c>
      <c r="C123" s="24">
        <f>(Overall_Summary!T297)/1000</f>
        <v>0</v>
      </c>
      <c r="D123" s="24">
        <f>(Overall_Summary!T306)/1000</f>
        <v>0</v>
      </c>
      <c r="E123" s="24">
        <f>(Overall_Summary!T315)/1000</f>
        <v>0</v>
      </c>
      <c r="F123" s="24">
        <f>(Overall_Summary!T324)/1000</f>
        <v>0</v>
      </c>
      <c r="G123" s="24">
        <f>(Overall_Summary!T333+Overall_Summary!T504)/1000</f>
        <v>0</v>
      </c>
      <c r="H123" s="24">
        <f>(Overall_Summary!T342+Overall_Summary!T513)/1000</f>
        <v>0</v>
      </c>
      <c r="I123" s="24">
        <f>(Overall_Summary!T351+Overall_Summary!T522)/1000+I129</f>
        <v>28.111819004396878</v>
      </c>
      <c r="J123" s="26">
        <f>(Overall_Summary!T360+Overall_Summary!T531)/1000</f>
        <v>0</v>
      </c>
      <c r="K123" s="24">
        <f>(Overall_Summary!T369)/1000</f>
        <v>0</v>
      </c>
      <c r="L123" s="24">
        <f>(Overall_Summary!T405)/1000</f>
        <v>0</v>
      </c>
      <c r="M123" s="24">
        <f>(Overall_Summary!T414)/1000</f>
        <v>3.6465872082616455</v>
      </c>
      <c r="N123" s="24">
        <f>(Overall_Summary!T450)/1000</f>
        <v>0</v>
      </c>
      <c r="O123" s="24">
        <f>(Overall_Summary!T486)/1000</f>
        <v>0</v>
      </c>
      <c r="P123" s="24">
        <f>(Overall_Summary!T441)/1000</f>
        <v>4.8165398901533107</v>
      </c>
      <c r="Q123" s="24">
        <f>(Overall_Summary!T432)/1000</f>
        <v>0</v>
      </c>
      <c r="R123" s="24">
        <f>(Overall_Summary!T378)/1000</f>
        <v>0</v>
      </c>
      <c r="S123" s="24">
        <f>(Overall_Summary!T387)/1000</f>
        <v>0</v>
      </c>
      <c r="T123" s="24">
        <f>(Overall_Summary!T396)/1000</f>
        <v>0</v>
      </c>
      <c r="U123" s="24">
        <f>(Overall_Summary!T459)/1000</f>
        <v>0</v>
      </c>
      <c r="V123" s="24">
        <f>(Overall_Summary!T423)/1000</f>
        <v>0</v>
      </c>
      <c r="W123" s="24">
        <f>(Overall_Summary!T477)/1000</f>
        <v>0</v>
      </c>
      <c r="X123" s="24">
        <f>(Overall_Summary!T468)/1000</f>
        <v>0</v>
      </c>
      <c r="Y123" s="24">
        <f>(Overall_Summary!T495+Overall_Summary!T540)/1000</f>
        <v>44.025438011509259</v>
      </c>
    </row>
    <row r="124" spans="1:25" x14ac:dyDescent="0.25">
      <c r="A124" s="2" t="str">
        <f>Overall_Summary!T109</f>
        <v>2045 Green H2</v>
      </c>
      <c r="B124" s="1" t="s">
        <v>7</v>
      </c>
      <c r="C124" s="24">
        <f>(Overall_Summary!T298)/1000</f>
        <v>5.619629718492364</v>
      </c>
      <c r="D124" s="24">
        <f>(Overall_Summary!T307)/1000</f>
        <v>0</v>
      </c>
      <c r="E124" s="24">
        <f>(Overall_Summary!T316)/1000</f>
        <v>0</v>
      </c>
      <c r="F124" s="24">
        <f>(Overall_Summary!T325)/1000</f>
        <v>7.057661490610907</v>
      </c>
      <c r="G124" s="24">
        <f>(Overall_Summary!T334+Overall_Summary!T505)/1000</f>
        <v>2.2397161449887952</v>
      </c>
      <c r="H124" s="24">
        <f>(Overall_Summary!T343+Overall_Summary!T514)/1000</f>
        <v>0</v>
      </c>
      <c r="I124" s="24">
        <f>(Overall_Summary!T352+Overall_Summary!T523)/1000</f>
        <v>7.1265654458012477</v>
      </c>
      <c r="J124" s="26">
        <f>(Overall_Summary!T361+Overall_Summary!T532)/1000</f>
        <v>0</v>
      </c>
      <c r="K124" s="24">
        <f>(Overall_Summary!T370)/1000</f>
        <v>18.157627656021962</v>
      </c>
      <c r="L124" s="24">
        <f>(Overall_Summary!T406)/1000</f>
        <v>12.224570770407981</v>
      </c>
      <c r="M124" s="24">
        <f>(Overall_Summary!T415)/1000</f>
        <v>8.2048212185887017</v>
      </c>
      <c r="N124" s="24">
        <f>(Overall_Summary!T451)/1000</f>
        <v>0</v>
      </c>
      <c r="O124" s="24">
        <f>(Overall_Summary!T487)/1000</f>
        <v>0</v>
      </c>
      <c r="P124" s="24">
        <f>(Overall_Summary!T442)/1000</f>
        <v>0</v>
      </c>
      <c r="Q124" s="24">
        <f>(Overall_Summary!T433)/1000</f>
        <v>0</v>
      </c>
      <c r="R124" s="24">
        <f>(Overall_Summary!T379)/1000</f>
        <v>0.44505409789395745</v>
      </c>
      <c r="S124" s="24">
        <f>(Overall_Summary!T388)/1000</f>
        <v>0.35529528823467182</v>
      </c>
      <c r="T124" s="24">
        <f>(Overall_Summary!T397)/1000</f>
        <v>10.701712869517493</v>
      </c>
      <c r="U124" s="24">
        <f>(Overall_Summary!T460)/1000</f>
        <v>0</v>
      </c>
      <c r="V124" s="24">
        <f>(Overall_Summary!T424)/1000</f>
        <v>0</v>
      </c>
      <c r="W124" s="24">
        <f>(Overall_Summary!T478)/1000</f>
        <v>0.82003764477767471</v>
      </c>
      <c r="X124" s="24">
        <f>(Overall_Summary!T469)/1000</f>
        <v>0</v>
      </c>
      <c r="Y124" s="24">
        <f>(Overall_Summary!T496+Overall_Summary!T541)/1000</f>
        <v>7.3617823114001348</v>
      </c>
    </row>
    <row r="125" spans="1:25" x14ac:dyDescent="0.25">
      <c r="A125" s="2" t="str">
        <f>Overall_Summary!T109</f>
        <v>2045 Green H2</v>
      </c>
      <c r="B125" s="1" t="s">
        <v>8</v>
      </c>
      <c r="C125" s="24">
        <f>(Overall_Summary!T299)/1000</f>
        <v>36.527593170200369</v>
      </c>
      <c r="D125" s="24">
        <f>(Overall_Summary!T308)/1000</f>
        <v>0</v>
      </c>
      <c r="E125" s="24">
        <f>(Overall_Summary!T317)/1000</f>
        <v>0</v>
      </c>
      <c r="F125" s="24">
        <f>(Overall_Summary!T326)/1000</f>
        <v>13.107085625420259</v>
      </c>
      <c r="G125" s="24">
        <f>(Overall_Summary!T335+Overall_Summary!T506)/1000</f>
        <v>0</v>
      </c>
      <c r="H125" s="24">
        <f>(Overall_Summary!T344+Overall_Summary!T515)/1000</f>
        <v>0</v>
      </c>
      <c r="I125" s="24">
        <f>(Overall_Summary!T353+Overall_Summary!T524)/1000</f>
        <v>38.878544454687052</v>
      </c>
      <c r="J125" s="26">
        <f>(Overall_Summary!T362+Overall_Summary!T533)/1000</f>
        <v>0</v>
      </c>
      <c r="K125" s="24">
        <f>(Overall_Summary!T371)/1000</f>
        <v>0</v>
      </c>
      <c r="L125" s="24">
        <f>(Overall_Summary!T407)/1000</f>
        <v>14.058256385969177</v>
      </c>
      <c r="M125" s="24">
        <f>(Overall_Summary!T416)/1000</f>
        <v>11.395585025817642</v>
      </c>
      <c r="N125" s="24">
        <f>(Overall_Summary!T452)/1000</f>
        <v>106.16268838911623</v>
      </c>
      <c r="O125" s="24">
        <f>(Overall_Summary!T488)/1000</f>
        <v>0</v>
      </c>
      <c r="P125" s="24">
        <f>(Overall_Summary!T443)/1000</f>
        <v>0</v>
      </c>
      <c r="Q125" s="24">
        <f>(Overall_Summary!T434)/1000</f>
        <v>0</v>
      </c>
      <c r="R125" s="24">
        <f>(Overall_Summary!T380)/1000</f>
        <v>0</v>
      </c>
      <c r="S125" s="24">
        <f>(Overall_Summary!T389)/1000</f>
        <v>0</v>
      </c>
      <c r="T125" s="24">
        <f>(Overall_Summary!T398)/1000</f>
        <v>0</v>
      </c>
      <c r="U125" s="24">
        <f>(Overall_Summary!T461)/1000</f>
        <v>83.829100130067403</v>
      </c>
      <c r="V125" s="24">
        <f>(Overall_Summary!T425)/1000</f>
        <v>0</v>
      </c>
      <c r="W125" s="24">
        <f>(Overall_Summary!T479)/1000</f>
        <v>0.58574117484119614</v>
      </c>
      <c r="X125" s="24">
        <f>(Overall_Summary!T470)/1000</f>
        <v>0</v>
      </c>
      <c r="Y125" s="24">
        <f>(Overall_Summary!T497+Overall_Summary!T542)/1000</f>
        <v>23.72446327688154</v>
      </c>
    </row>
    <row r="126" spans="1:25" x14ac:dyDescent="0.25">
      <c r="A126" s="2" t="str">
        <f>Overall_Summary!T109</f>
        <v>2045 Green H2</v>
      </c>
      <c r="B126" s="1" t="s">
        <v>9</v>
      </c>
      <c r="C126" s="24">
        <f>(Overall_Summary!T300)/1000</f>
        <v>5.619629718492364</v>
      </c>
      <c r="D126" s="24">
        <f>(Overall_Summary!T309)/1000</f>
        <v>16.691300390423443</v>
      </c>
      <c r="E126" s="24">
        <f>(Overall_Summary!T318)/1000</f>
        <v>7.5976345844418907</v>
      </c>
      <c r="F126" s="24">
        <f>(Overall_Summary!T327)/1000</f>
        <v>16.131797692824932</v>
      </c>
      <c r="G126" s="24">
        <f>(Overall_Summary!T336+Overall_Summary!T507)/1000</f>
        <v>1.873210964825188E-2</v>
      </c>
      <c r="H126" s="24">
        <f>(Overall_Summary!T345+Overall_Summary!T516)/1000</f>
        <v>1.2272918235933044</v>
      </c>
      <c r="I126" s="24">
        <f>(Overall_Summary!T354+Overall_Summary!T525)/1000</f>
        <v>1.6445920259541338</v>
      </c>
      <c r="J126" s="26">
        <f>(Overall_Summary!T363+Overall_Summary!T534)/1000+0.271*J129</f>
        <v>18.640633053198744</v>
      </c>
      <c r="K126" s="24">
        <f>(Overall_Summary!T372)/1000</f>
        <v>46.691042544056472</v>
      </c>
      <c r="L126" s="24">
        <f>(Overall_Summary!T408)/1000</f>
        <v>11.613342231887582</v>
      </c>
      <c r="M126" s="24">
        <f>(Overall_Summary!T417)/1000</f>
        <v>18.232936041308228</v>
      </c>
      <c r="N126" s="24">
        <f>(Overall_Summary!T453)/1000</f>
        <v>132.70336048639527</v>
      </c>
      <c r="O126" s="24">
        <f>(Overall_Summary!T489)/1000</f>
        <v>0</v>
      </c>
      <c r="P126" s="24">
        <f>(Overall_Summary!T444)/1000</f>
        <v>24.426738014348931</v>
      </c>
      <c r="Q126" s="24">
        <f>(Overall_Summary!T435)/1000</f>
        <v>0</v>
      </c>
      <c r="R126" s="24">
        <f>(Overall_Summary!T381)/1000</f>
        <v>16.021947524182465</v>
      </c>
      <c r="S126" s="24">
        <f>(Overall_Summary!T390)/1000</f>
        <v>1.7764764411733593</v>
      </c>
      <c r="T126" s="24">
        <f>(Overall_Summary!T399)/1000</f>
        <v>34.780566825931857</v>
      </c>
      <c r="U126" s="24">
        <f>(Overall_Summary!T462)/1000</f>
        <v>104.78637516258422</v>
      </c>
      <c r="V126" s="24">
        <f>(Overall_Summary!T426)/1000</f>
        <v>0</v>
      </c>
      <c r="W126" s="24">
        <f>(Overall_Summary!T480)/1000</f>
        <v>9.9575999723003328</v>
      </c>
      <c r="X126" s="24">
        <f>(Overall_Summary!T471)/1000</f>
        <v>0</v>
      </c>
      <c r="Y126" s="24">
        <f>(Overall_Summary!T498+Overall_Summary!T543)/1000</f>
        <v>82.031288612744362</v>
      </c>
    </row>
    <row r="127" spans="1:25" x14ac:dyDescent="0.25">
      <c r="A127" s="2" t="str">
        <f>Overall_Summary!T109</f>
        <v>2045 Green H2</v>
      </c>
      <c r="B127" s="1" t="s">
        <v>10</v>
      </c>
      <c r="C127" s="24">
        <f>(Overall_Summary!T301)/1000</f>
        <v>0</v>
      </c>
      <c r="D127" s="24">
        <f>(Overall_Summary!T310)/1000</f>
        <v>0</v>
      </c>
      <c r="E127" s="24">
        <f>(Overall_Summary!T319)/1000</f>
        <v>0</v>
      </c>
      <c r="F127" s="24">
        <f>(Overall_Summary!T328)/1000</f>
        <v>0</v>
      </c>
      <c r="G127" s="24">
        <f>(Overall_Summary!T337+Overall_Summary!T508)/1000</f>
        <v>0</v>
      </c>
      <c r="H127" s="24">
        <f>(Overall_Summary!T346+Overall_Summary!T517)/1000</f>
        <v>0</v>
      </c>
      <c r="I127" s="24">
        <f>(Overall_Summary!T355+Overall_Summary!T526)/1000</f>
        <v>0</v>
      </c>
      <c r="J127" s="26">
        <f>(Overall_Summary!T364+Overall_Summary!T535)/1000</f>
        <v>0</v>
      </c>
      <c r="K127" s="24">
        <f>(Overall_Summary!T373)/1000</f>
        <v>0</v>
      </c>
      <c r="L127" s="24">
        <f>(Overall_Summary!T409)/1000</f>
        <v>0</v>
      </c>
      <c r="M127" s="24">
        <f>(Overall_Summary!T418)/1000</f>
        <v>0</v>
      </c>
      <c r="N127" s="24">
        <f>(Overall_Summary!T454)/1000</f>
        <v>0</v>
      </c>
      <c r="O127" s="24">
        <f>(Overall_Summary!T490)/1000</f>
        <v>0</v>
      </c>
      <c r="P127" s="24">
        <f>(Overall_Summary!T445)/1000</f>
        <v>0</v>
      </c>
      <c r="Q127" s="24">
        <f>(Overall_Summary!T436)/1000</f>
        <v>0</v>
      </c>
      <c r="R127" s="24">
        <f>(Overall_Summary!T382)/1000</f>
        <v>0</v>
      </c>
      <c r="S127" s="24">
        <f>(Overall_Summary!T391)/1000</f>
        <v>0</v>
      </c>
      <c r="T127" s="24">
        <f>(Overall_Summary!T400)/1000</f>
        <v>0</v>
      </c>
      <c r="U127" s="24">
        <f>(Overall_Summary!T463)/1000</f>
        <v>0</v>
      </c>
      <c r="V127" s="24">
        <f>(Overall_Summary!T427)/1000</f>
        <v>0</v>
      </c>
      <c r="W127" s="24">
        <f>(Overall_Summary!T481)/1000</f>
        <v>0</v>
      </c>
      <c r="X127" s="24">
        <f>(Overall_Summary!T472)/1000</f>
        <v>0</v>
      </c>
      <c r="Y127" s="24">
        <f>(Overall_Summary!T499+Overall_Summary!T544)/1000</f>
        <v>0</v>
      </c>
    </row>
    <row r="128" spans="1:25" x14ac:dyDescent="0.25">
      <c r="A128" s="2" t="str">
        <f>Overall_Summary!T109</f>
        <v>2045 Green H2</v>
      </c>
      <c r="B128" s="1" t="s">
        <v>11</v>
      </c>
      <c r="C128" s="24">
        <f>(Overall_Summary!T302)/1000</f>
        <v>0</v>
      </c>
      <c r="D128" s="24">
        <f>(Overall_Summary!T311)/1000</f>
        <v>66.765201561693772</v>
      </c>
      <c r="E128" s="24">
        <f>(Overall_Summary!T320)/1000</f>
        <v>0.84418162049354351</v>
      </c>
      <c r="F128" s="24">
        <f>(Overall_Summary!T329)/1000</f>
        <v>4.0329494232062331</v>
      </c>
      <c r="G128" s="24">
        <f>(Overall_Summary!T338+Overall_Summary!T509)/1000</f>
        <v>0</v>
      </c>
      <c r="H128" s="24">
        <f>(Overall_Summary!T347+Overall_Summary!T518)/1000</f>
        <v>4.6139474968051557</v>
      </c>
      <c r="I128" s="24">
        <f>(Overall_Summary!T356+Overall_Summary!T527)/1000</f>
        <v>0</v>
      </c>
      <c r="J128" s="26">
        <f>(Overall_Summary!T365+Overall_Summary!T536)/1000+(1/0.87)*J129</f>
        <v>67.894009890094011</v>
      </c>
      <c r="K128" s="24">
        <f>(Overall_Summary!T374)/1000</f>
        <v>9.2640957428683492</v>
      </c>
      <c r="L128" s="24">
        <f>(Overall_Summary!T410)/1000</f>
        <v>23.226684463775165</v>
      </c>
      <c r="M128" s="24">
        <f>(Overall_Summary!T419)/1000</f>
        <v>4.1024106092943509</v>
      </c>
      <c r="N128" s="24">
        <f>(Overall_Summary!T455)/1000</f>
        <v>26.540672097279057</v>
      </c>
      <c r="O128" s="24">
        <f>(Overall_Summary!T491)/1000</f>
        <v>0</v>
      </c>
      <c r="P128" s="24">
        <f>(Overall_Summary!T446)/1000</f>
        <v>5.16057845373569</v>
      </c>
      <c r="Q128" s="24">
        <f>(Overall_Summary!T437)/1000</f>
        <v>0</v>
      </c>
      <c r="R128" s="24">
        <f>(Overall_Summary!T383)/1000</f>
        <v>1.3351622936818721</v>
      </c>
      <c r="S128" s="24">
        <f>(Overall_Summary!T392)/1000</f>
        <v>0.23686352548978123</v>
      </c>
      <c r="T128" s="24">
        <f>(Overall_Summary!T401)/1000</f>
        <v>8.0262846521381199</v>
      </c>
      <c r="U128" s="24">
        <f>(Overall_Summary!T464)/1000</f>
        <v>20.957275032516851</v>
      </c>
      <c r="V128" s="24">
        <f>(Overall_Summary!T428)/1000</f>
        <v>0</v>
      </c>
      <c r="W128" s="24">
        <f>(Overall_Summary!T482)/1000</f>
        <v>0.35144470490471763</v>
      </c>
      <c r="X128" s="24">
        <f>(Overall_Summary!T473)/1000</f>
        <v>0</v>
      </c>
      <c r="Y128" s="24">
        <f>(Overall_Summary!T500+Overall_Summary!T545)/1000</f>
        <v>27.271134942469011</v>
      </c>
    </row>
    <row r="129" spans="1:25" x14ac:dyDescent="0.25">
      <c r="A129" s="2" t="str">
        <f>Overall_Summary!T109</f>
        <v>2045 Green H2</v>
      </c>
      <c r="B129" s="1" t="s">
        <v>12</v>
      </c>
      <c r="C129" s="24">
        <f>(Overall_Summary!T303)/1000</f>
        <v>0</v>
      </c>
      <c r="D129" s="24">
        <f>(Overall_Summary!T312)/1000</f>
        <v>0</v>
      </c>
      <c r="E129" s="24">
        <f>(Overall_Summary!T321)/1000</f>
        <v>0</v>
      </c>
      <c r="F129" s="24">
        <f>(Overall_Summary!T330)/1000</f>
        <v>0</v>
      </c>
      <c r="G129" s="24">
        <f>(Overall_Summary!T339+Overall_Summary!T510)/1000</f>
        <v>0</v>
      </c>
      <c r="H129" s="24">
        <f>(Overall_Summary!T348+Overall_Summary!T519)/1000</f>
        <v>0</v>
      </c>
      <c r="I129" s="24">
        <f>(Overall_Summary!T357+Overall_Summary!T528)/1000</f>
        <v>3.2398787045572544</v>
      </c>
      <c r="J129" s="26">
        <f>(Overall_Summary!T366+Overall_Summary!T537)/1000</f>
        <v>59.067788604381796</v>
      </c>
      <c r="K129" s="24">
        <f>(Overall_Summary!T375)/1000</f>
        <v>0</v>
      </c>
      <c r="L129" s="24">
        <f>(Overall_Summary!T411)/1000</f>
        <v>0</v>
      </c>
      <c r="M129" s="24">
        <f>(Overall_Summary!T420)/1000</f>
        <v>0</v>
      </c>
      <c r="N129" s="24">
        <f>(Overall_Summary!T456)/1000</f>
        <v>0</v>
      </c>
      <c r="O129" s="24">
        <f>(Overall_Summary!T492)/1000</f>
        <v>0</v>
      </c>
      <c r="P129" s="24">
        <f>(Overall_Summary!T447)/1000</f>
        <v>0</v>
      </c>
      <c r="Q129" s="24">
        <f>(Overall_Summary!T438)/1000</f>
        <v>0</v>
      </c>
      <c r="R129" s="24">
        <f>(Overall_Summary!T384)/1000</f>
        <v>0</v>
      </c>
      <c r="S129" s="24">
        <f>(Overall_Summary!T393)/1000</f>
        <v>0</v>
      </c>
      <c r="T129" s="24">
        <f>(Overall_Summary!T402)/1000</f>
        <v>0</v>
      </c>
      <c r="U129" s="24">
        <f>(Overall_Summary!T465)/1000</f>
        <v>0</v>
      </c>
      <c r="V129" s="24">
        <f>(Overall_Summary!T429)/1000</f>
        <v>0</v>
      </c>
      <c r="W129" s="24">
        <f>(Overall_Summary!T483)/1000</f>
        <v>0</v>
      </c>
      <c r="X129" s="24">
        <f>(Overall_Summary!T474)/1000</f>
        <v>0</v>
      </c>
      <c r="Y129" s="24">
        <f>(Overall_Summary!T501+Overall_Summary!T546)/1000</f>
        <v>8.8050876023018514</v>
      </c>
    </row>
    <row r="130" spans="1:25" x14ac:dyDescent="0.25">
      <c r="A130" s="2" t="str">
        <f>Overall_Summary!T109</f>
        <v>2045 Green H2</v>
      </c>
      <c r="B130" s="1" t="s">
        <v>159</v>
      </c>
      <c r="C130" s="24">
        <v>0</v>
      </c>
      <c r="D130" s="24">
        <v>0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6">
        <f>(1/4.032)*J129</f>
        <v>14.649749157832787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</row>
    <row r="131" spans="1:25" ht="30" x14ac:dyDescent="0.25">
      <c r="A131" s="2" t="str">
        <f>Overall_Summary!T109</f>
        <v>2045 Green H2</v>
      </c>
      <c r="B131" s="8" t="s">
        <v>158</v>
      </c>
      <c r="C131" s="24">
        <f>0.774/1000*Input_for_PyPSA_industry_prod!B14</f>
        <v>8.2586351131290066</v>
      </c>
      <c r="D131" s="24">
        <f>0.041/1000*Input_for_PyPSA_industry_prod!C14</f>
        <v>0.81244970751158363</v>
      </c>
      <c r="E131" s="24">
        <f>0.041/1000*Input_for_PyPSA_industry_prod!D14</f>
        <v>0.67303526066048347</v>
      </c>
      <c r="F131" s="24">
        <v>0</v>
      </c>
      <c r="G131" s="24">
        <v>0</v>
      </c>
      <c r="H131" s="24">
        <v>0</v>
      </c>
      <c r="I131" s="24">
        <v>0</v>
      </c>
      <c r="J131" s="26">
        <f>0.2/1000*Input_for_PyPSA_industry_prod!I14 -J130</f>
        <v>-13.989773866163716</v>
      </c>
      <c r="K131" s="24">
        <v>0</v>
      </c>
      <c r="L131" s="24">
        <f>0.534/1000*Input_for_PyPSA_industry_prod!K14</f>
        <v>30.676774683697172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f>1.5/1000*Input_for_PyPSA_industry_prod!Q14</f>
        <v>1.2654155286733213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</row>
    <row r="132" spans="1:25" x14ac:dyDescent="0.25">
      <c r="A132" s="2" t="str">
        <f>Overall_Summary!U109</f>
        <v>2045 Direct Electrification</v>
      </c>
      <c r="B132" s="1" t="s">
        <v>5</v>
      </c>
      <c r="C132" s="24">
        <f>(Overall_Summary!U296)/1000</f>
        <v>9.6336509459869113</v>
      </c>
      <c r="D132" s="24">
        <f>(Overall_Summary!U305)/1000</f>
        <v>0</v>
      </c>
      <c r="E132" s="24">
        <f>(Overall_Summary!U314)/1000</f>
        <v>0</v>
      </c>
      <c r="F132" s="24">
        <f>(Overall_Summary!U323)/1000</f>
        <v>0</v>
      </c>
      <c r="G132" s="24">
        <f>(Overall_Summary!U332+Overall_Summary!U503)/1000</f>
        <v>0</v>
      </c>
      <c r="H132" s="24">
        <f>(Overall_Summary!U341+Overall_Summary!U512)/1000</f>
        <v>0</v>
      </c>
      <c r="I132" s="24">
        <f>(Overall_Summary!U350+Overall_Summary!U521)/1000</f>
        <v>0</v>
      </c>
      <c r="J132" s="26">
        <f>(Overall_Summary!U359+Overall_Summary!U530)/1000</f>
        <v>0</v>
      </c>
      <c r="K132" s="24">
        <f>(Overall_Summary!U368)/1000</f>
        <v>0</v>
      </c>
      <c r="L132" s="24">
        <f>(Overall_Summary!U404)/1000</f>
        <v>0</v>
      </c>
      <c r="M132" s="24">
        <f>(Overall_Summary!U413)/1000</f>
        <v>0</v>
      </c>
      <c r="N132" s="24">
        <f>(Overall_Summary!U449)/1000</f>
        <v>0</v>
      </c>
      <c r="O132" s="24">
        <f>(Overall_Summary!U485)/1000</f>
        <v>0</v>
      </c>
      <c r="P132" s="24">
        <f>(Overall_Summary!U440)/1000</f>
        <v>0</v>
      </c>
      <c r="Q132" s="24">
        <f>(Overall_Summary!U431)/1000</f>
        <v>0</v>
      </c>
      <c r="R132" s="24">
        <f>(Overall_Summary!U377)/1000</f>
        <v>0</v>
      </c>
      <c r="S132" s="24">
        <f>(Overall_Summary!U386)/1000</f>
        <v>0</v>
      </c>
      <c r="T132" s="24">
        <f>(Overall_Summary!U395)/1000</f>
        <v>0</v>
      </c>
      <c r="U132" s="24">
        <f>(Overall_Summary!U458)/1000</f>
        <v>0</v>
      </c>
      <c r="V132" s="24">
        <f>(Overall_Summary!U422)/1000</f>
        <v>0</v>
      </c>
      <c r="W132" s="24">
        <f>(Overall_Summary!U476)/1000</f>
        <v>0</v>
      </c>
      <c r="X132" s="24">
        <f>(Overall_Summary!U467)/1000</f>
        <v>0</v>
      </c>
      <c r="Y132" s="24">
        <f>(Overall_Summary!U494+Overall_Summary!U539)/1000</f>
        <v>0</v>
      </c>
    </row>
    <row r="133" spans="1:25" x14ac:dyDescent="0.25">
      <c r="A133" s="2" t="str">
        <f>Overall_Summary!U109</f>
        <v>2045 Direct Electrification</v>
      </c>
      <c r="B133" s="1" t="s">
        <v>6</v>
      </c>
      <c r="C133" s="24">
        <f>(Overall_Summary!U297)/1000</f>
        <v>0</v>
      </c>
      <c r="D133" s="24">
        <f>(Overall_Summary!U306)/1000</f>
        <v>0</v>
      </c>
      <c r="E133" s="24">
        <f>(Overall_Summary!U315)/1000</f>
        <v>0</v>
      </c>
      <c r="F133" s="24">
        <f>(Overall_Summary!U324)/1000</f>
        <v>0</v>
      </c>
      <c r="G133" s="24">
        <f>(Overall_Summary!U333+Overall_Summary!U504)/1000</f>
        <v>0</v>
      </c>
      <c r="H133" s="24">
        <f>(Overall_Summary!U342+Overall_Summary!U513)/1000</f>
        <v>0</v>
      </c>
      <c r="I133" s="24">
        <f>(Overall_Summary!U351+Overall_Summary!U522)/1000+I139</f>
        <v>30.87292394254693</v>
      </c>
      <c r="J133" s="26">
        <f>(Overall_Summary!U360+Overall_Summary!U531)/1000</f>
        <v>0</v>
      </c>
      <c r="K133" s="24">
        <f>(Overall_Summary!U369)/1000</f>
        <v>0</v>
      </c>
      <c r="L133" s="24">
        <f>(Overall_Summary!U405)/1000</f>
        <v>0</v>
      </c>
      <c r="M133" s="24">
        <f>(Overall_Summary!U414)/1000</f>
        <v>3.6465872082616455</v>
      </c>
      <c r="N133" s="24">
        <f>(Overall_Summary!U450)/1000</f>
        <v>0</v>
      </c>
      <c r="O133" s="24">
        <f>(Overall_Summary!U486)/1000</f>
        <v>0</v>
      </c>
      <c r="P133" s="24">
        <f>(Overall_Summary!U441)/1000</f>
        <v>4.8165398901533107</v>
      </c>
      <c r="Q133" s="24">
        <f>(Overall_Summary!U432)/1000</f>
        <v>0</v>
      </c>
      <c r="R133" s="24">
        <f>(Overall_Summary!U378)/1000</f>
        <v>0</v>
      </c>
      <c r="S133" s="24">
        <f>(Overall_Summary!U387)/1000</f>
        <v>0</v>
      </c>
      <c r="T133" s="24">
        <f>(Overall_Summary!U396)/1000</f>
        <v>0</v>
      </c>
      <c r="U133" s="24">
        <f>(Overall_Summary!U459)/1000</f>
        <v>0</v>
      </c>
      <c r="V133" s="24">
        <f>(Overall_Summary!U423)/1000</f>
        <v>0</v>
      </c>
      <c r="W133" s="24">
        <f>(Overall_Summary!U477)/1000</f>
        <v>0</v>
      </c>
      <c r="X133" s="24">
        <f>(Overall_Summary!U468)/1000</f>
        <v>0</v>
      </c>
      <c r="Y133" s="24">
        <f>(Overall_Summary!U495+Overall_Summary!U540)/1000</f>
        <v>43.088726564455868</v>
      </c>
    </row>
    <row r="134" spans="1:25" x14ac:dyDescent="0.25">
      <c r="A134" s="2" t="str">
        <f>Overall_Summary!U109</f>
        <v>2045 Direct Electrification</v>
      </c>
      <c r="B134" s="1" t="s">
        <v>7</v>
      </c>
      <c r="C134" s="24">
        <f>(Overall_Summary!U298)/1000</f>
        <v>6.4224339639912733</v>
      </c>
      <c r="D134" s="24">
        <f>(Overall_Summary!U307)/1000</f>
        <v>0</v>
      </c>
      <c r="E134" s="24">
        <f>(Overall_Summary!U316)/1000</f>
        <v>0</v>
      </c>
      <c r="F134" s="24">
        <f>(Overall_Summary!U325)/1000</f>
        <v>7.466801287168062</v>
      </c>
      <c r="G134" s="24">
        <f>(Overall_Summary!U334+Overall_Summary!U505)/1000</f>
        <v>4.2771976290613374</v>
      </c>
      <c r="H134" s="24">
        <f>(Overall_Summary!U343+Overall_Summary!U514)/1000</f>
        <v>0</v>
      </c>
      <c r="I134" s="24">
        <f>(Overall_Summary!U352+Overall_Summary!U523)/1000</f>
        <v>5.1155959355727463</v>
      </c>
      <c r="J134" s="26">
        <f>(Overall_Summary!U361+Overall_Summary!U532)/1000</f>
        <v>0</v>
      </c>
      <c r="K134" s="24">
        <f>(Overall_Summary!U370)/1000</f>
        <v>17.771295152702344</v>
      </c>
      <c r="L134" s="24">
        <f>(Overall_Summary!U406)/1000</f>
        <v>12.224570770407981</v>
      </c>
      <c r="M134" s="24">
        <f>(Overall_Summary!U415)/1000</f>
        <v>8.2048212185887017</v>
      </c>
      <c r="N134" s="24">
        <f>(Overall_Summary!U451)/1000</f>
        <v>0</v>
      </c>
      <c r="O134" s="24">
        <f>(Overall_Summary!U487)/1000</f>
        <v>0</v>
      </c>
      <c r="P134" s="24">
        <f>(Overall_Summary!U442)/1000</f>
        <v>0</v>
      </c>
      <c r="Q134" s="24">
        <f>(Overall_Summary!U433)/1000</f>
        <v>0</v>
      </c>
      <c r="R134" s="24">
        <f>(Overall_Summary!U379)/1000</f>
        <v>0.46662835938386621</v>
      </c>
      <c r="S134" s="24">
        <f>(Overall_Summary!U388)/1000</f>
        <v>0.37251843816359065</v>
      </c>
      <c r="T134" s="24">
        <f>(Overall_Summary!U397)/1000</f>
        <v>11.322102021373579</v>
      </c>
      <c r="U134" s="24">
        <f>(Overall_Summary!U460)/1000</f>
        <v>0</v>
      </c>
      <c r="V134" s="24">
        <f>(Overall_Summary!U424)/1000</f>
        <v>0</v>
      </c>
      <c r="W134" s="24">
        <f>(Overall_Summary!U478)/1000</f>
        <v>0.82003764477767471</v>
      </c>
      <c r="X134" s="24">
        <f>(Overall_Summary!U469)/1000</f>
        <v>0</v>
      </c>
      <c r="Y134" s="24">
        <f>(Overall_Summary!U496+Overall_Summary!U541)/1000</f>
        <v>7.3617823114001348</v>
      </c>
    </row>
    <row r="135" spans="1:25" x14ac:dyDescent="0.25">
      <c r="A135" s="2" t="str">
        <f>Overall_Summary!U109</f>
        <v>2045 Direct Electrification</v>
      </c>
      <c r="B135" s="1" t="s">
        <v>8</v>
      </c>
      <c r="C135" s="24">
        <f>(Overall_Summary!U299)/1000</f>
        <v>41.745820765943279</v>
      </c>
      <c r="D135" s="24">
        <f>(Overall_Summary!U308)/1000</f>
        <v>0</v>
      </c>
      <c r="E135" s="24">
        <f>(Overall_Summary!U317)/1000</f>
        <v>0</v>
      </c>
      <c r="F135" s="24">
        <f>(Overall_Summary!U326)/1000</f>
        <v>13.866916676169255</v>
      </c>
      <c r="G135" s="24">
        <f>(Overall_Summary!U335+Overall_Summary!U506)/1000</f>
        <v>0</v>
      </c>
      <c r="H135" s="24">
        <f>(Overall_Summary!U344+Overall_Summary!U515)/1000</f>
        <v>0</v>
      </c>
      <c r="I135" s="24">
        <f>(Overall_Summary!U353+Overall_Summary!U524)/1000</f>
        <v>45.350211675900503</v>
      </c>
      <c r="J135" s="26">
        <f>(Overall_Summary!U362+Overall_Summary!U533)/1000</f>
        <v>0</v>
      </c>
      <c r="K135" s="24">
        <f>(Overall_Summary!U371)/1000</f>
        <v>0</v>
      </c>
      <c r="L135" s="24">
        <f>(Overall_Summary!U407)/1000</f>
        <v>14.058256385969177</v>
      </c>
      <c r="M135" s="24">
        <f>(Overall_Summary!U416)/1000</f>
        <v>11.395585025817642</v>
      </c>
      <c r="N135" s="24">
        <f>(Overall_Summary!U452)/1000</f>
        <v>106.16268838911623</v>
      </c>
      <c r="O135" s="24">
        <f>(Overall_Summary!U488)/1000</f>
        <v>0</v>
      </c>
      <c r="P135" s="24">
        <f>(Overall_Summary!U443)/1000</f>
        <v>0</v>
      </c>
      <c r="Q135" s="24">
        <f>(Overall_Summary!U434)/1000</f>
        <v>0</v>
      </c>
      <c r="R135" s="24">
        <f>(Overall_Summary!U380)/1000</f>
        <v>0</v>
      </c>
      <c r="S135" s="24">
        <f>(Overall_Summary!U389)/1000</f>
        <v>0</v>
      </c>
      <c r="T135" s="24">
        <f>(Overall_Summary!U398)/1000</f>
        <v>0</v>
      </c>
      <c r="U135" s="24">
        <f>(Overall_Summary!U461)/1000</f>
        <v>83.829100130067403</v>
      </c>
      <c r="V135" s="24">
        <f>(Overall_Summary!U425)/1000</f>
        <v>0</v>
      </c>
      <c r="W135" s="24">
        <f>(Overall_Summary!U479)/1000</f>
        <v>0.35144470490471763</v>
      </c>
      <c r="X135" s="24">
        <f>(Overall_Summary!U470)/1000</f>
        <v>0</v>
      </c>
      <c r="Y135" s="24">
        <f>(Overall_Summary!U497+Overall_Summary!U542)/1000</f>
        <v>41.160897687729467</v>
      </c>
    </row>
    <row r="136" spans="1:25" x14ac:dyDescent="0.25">
      <c r="A136" s="2" t="str">
        <f>Overall_Summary!U109</f>
        <v>2045 Direct Electrification</v>
      </c>
      <c r="B136" s="1" t="s">
        <v>9</v>
      </c>
      <c r="C136" s="24">
        <f>(Overall_Summary!U300)/1000</f>
        <v>6.4224339639912733</v>
      </c>
      <c r="D136" s="24">
        <f>(Overall_Summary!U309)/1000</f>
        <v>5.5308450997852834</v>
      </c>
      <c r="E136" s="24">
        <f>(Overall_Summary!U318)/1000</f>
        <v>13.024516430471813</v>
      </c>
      <c r="F136" s="24">
        <f>(Overall_Summary!U327)/1000</f>
        <v>21.333717963337321</v>
      </c>
      <c r="G136" s="24">
        <f>(Overall_Summary!U336+Overall_Summary!U507)/1000</f>
        <v>3.5772807707836009E-2</v>
      </c>
      <c r="H136" s="24">
        <f>(Overall_Summary!U345+Overall_Summary!U516)/1000</f>
        <v>0.78125520351983524</v>
      </c>
      <c r="I136" s="24">
        <f>(Overall_Summary!U354+Overall_Summary!U525)/1000</f>
        <v>7.0339444114125262</v>
      </c>
      <c r="J136" s="26">
        <f>(Overall_Summary!U363+Overall_Summary!U534)/1000+0.271*J139</f>
        <v>14.555583736624936</v>
      </c>
      <c r="K136" s="24">
        <f>(Overall_Summary!U372)/1000</f>
        <v>52.951205965194738</v>
      </c>
      <c r="L136" s="24">
        <f>(Overall_Summary!U408)/1000</f>
        <v>12.83579930892838</v>
      </c>
      <c r="M136" s="24">
        <f>(Overall_Summary!U417)/1000</f>
        <v>21.879523249569871</v>
      </c>
      <c r="N136" s="24">
        <f>(Overall_Summary!U453)/1000</f>
        <v>159.24403258367437</v>
      </c>
      <c r="O136" s="24">
        <f>(Overall_Summary!U489)/1000</f>
        <v>0</v>
      </c>
      <c r="P136" s="24">
        <f>(Overall_Summary!U444)/1000</f>
        <v>27.867123650172729</v>
      </c>
      <c r="Q136" s="24">
        <f>(Overall_Summary!U435)/1000</f>
        <v>0</v>
      </c>
      <c r="R136" s="24">
        <f>(Overall_Summary!U381)/1000</f>
        <v>16.798620937819184</v>
      </c>
      <c r="S136" s="24">
        <f>(Overall_Summary!U390)/1000</f>
        <v>1.8625921908179532</v>
      </c>
      <c r="T136" s="24">
        <f>(Overall_Summary!U399)/1000</f>
        <v>44.722302984425639</v>
      </c>
      <c r="U136" s="24">
        <f>(Overall_Summary!U462)/1000</f>
        <v>125.74365019510107</v>
      </c>
      <c r="V136" s="24">
        <f>(Overall_Summary!U426)/1000</f>
        <v>0</v>
      </c>
      <c r="W136" s="24">
        <f>(Overall_Summary!U480)/1000</f>
        <v>10.543341147141531</v>
      </c>
      <c r="X136" s="24">
        <f>(Overall_Summary!U471)/1000</f>
        <v>0</v>
      </c>
      <c r="Y136" s="24">
        <f>(Overall_Summary!U498+Overall_Summary!U543)/1000</f>
        <v>89.393070924144482</v>
      </c>
    </row>
    <row r="137" spans="1:25" x14ac:dyDescent="0.25">
      <c r="A137" s="2" t="str">
        <f>Overall_Summary!U109</f>
        <v>2045 Direct Electrification</v>
      </c>
      <c r="B137" s="1" t="s">
        <v>10</v>
      </c>
      <c r="C137" s="24">
        <f>(Overall_Summary!U301)/1000</f>
        <v>0</v>
      </c>
      <c r="D137" s="24">
        <f>(Overall_Summary!U310)/1000</f>
        <v>0</v>
      </c>
      <c r="E137" s="24">
        <f>(Overall_Summary!U319)/1000</f>
        <v>0</v>
      </c>
      <c r="F137" s="24">
        <f>(Overall_Summary!U328)/1000</f>
        <v>0</v>
      </c>
      <c r="G137" s="24">
        <f>(Overall_Summary!U337+Overall_Summary!U508)/1000</f>
        <v>0</v>
      </c>
      <c r="H137" s="24">
        <f>(Overall_Summary!U346+Overall_Summary!U517)/1000</f>
        <v>0</v>
      </c>
      <c r="I137" s="24">
        <f>(Overall_Summary!U355+Overall_Summary!U526)/1000</f>
        <v>0</v>
      </c>
      <c r="J137" s="26">
        <f>(Overall_Summary!U364+Overall_Summary!U535)/1000</f>
        <v>0</v>
      </c>
      <c r="K137" s="24">
        <f>(Overall_Summary!U373)/1000</f>
        <v>0</v>
      </c>
      <c r="L137" s="24">
        <f>(Overall_Summary!U409)/1000</f>
        <v>0</v>
      </c>
      <c r="M137" s="24">
        <f>(Overall_Summary!U418)/1000</f>
        <v>0</v>
      </c>
      <c r="N137" s="24">
        <f>(Overall_Summary!U454)/1000</f>
        <v>0</v>
      </c>
      <c r="O137" s="24">
        <f>(Overall_Summary!U490)/1000</f>
        <v>0</v>
      </c>
      <c r="P137" s="24">
        <f>(Overall_Summary!U445)/1000</f>
        <v>0</v>
      </c>
      <c r="Q137" s="24">
        <f>(Overall_Summary!U436)/1000</f>
        <v>0</v>
      </c>
      <c r="R137" s="24">
        <f>(Overall_Summary!U382)/1000</f>
        <v>0</v>
      </c>
      <c r="S137" s="24">
        <f>(Overall_Summary!U391)/1000</f>
        <v>0</v>
      </c>
      <c r="T137" s="24">
        <f>(Overall_Summary!U400)/1000</f>
        <v>0</v>
      </c>
      <c r="U137" s="24">
        <f>(Overall_Summary!U463)/1000</f>
        <v>0</v>
      </c>
      <c r="V137" s="24">
        <f>(Overall_Summary!U427)/1000</f>
        <v>0</v>
      </c>
      <c r="W137" s="24">
        <f>(Overall_Summary!U481)/1000</f>
        <v>0</v>
      </c>
      <c r="X137" s="24">
        <f>(Overall_Summary!U472)/1000</f>
        <v>0</v>
      </c>
      <c r="Y137" s="24">
        <f>(Overall_Summary!U499+Overall_Summary!U544)/1000</f>
        <v>0</v>
      </c>
    </row>
    <row r="138" spans="1:25" x14ac:dyDescent="0.25">
      <c r="A138" s="2" t="str">
        <f>Overall_Summary!U109</f>
        <v>2045 Direct Electrification</v>
      </c>
      <c r="B138" s="1" t="s">
        <v>11</v>
      </c>
      <c r="C138" s="24">
        <f>(Overall_Summary!U302)/1000</f>
        <v>0</v>
      </c>
      <c r="D138" s="24">
        <f>(Overall_Summary!U311)/1000</f>
        <v>22.123380399141134</v>
      </c>
      <c r="E138" s="24">
        <f>(Overall_Summary!U320)/1000</f>
        <v>1.4471684922746459</v>
      </c>
      <c r="F138" s="24">
        <f>(Overall_Summary!U329)/1000</f>
        <v>0</v>
      </c>
      <c r="G138" s="24">
        <f>(Overall_Summary!U338+Overall_Summary!U509)/1000</f>
        <v>0</v>
      </c>
      <c r="H138" s="24">
        <f>(Overall_Summary!U347+Overall_Summary!U518)/1000</f>
        <v>2.9370932172370194</v>
      </c>
      <c r="I138" s="24">
        <f>(Overall_Summary!U356+Overall_Summary!U527)/1000</f>
        <v>0</v>
      </c>
      <c r="J138" s="26">
        <f>(Overall_Summary!U365+Overall_Summary!U536)/1000+(1/0.87)*J139</f>
        <v>53.015203043274475</v>
      </c>
      <c r="K138" s="24">
        <f>(Overall_Summary!U374)/1000</f>
        <v>1.8133974645614639</v>
      </c>
      <c r="L138" s="24">
        <f>(Overall_Summary!U410)/1000</f>
        <v>22.00422738673436</v>
      </c>
      <c r="M138" s="24">
        <f>(Overall_Summary!U419)/1000</f>
        <v>0.45582340103270569</v>
      </c>
      <c r="N138" s="24">
        <f>(Overall_Summary!U455)/1000</f>
        <v>0</v>
      </c>
      <c r="O138" s="24">
        <f>(Overall_Summary!U491)/1000</f>
        <v>0</v>
      </c>
      <c r="P138" s="24">
        <f>(Overall_Summary!U446)/1000</f>
        <v>1.7201928179118968</v>
      </c>
      <c r="Q138" s="24">
        <f>(Overall_Summary!U437)/1000</f>
        <v>0</v>
      </c>
      <c r="R138" s="24">
        <f>(Overall_Summary!U383)/1000</f>
        <v>1.3998850781515986</v>
      </c>
      <c r="S138" s="24">
        <f>(Overall_Summary!U392)/1000</f>
        <v>0.24834562544239377</v>
      </c>
      <c r="T138" s="24">
        <f>(Overall_Summary!U401)/1000</f>
        <v>0.56610510106867884</v>
      </c>
      <c r="U138" s="24">
        <f>(Overall_Summary!U464)/1000</f>
        <v>0</v>
      </c>
      <c r="V138" s="24">
        <f>(Overall_Summary!U428)/1000</f>
        <v>0</v>
      </c>
      <c r="W138" s="24">
        <f>(Overall_Summary!U482)/1000</f>
        <v>0</v>
      </c>
      <c r="X138" s="24">
        <f>(Overall_Summary!U473)/1000</f>
        <v>0</v>
      </c>
      <c r="Y138" s="24">
        <f>(Overall_Summary!U500+Overall_Summary!U545)/1000</f>
        <v>8.6177453128911754</v>
      </c>
    </row>
    <row r="139" spans="1:25" x14ac:dyDescent="0.25">
      <c r="A139" s="2" t="str">
        <f>Overall_Summary!U109</f>
        <v>2045 Direct Electrification</v>
      </c>
      <c r="B139" s="1" t="s">
        <v>12</v>
      </c>
      <c r="C139" s="24">
        <f>(Overall_Summary!U303)/1000</f>
        <v>0</v>
      </c>
      <c r="D139" s="24">
        <f>(Overall_Summary!U312)/1000</f>
        <v>0</v>
      </c>
      <c r="E139" s="24">
        <f>(Overall_Summary!U321)/1000</f>
        <v>0</v>
      </c>
      <c r="F139" s="24">
        <f>(Overall_Summary!U330)/1000</f>
        <v>0</v>
      </c>
      <c r="G139" s="24">
        <f>(Overall_Summary!U339+Overall_Summary!U510)/1000</f>
        <v>0</v>
      </c>
      <c r="H139" s="24">
        <f>(Overall_Summary!U348+Overall_Summary!U519)/1000</f>
        <v>0</v>
      </c>
      <c r="I139" s="24">
        <f>(Overall_Summary!U357+Overall_Summary!U528)/1000</f>
        <v>3.7791843063250417</v>
      </c>
      <c r="J139" s="26">
        <f>(Overall_Summary!U366+Overall_Summary!U537)/1000</f>
        <v>46.123226647648799</v>
      </c>
      <c r="K139" s="24">
        <f>(Overall_Summary!U375)/1000</f>
        <v>0</v>
      </c>
      <c r="L139" s="24">
        <f>(Overall_Summary!U411)/1000</f>
        <v>0</v>
      </c>
      <c r="M139" s="24">
        <f>(Overall_Summary!U420)/1000</f>
        <v>0</v>
      </c>
      <c r="N139" s="24">
        <f>(Overall_Summary!U456)/1000</f>
        <v>0</v>
      </c>
      <c r="O139" s="24">
        <f>(Overall_Summary!U492)/1000</f>
        <v>0</v>
      </c>
      <c r="P139" s="24">
        <f>(Overall_Summary!U447)/1000</f>
        <v>0</v>
      </c>
      <c r="Q139" s="24">
        <f>(Overall_Summary!U438)/1000</f>
        <v>0</v>
      </c>
      <c r="R139" s="24">
        <f>(Overall_Summary!U384)/1000</f>
        <v>0</v>
      </c>
      <c r="S139" s="24">
        <f>(Overall_Summary!U393)/1000</f>
        <v>0</v>
      </c>
      <c r="T139" s="24">
        <f>(Overall_Summary!U402)/1000</f>
        <v>0</v>
      </c>
      <c r="U139" s="24">
        <f>(Overall_Summary!U465)/1000</f>
        <v>0</v>
      </c>
      <c r="V139" s="24">
        <f>(Overall_Summary!U429)/1000</f>
        <v>0</v>
      </c>
      <c r="W139" s="24">
        <f>(Overall_Summary!U483)/1000</f>
        <v>0</v>
      </c>
      <c r="X139" s="24">
        <f>(Overall_Summary!U474)/1000</f>
        <v>0</v>
      </c>
      <c r="Y139" s="24">
        <f>(Overall_Summary!U501+Overall_Summary!U546)/1000</f>
        <v>1.723549062578235</v>
      </c>
    </row>
    <row r="140" spans="1:25" x14ac:dyDescent="0.25">
      <c r="A140" s="2" t="str">
        <f>Overall_Summary!U109</f>
        <v>2045 Direct Electrification</v>
      </c>
      <c r="B140" s="1" t="s">
        <v>159</v>
      </c>
      <c r="C140" s="24">
        <v>0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6">
        <f>(1/4.032)*J139</f>
        <v>11.439292323325596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</row>
    <row r="141" spans="1:25" ht="30" x14ac:dyDescent="0.25">
      <c r="A141" s="2" t="str">
        <f>Overall_Summary!U109</f>
        <v>2045 Direct Electrification</v>
      </c>
      <c r="B141" s="8" t="s">
        <v>158</v>
      </c>
      <c r="C141" s="24">
        <f>0.774/1000*Input_for_PyPSA_industry_prod!B15</f>
        <v>9.438440129290294</v>
      </c>
      <c r="D141" s="24">
        <f>0.041/1000*Input_for_PyPSA_industry_prod!C15</f>
        <v>0.2692141042641934</v>
      </c>
      <c r="E141" s="24">
        <f>0.041/1000*Input_for_PyPSA_industry_prod!D15</f>
        <v>1.1537747325608287</v>
      </c>
      <c r="F141" s="24">
        <v>0</v>
      </c>
      <c r="G141" s="24">
        <v>0</v>
      </c>
      <c r="H141" s="24">
        <v>0</v>
      </c>
      <c r="I141" s="24">
        <v>0</v>
      </c>
      <c r="J141" s="26">
        <f>0.2/1000*Input_for_PyPSA_industry_prod!I15 -J140</f>
        <v>-10.923949008826726</v>
      </c>
      <c r="K141" s="24">
        <v>0</v>
      </c>
      <c r="L141" s="24">
        <f>0.534/1000*Input_for_PyPSA_industry_prod!K15</f>
        <v>30.676774683697172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f>1.5/1000*Input_for_PyPSA_industry_prod!Q15</f>
        <v>1.3267572973216224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</row>
    <row r="142" spans="1:25" x14ac:dyDescent="0.25">
      <c r="A142" s="2" t="str">
        <f>Overall_Summary!V109</f>
        <v>2050 Baseline</v>
      </c>
      <c r="B142" s="1" t="s">
        <v>5</v>
      </c>
      <c r="C142" s="24">
        <f>(Overall_Summary!V296)/1000</f>
        <v>0</v>
      </c>
      <c r="D142" s="24">
        <f>(Overall_Summary!V305)/1000</f>
        <v>0</v>
      </c>
      <c r="E142" s="24">
        <f>(Overall_Summary!V314)/1000</f>
        <v>0</v>
      </c>
      <c r="F142" s="24">
        <f>(Overall_Summary!V323)/1000</f>
        <v>0</v>
      </c>
      <c r="G142" s="24">
        <f>(Overall_Summary!V332+Overall_Summary!V503)/1000</f>
        <v>0</v>
      </c>
      <c r="H142" s="24">
        <f>(Overall_Summary!V341+Overall_Summary!V512)/1000</f>
        <v>0</v>
      </c>
      <c r="I142" s="24">
        <f>(Overall_Summary!V350+Overall_Summary!V521)/1000</f>
        <v>0</v>
      </c>
      <c r="J142" s="26">
        <f>(Overall_Summary!V359+Overall_Summary!V530)/1000</f>
        <v>0</v>
      </c>
      <c r="K142" s="24">
        <f>(Overall_Summary!V368)/1000</f>
        <v>0</v>
      </c>
      <c r="L142" s="24">
        <f>(Overall_Summary!V404)/1000</f>
        <v>0</v>
      </c>
      <c r="M142" s="24">
        <f>(Overall_Summary!V413)/1000</f>
        <v>0</v>
      </c>
      <c r="N142" s="24">
        <f>(Overall_Summary!V449)/1000</f>
        <v>0</v>
      </c>
      <c r="O142" s="24">
        <f>(Overall_Summary!V485)/1000</f>
        <v>0</v>
      </c>
      <c r="P142" s="24">
        <f>(Overall_Summary!V440)/1000</f>
        <v>0</v>
      </c>
      <c r="Q142" s="24">
        <f>(Overall_Summary!V431)/1000</f>
        <v>0</v>
      </c>
      <c r="R142" s="24">
        <f>(Overall_Summary!V377)/1000</f>
        <v>0</v>
      </c>
      <c r="S142" s="24">
        <f>(Overall_Summary!V386)/1000</f>
        <v>0</v>
      </c>
      <c r="T142" s="24">
        <f>(Overall_Summary!V395)/1000</f>
        <v>0</v>
      </c>
      <c r="U142" s="24">
        <f>(Overall_Summary!V458)/1000</f>
        <v>0</v>
      </c>
      <c r="V142" s="24">
        <f>(Overall_Summary!V422)/1000</f>
        <v>0</v>
      </c>
      <c r="W142" s="24">
        <f>(Overall_Summary!V476)/1000</f>
        <v>0</v>
      </c>
      <c r="X142" s="24">
        <f>(Overall_Summary!V467)/1000</f>
        <v>0</v>
      </c>
      <c r="Y142" s="24">
        <f>(Overall_Summary!V494+Overall_Summary!V539)/1000</f>
        <v>0</v>
      </c>
    </row>
    <row r="143" spans="1:25" x14ac:dyDescent="0.25">
      <c r="A143" s="2" t="str">
        <f>Overall_Summary!V109</f>
        <v>2050 Baseline</v>
      </c>
      <c r="B143" s="1" t="s">
        <v>6</v>
      </c>
      <c r="C143" s="24">
        <f>(Overall_Summary!V297)/1000</f>
        <v>0</v>
      </c>
      <c r="D143" s="24">
        <f>(Overall_Summary!V306)/1000</f>
        <v>0</v>
      </c>
      <c r="E143" s="24">
        <f>(Overall_Summary!V315)/1000</f>
        <v>0</v>
      </c>
      <c r="F143" s="24">
        <f>(Overall_Summary!V324)/1000</f>
        <v>0</v>
      </c>
      <c r="G143" s="24">
        <f>(Overall_Summary!V333+Overall_Summary!V504)/1000</f>
        <v>0</v>
      </c>
      <c r="H143" s="24">
        <f>(Overall_Summary!V342+Overall_Summary!V513)/1000</f>
        <v>0</v>
      </c>
      <c r="I143" s="24">
        <f>(Overall_Summary!V351+Overall_Summary!V522)/1000+I149</f>
        <v>7.8886185458977405</v>
      </c>
      <c r="J143" s="26">
        <f>(Overall_Summary!V360+Overall_Summary!V531)/1000</f>
        <v>0</v>
      </c>
      <c r="K143" s="24">
        <f>(Overall_Summary!V369)/1000</f>
        <v>0</v>
      </c>
      <c r="L143" s="24">
        <f>(Overall_Summary!V405)/1000</f>
        <v>0</v>
      </c>
      <c r="M143" s="24">
        <f>(Overall_Summary!V414)/1000</f>
        <v>0</v>
      </c>
      <c r="N143" s="24">
        <f>(Overall_Summary!V450)/1000</f>
        <v>0</v>
      </c>
      <c r="O143" s="24">
        <f>(Overall_Summary!V486)/1000</f>
        <v>0</v>
      </c>
      <c r="P143" s="24">
        <f>(Overall_Summary!V441)/1000</f>
        <v>1.8416948287535013</v>
      </c>
      <c r="Q143" s="24">
        <f>(Overall_Summary!V432)/1000</f>
        <v>0</v>
      </c>
      <c r="R143" s="24">
        <f>(Overall_Summary!V378)/1000</f>
        <v>0</v>
      </c>
      <c r="S143" s="24">
        <f>(Overall_Summary!V387)/1000</f>
        <v>0</v>
      </c>
      <c r="T143" s="24">
        <f>(Overall_Summary!V396)/1000</f>
        <v>0</v>
      </c>
      <c r="U143" s="24">
        <f>(Overall_Summary!V459)/1000</f>
        <v>0</v>
      </c>
      <c r="V143" s="24">
        <f>(Overall_Summary!V423)/1000</f>
        <v>0</v>
      </c>
      <c r="W143" s="24">
        <f>(Overall_Summary!V477)/1000</f>
        <v>0</v>
      </c>
      <c r="X143" s="24">
        <f>(Overall_Summary!V468)/1000</f>
        <v>0</v>
      </c>
      <c r="Y143" s="24">
        <f>(Overall_Summary!V495+Overall_Summary!V540)/1000</f>
        <v>22.940742430874451</v>
      </c>
    </row>
    <row r="144" spans="1:25" x14ac:dyDescent="0.25">
      <c r="A144" s="2" t="str">
        <f>Overall_Summary!V109</f>
        <v>2050 Baseline</v>
      </c>
      <c r="B144" s="1" t="s">
        <v>7</v>
      </c>
      <c r="C144" s="24">
        <f>(Overall_Summary!V298)/1000</f>
        <v>0</v>
      </c>
      <c r="D144" s="24">
        <f>(Overall_Summary!V307)/1000</f>
        <v>0</v>
      </c>
      <c r="E144" s="24">
        <f>(Overall_Summary!V316)/1000</f>
        <v>0</v>
      </c>
      <c r="F144" s="24">
        <f>(Overall_Summary!V325)/1000</f>
        <v>4.0675001730022498</v>
      </c>
      <c r="G144" s="24">
        <f>(Overall_Summary!V334+Overall_Summary!V505)/1000</f>
        <v>2.557025450546881</v>
      </c>
      <c r="H144" s="24">
        <f>(Overall_Summary!V343+Overall_Summary!V514)/1000</f>
        <v>0</v>
      </c>
      <c r="I144" s="24">
        <f>(Overall_Summary!V352+Overall_Summary!V523)/1000</f>
        <v>11.064797237687589</v>
      </c>
      <c r="J144" s="26">
        <f>(Overall_Summary!V361+Overall_Summary!V532)/1000</f>
        <v>0</v>
      </c>
      <c r="K144" s="24">
        <f>(Overall_Summary!V370)/1000</f>
        <v>15.447449939213367</v>
      </c>
      <c r="L144" s="24">
        <f>(Overall_Summary!V406)/1000</f>
        <v>6.3164149646367242</v>
      </c>
      <c r="M144" s="24">
        <f>(Overall_Summary!V415)/1000</f>
        <v>0</v>
      </c>
      <c r="N144" s="24">
        <f>(Overall_Summary!V451)/1000</f>
        <v>0</v>
      </c>
      <c r="O144" s="24">
        <f>(Overall_Summary!V487)/1000</f>
        <v>0</v>
      </c>
      <c r="P144" s="24">
        <f>(Overall_Summary!V442)/1000</f>
        <v>0</v>
      </c>
      <c r="Q144" s="24">
        <f>(Overall_Summary!V433)/1000</f>
        <v>0</v>
      </c>
      <c r="R144" s="24">
        <f>(Overall_Summary!V379)/1000</f>
        <v>0</v>
      </c>
      <c r="S144" s="24">
        <f>(Overall_Summary!V388)/1000</f>
        <v>0</v>
      </c>
      <c r="T144" s="24">
        <f>(Overall_Summary!V397)/1000</f>
        <v>5.3966978481937753</v>
      </c>
      <c r="U144" s="24">
        <f>(Overall_Summary!V460)/1000</f>
        <v>0</v>
      </c>
      <c r="V144" s="24">
        <f>(Overall_Summary!V424)/1000</f>
        <v>0</v>
      </c>
      <c r="W144" s="24">
        <f>(Overall_Summary!V478)/1000</f>
        <v>0.28001356164960822</v>
      </c>
      <c r="X144" s="24">
        <f>(Overall_Summary!V469)/1000</f>
        <v>0</v>
      </c>
      <c r="Y144" s="24">
        <f>(Overall_Summary!V496+Overall_Summary!V541)/1000</f>
        <v>0</v>
      </c>
    </row>
    <row r="145" spans="1:25" x14ac:dyDescent="0.25">
      <c r="A145" s="2" t="str">
        <f>Overall_Summary!V109</f>
        <v>2050 Baseline</v>
      </c>
      <c r="B145" s="1" t="s">
        <v>8</v>
      </c>
      <c r="C145" s="24">
        <f>(Overall_Summary!V299)/1000</f>
        <v>66.757117022147938</v>
      </c>
      <c r="D145" s="24">
        <f>(Overall_Summary!V308)/1000</f>
        <v>0</v>
      </c>
      <c r="E145" s="24">
        <f>(Overall_Summary!V317)/1000</f>
        <v>0</v>
      </c>
      <c r="F145" s="24">
        <f>(Overall_Summary!V326)/1000</f>
        <v>14.23625060550787</v>
      </c>
      <c r="G145" s="24">
        <f>(Overall_Summary!V335+Overall_Summary!V506)/1000</f>
        <v>0</v>
      </c>
      <c r="H145" s="24">
        <f>(Overall_Summary!V344+Overall_Summary!V515)/1000</f>
        <v>0</v>
      </c>
      <c r="I145" s="24">
        <f>(Overall_Summary!V353+Overall_Summary!V524)/1000</f>
        <v>70.997566913079666</v>
      </c>
      <c r="J145" s="26">
        <f>(Overall_Summary!V362+Overall_Summary!V533)/1000</f>
        <v>0</v>
      </c>
      <c r="K145" s="24">
        <f>(Overall_Summary!V371)/1000</f>
        <v>5.7927937272050123</v>
      </c>
      <c r="L145" s="24">
        <f>(Overall_Summary!V407)/1000</f>
        <v>42.31998026306605</v>
      </c>
      <c r="M145" s="24">
        <f>(Overall_Summary!V416)/1000</f>
        <v>17.080681718810506</v>
      </c>
      <c r="N145" s="24">
        <f>(Overall_Summary!V452)/1000</f>
        <v>118.60304850575562</v>
      </c>
      <c r="O145" s="24">
        <f>(Overall_Summary!V488)/1000</f>
        <v>0</v>
      </c>
      <c r="P145" s="24">
        <f>(Overall_Summary!V443)/1000</f>
        <v>5.5250844862605035</v>
      </c>
      <c r="Q145" s="24">
        <f>(Overall_Summary!V434)/1000</f>
        <v>0</v>
      </c>
      <c r="R145" s="24">
        <f>(Overall_Summary!V380)/1000</f>
        <v>0</v>
      </c>
      <c r="S145" s="24">
        <f>(Overall_Summary!V389)/1000</f>
        <v>0</v>
      </c>
      <c r="T145" s="24">
        <f>(Overall_Summary!V398)/1000</f>
        <v>8.0950467722906598</v>
      </c>
      <c r="U145" s="24">
        <f>(Overall_Summary!V461)/1000</f>
        <v>102.57163771809006</v>
      </c>
      <c r="V145" s="24">
        <f>(Overall_Summary!V425)/1000</f>
        <v>0</v>
      </c>
      <c r="W145" s="24">
        <f>(Overall_Summary!V479)/1000</f>
        <v>1.1200542465984329</v>
      </c>
      <c r="X145" s="24">
        <f>(Overall_Summary!V470)/1000</f>
        <v>0</v>
      </c>
      <c r="Y145" s="24">
        <f>(Overall_Summary!V497+Overall_Summary!V542)/1000</f>
        <v>67.359130857576616</v>
      </c>
    </row>
    <row r="146" spans="1:25" x14ac:dyDescent="0.25">
      <c r="A146" s="2" t="str">
        <f>Overall_Summary!V109</f>
        <v>2050 Baseline</v>
      </c>
      <c r="B146" s="1" t="s">
        <v>9</v>
      </c>
      <c r="C146" s="24">
        <f>(Overall_Summary!V300)/1000</f>
        <v>7.4174574469053267</v>
      </c>
      <c r="D146" s="24">
        <f>(Overall_Summary!V309)/1000</f>
        <v>11.862936994208853</v>
      </c>
      <c r="E146" s="24">
        <f>(Overall_Summary!V318)/1000</f>
        <v>8.6911622610203825</v>
      </c>
      <c r="F146" s="24">
        <f>(Overall_Summary!V327)/1000</f>
        <v>20.337500865011247</v>
      </c>
      <c r="G146" s="24">
        <f>(Overall_Summary!V336+Overall_Summary!V507)/1000</f>
        <v>2.1019636612581345E-2</v>
      </c>
      <c r="H146" s="24">
        <f>(Overall_Summary!V345+Overall_Summary!V516)/1000</f>
        <v>1.3771661939813065</v>
      </c>
      <c r="I146" s="24">
        <f>(Overall_Summary!V354+Overall_Summary!V525)/1000</f>
        <v>1.9526112772389863</v>
      </c>
      <c r="J146" s="26">
        <f>(Overall_Summary!V363+Overall_Summary!V534)/1000+0.271*J149</f>
        <v>18.502547583507468</v>
      </c>
      <c r="K146" s="24">
        <f>(Overall_Summary!V372)/1000</f>
        <v>50.204212302443437</v>
      </c>
      <c r="L146" s="24">
        <f>(Overall_Summary!V408)/1000</f>
        <v>9.4746224469550846</v>
      </c>
      <c r="M146" s="24">
        <f>(Overall_Summary!V417)/1000</f>
        <v>29.281168660818011</v>
      </c>
      <c r="N146" s="24">
        <f>(Overall_Summary!V453)/1000</f>
        <v>177.90457275863344</v>
      </c>
      <c r="O146" s="24">
        <f>(Overall_Summary!V489)/1000</f>
        <v>0</v>
      </c>
      <c r="P146" s="24">
        <f>(Overall_Summary!V444)/1000</f>
        <v>26.888744499801117</v>
      </c>
      <c r="Q146" s="24">
        <f>(Overall_Summary!V435)/1000</f>
        <v>0</v>
      </c>
      <c r="R146" s="24">
        <f>(Overall_Summary!V381)/1000</f>
        <v>15.556600970797605</v>
      </c>
      <c r="S146" s="24">
        <f>(Overall_Summary!V390)/1000</f>
        <v>2.3064108282034863</v>
      </c>
      <c r="T146" s="24">
        <f>(Overall_Summary!V399)/1000</f>
        <v>37.776884937356414</v>
      </c>
      <c r="U146" s="24">
        <f>(Overall_Summary!V462)/1000</f>
        <v>153.85745657713508</v>
      </c>
      <c r="V146" s="24">
        <f>(Overall_Summary!V426)/1000</f>
        <v>0</v>
      </c>
      <c r="W146" s="24">
        <f>(Overall_Summary!V480)/1000</f>
        <v>12.600610274232373</v>
      </c>
      <c r="X146" s="24">
        <f>(Overall_Summary!V471)/1000</f>
        <v>0</v>
      </c>
      <c r="Y146" s="24">
        <f>(Overall_Summary!V498+Overall_Summary!V543)/1000</f>
        <v>92.892236303090442</v>
      </c>
    </row>
    <row r="147" spans="1:25" x14ac:dyDescent="0.25">
      <c r="A147" s="2" t="str">
        <f>Overall_Summary!V109</f>
        <v>2050 Baseline</v>
      </c>
      <c r="B147" s="1" t="s">
        <v>10</v>
      </c>
      <c r="C147" s="24">
        <f>(Overall_Summary!V301)/1000</f>
        <v>0</v>
      </c>
      <c r="D147" s="24">
        <f>(Overall_Summary!V310)/1000</f>
        <v>0</v>
      </c>
      <c r="E147" s="24">
        <f>(Overall_Summary!V319)/1000</f>
        <v>0</v>
      </c>
      <c r="F147" s="24">
        <f>(Overall_Summary!V328)/1000</f>
        <v>0</v>
      </c>
      <c r="G147" s="24">
        <f>(Overall_Summary!V337+Overall_Summary!V508)/1000</f>
        <v>0</v>
      </c>
      <c r="H147" s="24">
        <f>(Overall_Summary!V346+Overall_Summary!V517)/1000</f>
        <v>0</v>
      </c>
      <c r="I147" s="24">
        <f>(Overall_Summary!V355+Overall_Summary!V526)/1000</f>
        <v>0</v>
      </c>
      <c r="J147" s="26">
        <f>(Overall_Summary!V364+Overall_Summary!V535)/1000</f>
        <v>0</v>
      </c>
      <c r="K147" s="24">
        <f>(Overall_Summary!V373)/1000</f>
        <v>0</v>
      </c>
      <c r="L147" s="24">
        <f>(Overall_Summary!V409)/1000</f>
        <v>0</v>
      </c>
      <c r="M147" s="24">
        <f>(Overall_Summary!V418)/1000</f>
        <v>0</v>
      </c>
      <c r="N147" s="24">
        <f>(Overall_Summary!V454)/1000</f>
        <v>0</v>
      </c>
      <c r="O147" s="24">
        <f>(Overall_Summary!V490)/1000</f>
        <v>0</v>
      </c>
      <c r="P147" s="24">
        <f>(Overall_Summary!V445)/1000</f>
        <v>0</v>
      </c>
      <c r="Q147" s="24">
        <f>(Overall_Summary!V436)/1000</f>
        <v>0</v>
      </c>
      <c r="R147" s="24">
        <f>(Overall_Summary!V382)/1000</f>
        <v>0</v>
      </c>
      <c r="S147" s="24">
        <f>(Overall_Summary!V391)/1000</f>
        <v>0</v>
      </c>
      <c r="T147" s="24">
        <f>(Overall_Summary!V400)/1000</f>
        <v>0</v>
      </c>
      <c r="U147" s="24">
        <f>(Overall_Summary!V463)/1000</f>
        <v>0</v>
      </c>
      <c r="V147" s="24">
        <f>(Overall_Summary!V427)/1000</f>
        <v>0</v>
      </c>
      <c r="W147" s="24">
        <f>(Overall_Summary!V481)/1000</f>
        <v>0</v>
      </c>
      <c r="X147" s="24">
        <f>(Overall_Summary!V472)/1000</f>
        <v>0</v>
      </c>
      <c r="Y147" s="24">
        <f>(Overall_Summary!V499+Overall_Summary!V544)/1000</f>
        <v>0</v>
      </c>
    </row>
    <row r="148" spans="1:25" x14ac:dyDescent="0.25">
      <c r="A148" s="2" t="str">
        <f>Overall_Summary!V109</f>
        <v>2050 Baseline</v>
      </c>
      <c r="B148" s="1" t="s">
        <v>11</v>
      </c>
      <c r="C148" s="24">
        <f>(Overall_Summary!V302)/1000</f>
        <v>0</v>
      </c>
      <c r="D148" s="24">
        <f>(Overall_Summary!V311)/1000</f>
        <v>47.451747976835414</v>
      </c>
      <c r="E148" s="24">
        <f>(Overall_Summary!V320)/1000</f>
        <v>0.96568469566893156</v>
      </c>
      <c r="F148" s="24">
        <f>(Overall_Summary!V329)/1000</f>
        <v>2.0337500865011249</v>
      </c>
      <c r="G148" s="24">
        <f>(Overall_Summary!V338+Overall_Summary!V509)/1000</f>
        <v>0</v>
      </c>
      <c r="H148" s="24">
        <f>(Overall_Summary!V347+Overall_Summary!V518)/1000</f>
        <v>5.3087925754113092</v>
      </c>
      <c r="I148" s="24">
        <f>(Overall_Summary!V356+Overall_Summary!V527)/1000</f>
        <v>0</v>
      </c>
      <c r="J148" s="26">
        <f>(Overall_Summary!V365+Overall_Summary!V536)/1000+(1/0.87)*J149</f>
        <v>67.627524890598437</v>
      </c>
      <c r="K148" s="24">
        <f>(Overall_Summary!V374)/1000</f>
        <v>5.7927937272050123</v>
      </c>
      <c r="L148" s="24">
        <f>(Overall_Summary!V410)/1000</f>
        <v>5.0531319717093792</v>
      </c>
      <c r="M148" s="24">
        <f>(Overall_Summary!V419)/1000</f>
        <v>2.4400973884015005</v>
      </c>
      <c r="N148" s="24">
        <f>(Overall_Summary!V455)/1000</f>
        <v>0</v>
      </c>
      <c r="O148" s="24">
        <f>(Overall_Summary!V491)/1000</f>
        <v>0</v>
      </c>
      <c r="P148" s="24">
        <f>(Overall_Summary!V446)/1000</f>
        <v>2.578372760254902</v>
      </c>
      <c r="Q148" s="24">
        <f>(Overall_Summary!V437)/1000</f>
        <v>0</v>
      </c>
      <c r="R148" s="24">
        <f>(Overall_Summary!V383)/1000</f>
        <v>1.7285112189775116</v>
      </c>
      <c r="S148" s="24">
        <f>(Overall_Summary!V392)/1000</f>
        <v>0.2562678698003874</v>
      </c>
      <c r="T148" s="24">
        <f>(Overall_Summary!V401)/1000</f>
        <v>2.6983489240968876</v>
      </c>
      <c r="U148" s="24">
        <f>(Overall_Summary!V464)/1000</f>
        <v>0</v>
      </c>
      <c r="V148" s="24">
        <f>(Overall_Summary!V428)/1000</f>
        <v>0</v>
      </c>
      <c r="W148" s="24">
        <f>(Overall_Summary!V482)/1000</f>
        <v>0</v>
      </c>
      <c r="X148" s="24">
        <f>(Overall_Summary!V473)/1000</f>
        <v>0</v>
      </c>
      <c r="Y148" s="24">
        <f>(Overall_Summary!V500+Overall_Summary!V545)/1000</f>
        <v>16.579361710133472</v>
      </c>
    </row>
    <row r="149" spans="1:25" x14ac:dyDescent="0.25">
      <c r="A149" s="2" t="str">
        <f>Overall_Summary!V109</f>
        <v>2050 Baseline</v>
      </c>
      <c r="B149" s="1" t="s">
        <v>12</v>
      </c>
      <c r="C149" s="24">
        <f>(Overall_Summary!V303)/1000</f>
        <v>0</v>
      </c>
      <c r="D149" s="24">
        <f>(Overall_Summary!V312)/1000</f>
        <v>0</v>
      </c>
      <c r="E149" s="24">
        <f>(Overall_Summary!V321)/1000</f>
        <v>0</v>
      </c>
      <c r="F149" s="24">
        <f>(Overall_Summary!V330)/1000</f>
        <v>0</v>
      </c>
      <c r="G149" s="24">
        <f>(Overall_Summary!V339+Overall_Summary!V510)/1000</f>
        <v>0</v>
      </c>
      <c r="H149" s="24">
        <f>(Overall_Summary!V348+Overall_Summary!V519)/1000</f>
        <v>0</v>
      </c>
      <c r="I149" s="24">
        <f>(Overall_Summary!V357+Overall_Summary!V528)/1000</f>
        <v>7.8886185458977405</v>
      </c>
      <c r="J149" s="26">
        <f>(Overall_Summary!V366+Overall_Summary!V537)/1000</f>
        <v>58.835946654820638</v>
      </c>
      <c r="K149" s="24">
        <f>(Overall_Summary!V375)/1000</f>
        <v>0</v>
      </c>
      <c r="L149" s="24">
        <f>(Overall_Summary!V411)/1000</f>
        <v>0</v>
      </c>
      <c r="M149" s="24">
        <f>(Overall_Summary!V420)/1000</f>
        <v>0</v>
      </c>
      <c r="N149" s="24">
        <f>(Overall_Summary!V456)/1000</f>
        <v>0</v>
      </c>
      <c r="O149" s="24">
        <f>(Overall_Summary!V492)/1000</f>
        <v>0</v>
      </c>
      <c r="P149" s="24">
        <f>(Overall_Summary!V447)/1000</f>
        <v>0</v>
      </c>
      <c r="Q149" s="24">
        <f>(Overall_Summary!V438)/1000</f>
        <v>0</v>
      </c>
      <c r="R149" s="24">
        <f>(Overall_Summary!V384)/1000</f>
        <v>0</v>
      </c>
      <c r="S149" s="24">
        <f>(Overall_Summary!V393)/1000</f>
        <v>0</v>
      </c>
      <c r="T149" s="24">
        <f>(Overall_Summary!V402)/1000</f>
        <v>0</v>
      </c>
      <c r="U149" s="24">
        <f>(Overall_Summary!V465)/1000</f>
        <v>0</v>
      </c>
      <c r="V149" s="24">
        <f>(Overall_Summary!V429)/1000</f>
        <v>0</v>
      </c>
      <c r="W149" s="24">
        <f>(Overall_Summary!V483)/1000</f>
        <v>0</v>
      </c>
      <c r="X149" s="24">
        <f>(Overall_Summary!V474)/1000</f>
        <v>0</v>
      </c>
      <c r="Y149" s="24">
        <f>(Overall_Summary!V501+Overall_Summary!V546)/1000</f>
        <v>4.58814848617489</v>
      </c>
    </row>
    <row r="150" spans="1:25" x14ac:dyDescent="0.25">
      <c r="A150" s="2" t="str">
        <f>Overall_Summary!V109</f>
        <v>2050 Baseline</v>
      </c>
      <c r="B150" s="1" t="s">
        <v>159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6">
        <f>(1/4.032)*J149</f>
        <v>14.592248674310675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</row>
    <row r="151" spans="1:25" ht="30" x14ac:dyDescent="0.25">
      <c r="A151" s="2" t="str">
        <f>Overall_Summary!V109</f>
        <v>2050 Baseline</v>
      </c>
      <c r="B151" s="8" t="s">
        <v>158</v>
      </c>
      <c r="C151" s="24">
        <f>0.774/1000*Input_for_PyPSA_industry_prod!B16</f>
        <v>11.17738570281068</v>
      </c>
      <c r="D151" s="24">
        <f>0.041/1000*Input_for_PyPSA_industry_prod!C16</f>
        <v>0.59208373877937714</v>
      </c>
      <c r="E151" s="24">
        <f>0.041/1000*Input_for_PyPSA_industry_prod!D16</f>
        <v>0.78944498503916949</v>
      </c>
      <c r="F151" s="24">
        <v>0</v>
      </c>
      <c r="G151" s="24">
        <v>0</v>
      </c>
      <c r="H151" s="24">
        <v>0</v>
      </c>
      <c r="I151" s="24">
        <v>0</v>
      </c>
      <c r="J151" s="26">
        <f>0.2/1000*Input_for_PyPSA_industry_prod!I16 -J150</f>
        <v>-13.934863795485862</v>
      </c>
      <c r="K151" s="24">
        <v>0</v>
      </c>
      <c r="L151" s="24">
        <f>0.534/1000*Input_for_PyPSA_industry_prod!K16</f>
        <v>32.505834745093864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f>1.5/1000*Input_for_PyPSA_industry_prod!Q16</f>
        <v>1.2598451344613999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</row>
    <row r="152" spans="1:25" x14ac:dyDescent="0.25">
      <c r="A152" s="2" t="str">
        <f>Overall_Summary!W109</f>
        <v>2050 Green H2</v>
      </c>
      <c r="B152" s="1" t="s">
        <v>5</v>
      </c>
      <c r="C152" s="24">
        <f>(Overall_Summary!W296)/1000</f>
        <v>0</v>
      </c>
      <c r="D152" s="24">
        <f>(Overall_Summary!W305)/1000</f>
        <v>0</v>
      </c>
      <c r="E152" s="24">
        <f>(Overall_Summary!W314)/1000</f>
        <v>0</v>
      </c>
      <c r="F152" s="24">
        <f>(Overall_Summary!W323)/1000</f>
        <v>0</v>
      </c>
      <c r="G152" s="24">
        <f>(Overall_Summary!W332+Overall_Summary!W503)/1000</f>
        <v>0</v>
      </c>
      <c r="H152" s="24">
        <f>(Overall_Summary!W341+Overall_Summary!W512)/1000</f>
        <v>0</v>
      </c>
      <c r="I152" s="24">
        <f>(Overall_Summary!W350+Overall_Summary!W521)/1000</f>
        <v>0</v>
      </c>
      <c r="J152" s="26">
        <f>(Overall_Summary!W359+Overall_Summary!W530)/1000</f>
        <v>0</v>
      </c>
      <c r="K152" s="24">
        <f>(Overall_Summary!W368)/1000</f>
        <v>0</v>
      </c>
      <c r="L152" s="24">
        <f>(Overall_Summary!W404)/1000</f>
        <v>0</v>
      </c>
      <c r="M152" s="24">
        <f>(Overall_Summary!W413)/1000</f>
        <v>0</v>
      </c>
      <c r="N152" s="24">
        <f>(Overall_Summary!W449)/1000</f>
        <v>0</v>
      </c>
      <c r="O152" s="24">
        <f>(Overall_Summary!W485)/1000</f>
        <v>0</v>
      </c>
      <c r="P152" s="24">
        <f>(Overall_Summary!W440)/1000</f>
        <v>0</v>
      </c>
      <c r="Q152" s="24">
        <f>(Overall_Summary!W431)/1000</f>
        <v>0</v>
      </c>
      <c r="R152" s="24">
        <f>(Overall_Summary!W377)/1000</f>
        <v>0</v>
      </c>
      <c r="S152" s="24">
        <f>(Overall_Summary!W386)/1000</f>
        <v>0</v>
      </c>
      <c r="T152" s="24">
        <f>(Overall_Summary!W395)/1000</f>
        <v>0</v>
      </c>
      <c r="U152" s="24">
        <f>(Overall_Summary!W458)/1000</f>
        <v>0</v>
      </c>
      <c r="V152" s="24">
        <f>(Overall_Summary!W422)/1000</f>
        <v>0</v>
      </c>
      <c r="W152" s="24">
        <f>(Overall_Summary!W476)/1000</f>
        <v>0</v>
      </c>
      <c r="X152" s="24">
        <f>(Overall_Summary!W467)/1000</f>
        <v>0</v>
      </c>
      <c r="Y152" s="24">
        <f>(Overall_Summary!W494+Overall_Summary!W539)/1000</f>
        <v>0</v>
      </c>
    </row>
    <row r="153" spans="1:25" x14ac:dyDescent="0.25">
      <c r="A153" s="2" t="str">
        <f>Overall_Summary!W109</f>
        <v>2050 Green H2</v>
      </c>
      <c r="B153" s="1" t="s">
        <v>6</v>
      </c>
      <c r="C153" s="24">
        <f>(Overall_Summary!W297)/1000</f>
        <v>0</v>
      </c>
      <c r="D153" s="24">
        <f>(Overall_Summary!W306)/1000</f>
        <v>0</v>
      </c>
      <c r="E153" s="24">
        <f>(Overall_Summary!W315)/1000</f>
        <v>0</v>
      </c>
      <c r="F153" s="24">
        <f>(Overall_Summary!W324)/1000</f>
        <v>0</v>
      </c>
      <c r="G153" s="24">
        <f>(Overall_Summary!W333+Overall_Summary!W504)/1000</f>
        <v>0</v>
      </c>
      <c r="H153" s="24">
        <f>(Overall_Summary!W342+Overall_Summary!W513)/1000</f>
        <v>0</v>
      </c>
      <c r="I153" s="24">
        <f>(Overall_Summary!W351+Overall_Summary!W522)/1000+I159</f>
        <v>6.6771686863464792</v>
      </c>
      <c r="J153" s="26">
        <f>(Overall_Summary!W360+Overall_Summary!W531)/1000</f>
        <v>0</v>
      </c>
      <c r="K153" s="24">
        <f>(Overall_Summary!W369)/1000</f>
        <v>0</v>
      </c>
      <c r="L153" s="24">
        <f>(Overall_Summary!W405)/1000</f>
        <v>0</v>
      </c>
      <c r="M153" s="24">
        <f>(Overall_Summary!W414)/1000</f>
        <v>0</v>
      </c>
      <c r="N153" s="24">
        <f>(Overall_Summary!W450)/1000</f>
        <v>0</v>
      </c>
      <c r="O153" s="24">
        <f>(Overall_Summary!W486)/1000</f>
        <v>0</v>
      </c>
      <c r="P153" s="24">
        <f>(Overall_Summary!W441)/1000</f>
        <v>1.8416948287535013</v>
      </c>
      <c r="Q153" s="24">
        <f>(Overall_Summary!W432)/1000</f>
        <v>0</v>
      </c>
      <c r="R153" s="24">
        <f>(Overall_Summary!W378)/1000</f>
        <v>0</v>
      </c>
      <c r="S153" s="24">
        <f>(Overall_Summary!W387)/1000</f>
        <v>0</v>
      </c>
      <c r="T153" s="24">
        <f>(Overall_Summary!W396)/1000</f>
        <v>0</v>
      </c>
      <c r="U153" s="24">
        <f>(Overall_Summary!W459)/1000</f>
        <v>0</v>
      </c>
      <c r="V153" s="24">
        <f>(Overall_Summary!W423)/1000</f>
        <v>0</v>
      </c>
      <c r="W153" s="24">
        <f>(Overall_Summary!W477)/1000</f>
        <v>0</v>
      </c>
      <c r="X153" s="24">
        <f>(Overall_Summary!W468)/1000</f>
        <v>0</v>
      </c>
      <c r="Y153" s="24">
        <f>(Overall_Summary!W495+Overall_Summary!W540)/1000</f>
        <v>23.567538672155173</v>
      </c>
    </row>
    <row r="154" spans="1:25" x14ac:dyDescent="0.25">
      <c r="A154" s="2" t="str">
        <f>Overall_Summary!W109</f>
        <v>2050 Green H2</v>
      </c>
      <c r="B154" s="1" t="s">
        <v>7</v>
      </c>
      <c r="C154" s="24">
        <f>(Overall_Summary!W298)/1000</f>
        <v>0</v>
      </c>
      <c r="D154" s="24">
        <f>(Overall_Summary!W307)/1000</f>
        <v>0</v>
      </c>
      <c r="E154" s="24">
        <f>(Overall_Summary!W316)/1000</f>
        <v>0</v>
      </c>
      <c r="F154" s="24">
        <f>(Overall_Summary!W325)/1000</f>
        <v>4.3490963388254826</v>
      </c>
      <c r="G154" s="24">
        <f>(Overall_Summary!W334+Overall_Summary!W505)/1000</f>
        <v>0</v>
      </c>
      <c r="H154" s="24">
        <f>(Overall_Summary!W343+Overall_Summary!W514)/1000</f>
        <v>0</v>
      </c>
      <c r="I154" s="24">
        <f>(Overall_Summary!W352+Overall_Summary!W523)/1000</f>
        <v>9.3655837465585972</v>
      </c>
      <c r="J154" s="26">
        <f>(Overall_Summary!W361+Overall_Summary!W532)/1000</f>
        <v>0</v>
      </c>
      <c r="K154" s="24">
        <f>(Overall_Summary!W370)/1000</f>
        <v>15.869511412962366</v>
      </c>
      <c r="L154" s="24">
        <f>(Overall_Summary!W406)/1000</f>
        <v>6.3164149646367242</v>
      </c>
      <c r="M154" s="24">
        <f>(Overall_Summary!W415)/1000</f>
        <v>0</v>
      </c>
      <c r="N154" s="24">
        <f>(Overall_Summary!W451)/1000</f>
        <v>0</v>
      </c>
      <c r="O154" s="24">
        <f>(Overall_Summary!W487)/1000</f>
        <v>0</v>
      </c>
      <c r="P154" s="24">
        <f>(Overall_Summary!W442)/1000</f>
        <v>0</v>
      </c>
      <c r="Q154" s="24">
        <f>(Overall_Summary!W433)/1000</f>
        <v>0</v>
      </c>
      <c r="R154" s="24">
        <f>(Overall_Summary!W379)/1000</f>
        <v>0</v>
      </c>
      <c r="S154" s="24">
        <f>(Overall_Summary!W388)/1000</f>
        <v>0</v>
      </c>
      <c r="T154" s="24">
        <f>(Overall_Summary!W397)/1000</f>
        <v>5.7703153915302661</v>
      </c>
      <c r="U154" s="24">
        <f>(Overall_Summary!W460)/1000</f>
        <v>0</v>
      </c>
      <c r="V154" s="24">
        <f>(Overall_Summary!W424)/1000</f>
        <v>0</v>
      </c>
      <c r="W154" s="24">
        <f>(Overall_Summary!W478)/1000</f>
        <v>0.25084548231110732</v>
      </c>
      <c r="X154" s="24">
        <f>(Overall_Summary!W469)/1000</f>
        <v>0</v>
      </c>
      <c r="Y154" s="24">
        <f>(Overall_Summary!W496+Overall_Summary!W541)/1000</f>
        <v>0</v>
      </c>
    </row>
    <row r="155" spans="1:25" x14ac:dyDescent="0.25">
      <c r="A155" s="2" t="str">
        <f>Overall_Summary!W109</f>
        <v>2050 Green H2</v>
      </c>
      <c r="B155" s="1" t="s">
        <v>8</v>
      </c>
      <c r="C155" s="24">
        <f>(Overall_Summary!W299)/1000</f>
        <v>27.480285265666744</v>
      </c>
      <c r="D155" s="24">
        <f>(Overall_Summary!W308)/1000</f>
        <v>0</v>
      </c>
      <c r="E155" s="24">
        <f>(Overall_Summary!W317)/1000</f>
        <v>0</v>
      </c>
      <c r="F155" s="24">
        <f>(Overall_Summary!W326)/1000</f>
        <v>10.872740847063705</v>
      </c>
      <c r="G155" s="24">
        <f>(Overall_Summary!W335+Overall_Summary!W506)/1000</f>
        <v>0</v>
      </c>
      <c r="H155" s="24">
        <f>(Overall_Summary!W344+Overall_Summary!W515)/1000</f>
        <v>0</v>
      </c>
      <c r="I155" s="24">
        <f>(Overall_Summary!W353+Overall_Summary!W524)/1000</f>
        <v>60.094518177118303</v>
      </c>
      <c r="J155" s="26">
        <f>(Overall_Summary!W362+Overall_Summary!W533)/1000</f>
        <v>0</v>
      </c>
      <c r="K155" s="24">
        <f>(Overall_Summary!W371)/1000</f>
        <v>0</v>
      </c>
      <c r="L155" s="24">
        <f>(Overall_Summary!W407)/1000</f>
        <v>12.632829929273448</v>
      </c>
      <c r="M155" s="24">
        <f>(Overall_Summary!W416)/1000</f>
        <v>12.200486942007503</v>
      </c>
      <c r="N155" s="24">
        <f>(Overall_Summary!W452)/1000</f>
        <v>55.771671618777944</v>
      </c>
      <c r="O155" s="24">
        <f>(Overall_Summary!W488)/1000</f>
        <v>0</v>
      </c>
      <c r="P155" s="24">
        <f>(Overall_Summary!W443)/1000</f>
        <v>0</v>
      </c>
      <c r="Q155" s="24">
        <f>(Overall_Summary!W434)/1000</f>
        <v>0</v>
      </c>
      <c r="R155" s="24">
        <f>(Overall_Summary!W380)/1000</f>
        <v>0</v>
      </c>
      <c r="S155" s="24">
        <f>(Overall_Summary!W389)/1000</f>
        <v>0</v>
      </c>
      <c r="T155" s="24">
        <f>(Overall_Summary!W398)/1000</f>
        <v>0</v>
      </c>
      <c r="U155" s="24">
        <f>(Overall_Summary!W461)/1000</f>
        <v>43.272409662319241</v>
      </c>
      <c r="V155" s="24">
        <f>(Overall_Summary!W425)/1000</f>
        <v>0</v>
      </c>
      <c r="W155" s="24">
        <f>(Overall_Summary!W479)/1000</f>
        <v>0.37626822346666094</v>
      </c>
      <c r="X155" s="24">
        <f>(Overall_Summary!W470)/1000</f>
        <v>0</v>
      </c>
      <c r="Y155" s="24">
        <f>(Overall_Summary!W497+Overall_Summary!W542)/1000</f>
        <v>34.827203678590379</v>
      </c>
    </row>
    <row r="156" spans="1:25" x14ac:dyDescent="0.25">
      <c r="A156" s="2" t="str">
        <f>Overall_Summary!W109</f>
        <v>2050 Green H2</v>
      </c>
      <c r="B156" s="1" t="s">
        <v>9</v>
      </c>
      <c r="C156" s="24">
        <f>(Overall_Summary!W300)/1000</f>
        <v>3.0533650295185275</v>
      </c>
      <c r="D156" s="24">
        <f>(Overall_Summary!W309)/1000</f>
        <v>19.533311636650517</v>
      </c>
      <c r="E156" s="24">
        <f>(Overall_Summary!W318)/1000</f>
        <v>8.9442005915189231</v>
      </c>
      <c r="F156" s="24">
        <f>(Overall_Summary!W327)/1000</f>
        <v>21.74548169412741</v>
      </c>
      <c r="G156" s="24">
        <f>(Overall_Summary!W336+Overall_Summary!W507)/1000</f>
        <v>0</v>
      </c>
      <c r="H156" s="24">
        <f>(Overall_Summary!W345+Overall_Summary!W516)/1000</f>
        <v>1.9416398540014439</v>
      </c>
      <c r="I156" s="24">
        <f>(Overall_Summary!W354+Overall_Summary!W525)/1000</f>
        <v>1.6527500729221054</v>
      </c>
      <c r="J156" s="26">
        <f>(Overall_Summary!W363+Overall_Summary!W534)/1000+0.271*J159</f>
        <v>23.491685639904169</v>
      </c>
      <c r="K156" s="24">
        <f>(Overall_Summary!W372)/1000</f>
        <v>51.575912092127695</v>
      </c>
      <c r="L156" s="24">
        <f>(Overall_Summary!W408)/1000</f>
        <v>12.632829929273448</v>
      </c>
      <c r="M156" s="24">
        <f>(Overall_Summary!W417)/1000</f>
        <v>29.281168660818011</v>
      </c>
      <c r="N156" s="24">
        <f>(Overall_Summary!W453)/1000</f>
        <v>181.25793276102831</v>
      </c>
      <c r="O156" s="24">
        <f>(Overall_Summary!W489)/1000</f>
        <v>0</v>
      </c>
      <c r="P156" s="24">
        <f>(Overall_Summary!W444)/1000</f>
        <v>25.783727602549014</v>
      </c>
      <c r="Q156" s="24">
        <f>(Overall_Summary!W435)/1000</f>
        <v>0</v>
      </c>
      <c r="R156" s="24">
        <f>(Overall_Summary!W381)/1000</f>
        <v>15.556600970797605</v>
      </c>
      <c r="S156" s="24">
        <f>(Overall_Summary!W390)/1000</f>
        <v>2.3064108282034863</v>
      </c>
      <c r="T156" s="24">
        <f>(Overall_Summary!W399)/1000</f>
        <v>40.392207740711861</v>
      </c>
      <c r="U156" s="24">
        <f>(Overall_Summary!W462)/1000</f>
        <v>140.63533140253753</v>
      </c>
      <c r="V156" s="24">
        <f>(Overall_Summary!W426)/1000</f>
        <v>0</v>
      </c>
      <c r="W156" s="24">
        <f>(Overall_Summary!W480)/1000</f>
        <v>11.288046703999829</v>
      </c>
      <c r="X156" s="24">
        <f>(Overall_Summary!W471)/1000</f>
        <v>0</v>
      </c>
      <c r="Y156" s="24">
        <f>(Overall_Summary!W498+Overall_Summary!W543)/1000</f>
        <v>92.892236303090442</v>
      </c>
    </row>
    <row r="157" spans="1:25" x14ac:dyDescent="0.25">
      <c r="A157" s="2" t="str">
        <f>Overall_Summary!W109</f>
        <v>2050 Green H2</v>
      </c>
      <c r="B157" s="1" t="s">
        <v>10</v>
      </c>
      <c r="C157" s="24">
        <f>(Overall_Summary!W301)/1000</f>
        <v>0</v>
      </c>
      <c r="D157" s="24">
        <f>(Overall_Summary!W310)/1000</f>
        <v>0</v>
      </c>
      <c r="E157" s="24">
        <f>(Overall_Summary!W319)/1000</f>
        <v>0</v>
      </c>
      <c r="F157" s="24">
        <f>(Overall_Summary!W328)/1000</f>
        <v>0</v>
      </c>
      <c r="G157" s="24">
        <f>(Overall_Summary!W337+Overall_Summary!W508)/1000</f>
        <v>0</v>
      </c>
      <c r="H157" s="24">
        <f>(Overall_Summary!W346+Overall_Summary!W517)/1000</f>
        <v>0</v>
      </c>
      <c r="I157" s="24">
        <f>(Overall_Summary!W355+Overall_Summary!W526)/1000</f>
        <v>0</v>
      </c>
      <c r="J157" s="26">
        <f>(Overall_Summary!W364+Overall_Summary!W535)/1000</f>
        <v>0</v>
      </c>
      <c r="K157" s="24">
        <f>(Overall_Summary!W373)/1000</f>
        <v>0</v>
      </c>
      <c r="L157" s="24">
        <f>(Overall_Summary!W409)/1000</f>
        <v>0</v>
      </c>
      <c r="M157" s="24">
        <f>(Overall_Summary!W418)/1000</f>
        <v>0</v>
      </c>
      <c r="N157" s="24">
        <f>(Overall_Summary!W454)/1000</f>
        <v>0</v>
      </c>
      <c r="O157" s="24">
        <f>(Overall_Summary!W490)/1000</f>
        <v>0</v>
      </c>
      <c r="P157" s="24">
        <f>(Overall_Summary!W445)/1000</f>
        <v>0</v>
      </c>
      <c r="Q157" s="24">
        <f>(Overall_Summary!W436)/1000</f>
        <v>0</v>
      </c>
      <c r="R157" s="24">
        <f>(Overall_Summary!W382)/1000</f>
        <v>0</v>
      </c>
      <c r="S157" s="24">
        <f>(Overall_Summary!W391)/1000</f>
        <v>0</v>
      </c>
      <c r="T157" s="24">
        <f>(Overall_Summary!W400)/1000</f>
        <v>0</v>
      </c>
      <c r="U157" s="24">
        <f>(Overall_Summary!W463)/1000</f>
        <v>0</v>
      </c>
      <c r="V157" s="24">
        <f>(Overall_Summary!W427)/1000</f>
        <v>0</v>
      </c>
      <c r="W157" s="24">
        <f>(Overall_Summary!W481)/1000</f>
        <v>0</v>
      </c>
      <c r="X157" s="24">
        <f>(Overall_Summary!W472)/1000</f>
        <v>0</v>
      </c>
      <c r="Y157" s="24">
        <f>(Overall_Summary!W499+Overall_Summary!W544)/1000</f>
        <v>0</v>
      </c>
    </row>
    <row r="158" spans="1:25" x14ac:dyDescent="0.25">
      <c r="A158" s="2" t="str">
        <f>Overall_Summary!W109</f>
        <v>2050 Green H2</v>
      </c>
      <c r="B158" s="1" t="s">
        <v>11</v>
      </c>
      <c r="C158" s="24">
        <f>(Overall_Summary!W302)/1000</f>
        <v>0</v>
      </c>
      <c r="D158" s="24">
        <f>(Overall_Summary!W311)/1000</f>
        <v>78.133246546602066</v>
      </c>
      <c r="E158" s="24">
        <f>(Overall_Summary!W320)/1000</f>
        <v>0.99380006572432467</v>
      </c>
      <c r="F158" s="24">
        <f>(Overall_Summary!W329)/1000</f>
        <v>6.5236445082382231</v>
      </c>
      <c r="G158" s="24">
        <f>(Overall_Summary!W338+Overall_Summary!W509)/1000</f>
        <v>0</v>
      </c>
      <c r="H158" s="24">
        <f>(Overall_Summary!W347+Overall_Summary!W518)/1000</f>
        <v>7.4847634846789459</v>
      </c>
      <c r="I158" s="24">
        <f>(Overall_Summary!W356+Overall_Summary!W527)/1000</f>
        <v>0</v>
      </c>
      <c r="J158" s="26">
        <f>(Overall_Summary!W365+Overall_Summary!W536)/1000+(1/0.87)*J159</f>
        <v>85.863016871840472</v>
      </c>
      <c r="K158" s="24">
        <f>(Overall_Summary!W374)/1000</f>
        <v>11.902133559721774</v>
      </c>
      <c r="L158" s="24">
        <f>(Overall_Summary!W410)/1000</f>
        <v>31.582074823183618</v>
      </c>
      <c r="M158" s="24">
        <f>(Overall_Summary!W419)/1000</f>
        <v>7.3202921652045028</v>
      </c>
      <c r="N158" s="24">
        <f>(Overall_Summary!W455)/1000</f>
        <v>41.828753714083454</v>
      </c>
      <c r="O158" s="24">
        <f>(Overall_Summary!W491)/1000</f>
        <v>0</v>
      </c>
      <c r="P158" s="24">
        <f>(Overall_Summary!W446)/1000</f>
        <v>9.2084741437675053</v>
      </c>
      <c r="Q158" s="24">
        <f>(Overall_Summary!W437)/1000</f>
        <v>0</v>
      </c>
      <c r="R158" s="24">
        <f>(Overall_Summary!W383)/1000</f>
        <v>1.7285112189775116</v>
      </c>
      <c r="S158" s="24">
        <f>(Overall_Summary!W392)/1000</f>
        <v>0.2562678698003874</v>
      </c>
      <c r="T158" s="24">
        <f>(Overall_Summary!W401)/1000</f>
        <v>11.540630783060532</v>
      </c>
      <c r="U158" s="24">
        <f>(Overall_Summary!W464)/1000</f>
        <v>32.454307246739432</v>
      </c>
      <c r="V158" s="24">
        <f>(Overall_Summary!W428)/1000</f>
        <v>0</v>
      </c>
      <c r="W158" s="24">
        <f>(Overall_Summary!W482)/1000</f>
        <v>0.62711370577776837</v>
      </c>
      <c r="X158" s="24">
        <f>(Overall_Summary!W473)/1000</f>
        <v>0</v>
      </c>
      <c r="Y158" s="24">
        <f>(Overall_Summary!W500+Overall_Summary!W545)/1000</f>
        <v>41.439302895843646</v>
      </c>
    </row>
    <row r="159" spans="1:25" x14ac:dyDescent="0.25">
      <c r="A159" s="2" t="str">
        <f>Overall_Summary!W109</f>
        <v>2050 Green H2</v>
      </c>
      <c r="B159" s="1" t="s">
        <v>12</v>
      </c>
      <c r="C159" s="24">
        <f>(Overall_Summary!W303)/1000</f>
        <v>0</v>
      </c>
      <c r="D159" s="24">
        <f>(Overall_Summary!W312)/1000</f>
        <v>0</v>
      </c>
      <c r="E159" s="24">
        <f>(Overall_Summary!W321)/1000</f>
        <v>0</v>
      </c>
      <c r="F159" s="24">
        <f>(Overall_Summary!W330)/1000</f>
        <v>0</v>
      </c>
      <c r="G159" s="24">
        <f>(Overall_Summary!W339+Overall_Summary!W510)/1000</f>
        <v>0</v>
      </c>
      <c r="H159" s="24">
        <f>(Overall_Summary!W348+Overall_Summary!W519)/1000</f>
        <v>0</v>
      </c>
      <c r="I159" s="24">
        <f>(Overall_Summary!W357+Overall_Summary!W528)/1000</f>
        <v>6.6771686863464792</v>
      </c>
      <c r="J159" s="26">
        <f>(Overall_Summary!W366+Overall_Summary!W537)/1000</f>
        <v>74.70082467850122</v>
      </c>
      <c r="K159" s="24">
        <f>(Overall_Summary!W375)/1000</f>
        <v>0</v>
      </c>
      <c r="L159" s="24">
        <f>(Overall_Summary!W411)/1000</f>
        <v>0</v>
      </c>
      <c r="M159" s="24">
        <f>(Overall_Summary!W420)/1000</f>
        <v>0</v>
      </c>
      <c r="N159" s="24">
        <f>(Overall_Summary!W456)/1000</f>
        <v>0</v>
      </c>
      <c r="O159" s="24">
        <f>(Overall_Summary!W492)/1000</f>
        <v>0</v>
      </c>
      <c r="P159" s="24">
        <f>(Overall_Summary!W447)/1000</f>
        <v>0</v>
      </c>
      <c r="Q159" s="24">
        <f>(Overall_Summary!W438)/1000</f>
        <v>0</v>
      </c>
      <c r="R159" s="24">
        <f>(Overall_Summary!W384)/1000</f>
        <v>0</v>
      </c>
      <c r="S159" s="24">
        <f>(Overall_Summary!W393)/1000</f>
        <v>0</v>
      </c>
      <c r="T159" s="24">
        <f>(Overall_Summary!W402)/1000</f>
        <v>0</v>
      </c>
      <c r="U159" s="24">
        <f>(Overall_Summary!W465)/1000</f>
        <v>0</v>
      </c>
      <c r="V159" s="24">
        <f>(Overall_Summary!W429)/1000</f>
        <v>0</v>
      </c>
      <c r="W159" s="24">
        <f>(Overall_Summary!W483)/1000</f>
        <v>0</v>
      </c>
      <c r="X159" s="24">
        <f>(Overall_Summary!W474)/1000</f>
        <v>0</v>
      </c>
      <c r="Y159" s="24">
        <f>(Overall_Summary!W501+Overall_Summary!W546)/1000</f>
        <v>14.140523203293103</v>
      </c>
    </row>
    <row r="160" spans="1:25" x14ac:dyDescent="0.25">
      <c r="A160" s="2" t="str">
        <f>Overall_Summary!W109</f>
        <v>2050 Green H2</v>
      </c>
      <c r="B160" s="1" t="s">
        <v>159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6">
        <f>(1/4.032)*J159</f>
        <v>18.526990247644154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4">
        <v>0</v>
      </c>
      <c r="V160" s="24">
        <v>0</v>
      </c>
      <c r="W160" s="24">
        <v>0</v>
      </c>
      <c r="X160" s="24">
        <v>0</v>
      </c>
      <c r="Y160" s="24">
        <v>0</v>
      </c>
    </row>
    <row r="161" spans="1:25" ht="30" x14ac:dyDescent="0.25">
      <c r="A161" s="2" t="str">
        <f>Overall_Summary!W109</f>
        <v>2050 Green H2</v>
      </c>
      <c r="B161" s="8" t="s">
        <v>158</v>
      </c>
      <c r="C161" s="24">
        <f>0.774/1000*Input_for_PyPSA_industry_prod!B17</f>
        <v>4.6011236155647204</v>
      </c>
      <c r="D161" s="24">
        <f>0.041/1000*Input_for_PyPSA_industry_prod!C17</f>
        <v>0.97491508133412708</v>
      </c>
      <c r="E161" s="24">
        <f>0.041/1000*Input_for_PyPSA_industry_prod!D17</f>
        <v>0.81242923444510595</v>
      </c>
      <c r="F161" s="24">
        <v>0</v>
      </c>
      <c r="G161" s="24">
        <v>0</v>
      </c>
      <c r="H161" s="24">
        <v>0</v>
      </c>
      <c r="I161" s="24">
        <v>0</v>
      </c>
      <c r="J161" s="26">
        <f>0.2/1000*Input_for_PyPSA_industry_prod!I17 -J160</f>
        <v>-17.692344161850844</v>
      </c>
      <c r="K161" s="24">
        <v>0</v>
      </c>
      <c r="L161" s="24">
        <f>0.534/1000*Input_for_PyPSA_industry_prod!K17</f>
        <v>32.505834745093864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f>1.5/1000*Input_for_PyPSA_industry_prod!Q17</f>
        <v>1.2598451344613999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0</v>
      </c>
      <c r="Y161" s="24">
        <v>0</v>
      </c>
    </row>
    <row r="162" spans="1:25" x14ac:dyDescent="0.25">
      <c r="A162" s="2" t="str">
        <f>Overall_Summary!X109</f>
        <v>2050 Direct Electrification</v>
      </c>
      <c r="B162" s="1" t="s">
        <v>5</v>
      </c>
      <c r="C162" s="24">
        <f>(Overall_Summary!X296)/1000</f>
        <v>0</v>
      </c>
      <c r="D162" s="24">
        <f>(Overall_Summary!X305)/1000</f>
        <v>0</v>
      </c>
      <c r="E162" s="24">
        <f>(Overall_Summary!X314)/1000</f>
        <v>0</v>
      </c>
      <c r="F162" s="24">
        <f>(Overall_Summary!X323)/1000</f>
        <v>0</v>
      </c>
      <c r="G162" s="24">
        <f>(Overall_Summary!X332+Overall_Summary!X503)/1000</f>
        <v>0</v>
      </c>
      <c r="H162" s="24">
        <f>(Overall_Summary!X341+Overall_Summary!X512)/1000</f>
        <v>0</v>
      </c>
      <c r="I162" s="24">
        <f>(Overall_Summary!X350+Overall_Summary!X521)/1000</f>
        <v>0</v>
      </c>
      <c r="J162" s="26">
        <f>(Overall_Summary!X359+Overall_Summary!X530)/1000</f>
        <v>0</v>
      </c>
      <c r="K162" s="24">
        <f>(Overall_Summary!X368)/1000</f>
        <v>0</v>
      </c>
      <c r="L162" s="24">
        <f>(Overall_Summary!X404)/1000</f>
        <v>0</v>
      </c>
      <c r="M162" s="24">
        <f>(Overall_Summary!X413)/1000</f>
        <v>0</v>
      </c>
      <c r="N162" s="24">
        <f>(Overall_Summary!X449)/1000</f>
        <v>0</v>
      </c>
      <c r="O162" s="24">
        <f>(Overall_Summary!X485)/1000</f>
        <v>0</v>
      </c>
      <c r="P162" s="24">
        <f>(Overall_Summary!X440)/1000</f>
        <v>0</v>
      </c>
      <c r="Q162" s="24">
        <f>(Overall_Summary!X431)/1000</f>
        <v>0</v>
      </c>
      <c r="R162" s="24">
        <f>(Overall_Summary!X377)/1000</f>
        <v>0</v>
      </c>
      <c r="S162" s="24">
        <f>(Overall_Summary!X386)/1000</f>
        <v>0</v>
      </c>
      <c r="T162" s="24">
        <f>(Overall_Summary!X395)/1000</f>
        <v>0</v>
      </c>
      <c r="U162" s="24">
        <f>(Overall_Summary!X458)/1000</f>
        <v>0</v>
      </c>
      <c r="V162" s="24">
        <f>(Overall_Summary!X422)/1000</f>
        <v>0</v>
      </c>
      <c r="W162" s="24">
        <f>(Overall_Summary!X476)/1000</f>
        <v>0</v>
      </c>
      <c r="X162" s="24">
        <f>(Overall_Summary!X467)/1000</f>
        <v>0</v>
      </c>
      <c r="Y162" s="24">
        <f>(Overall_Summary!X494+Overall_Summary!X539)/1000</f>
        <v>0</v>
      </c>
    </row>
    <row r="163" spans="1:25" x14ac:dyDescent="0.25">
      <c r="A163" s="2" t="str">
        <f>Overall_Summary!X109</f>
        <v>2050 Direct Electrification</v>
      </c>
      <c r="B163" s="1" t="s">
        <v>6</v>
      </c>
      <c r="C163" s="24">
        <f>(Overall_Summary!X297)/1000</f>
        <v>0</v>
      </c>
      <c r="D163" s="24">
        <f>(Overall_Summary!X306)/1000</f>
        <v>0</v>
      </c>
      <c r="E163" s="24">
        <f>(Overall_Summary!X315)/1000</f>
        <v>0</v>
      </c>
      <c r="F163" s="24">
        <f>(Overall_Summary!X324)/1000</f>
        <v>0</v>
      </c>
      <c r="G163" s="24">
        <f>(Overall_Summary!X333+Overall_Summary!X504)/1000</f>
        <v>0</v>
      </c>
      <c r="H163" s="24">
        <f>(Overall_Summary!X342+Overall_Summary!X513)/1000</f>
        <v>0</v>
      </c>
      <c r="I163" s="24">
        <f>(Overall_Summary!X351+Overall_Summary!X522)/1000+I169</f>
        <v>7.8886185458977405</v>
      </c>
      <c r="J163" s="26">
        <f>(Overall_Summary!X360+Overall_Summary!X531)/1000</f>
        <v>0</v>
      </c>
      <c r="K163" s="24">
        <f>(Overall_Summary!X369)/1000</f>
        <v>0</v>
      </c>
      <c r="L163" s="24">
        <f>(Overall_Summary!X405)/1000</f>
        <v>0</v>
      </c>
      <c r="M163" s="24">
        <f>(Overall_Summary!X414)/1000</f>
        <v>0</v>
      </c>
      <c r="N163" s="24">
        <f>(Overall_Summary!X450)/1000</f>
        <v>0</v>
      </c>
      <c r="O163" s="24">
        <f>(Overall_Summary!X486)/1000</f>
        <v>0</v>
      </c>
      <c r="P163" s="24">
        <f>(Overall_Summary!X441)/1000</f>
        <v>1.8416948287535013</v>
      </c>
      <c r="Q163" s="24">
        <f>(Overall_Summary!X432)/1000</f>
        <v>0</v>
      </c>
      <c r="R163" s="24">
        <f>(Overall_Summary!X378)/1000</f>
        <v>0</v>
      </c>
      <c r="S163" s="24">
        <f>(Overall_Summary!X387)/1000</f>
        <v>0</v>
      </c>
      <c r="T163" s="24">
        <f>(Overall_Summary!X396)/1000</f>
        <v>0</v>
      </c>
      <c r="U163" s="24">
        <f>(Overall_Summary!X459)/1000</f>
        <v>0</v>
      </c>
      <c r="V163" s="24">
        <f>(Overall_Summary!X423)/1000</f>
        <v>0</v>
      </c>
      <c r="W163" s="24">
        <f>(Overall_Summary!X477)/1000</f>
        <v>0</v>
      </c>
      <c r="X163" s="24">
        <f>(Overall_Summary!X468)/1000</f>
        <v>0</v>
      </c>
      <c r="Y163" s="24">
        <f>(Overall_Summary!X495+Overall_Summary!X540)/1000</f>
        <v>22.940742430874451</v>
      </c>
    </row>
    <row r="164" spans="1:25" x14ac:dyDescent="0.25">
      <c r="A164" s="2" t="str">
        <f>Overall_Summary!X109</f>
        <v>2050 Direct Electrification</v>
      </c>
      <c r="B164" s="1" t="s">
        <v>7</v>
      </c>
      <c r="C164" s="24">
        <f>(Overall_Summary!X298)/1000</f>
        <v>0</v>
      </c>
      <c r="D164" s="24">
        <f>(Overall_Summary!X307)/1000</f>
        <v>0</v>
      </c>
      <c r="E164" s="24">
        <f>(Overall_Summary!X316)/1000</f>
        <v>0</v>
      </c>
      <c r="F164" s="24">
        <f>(Overall_Summary!X325)/1000</f>
        <v>4.6619809675179624</v>
      </c>
      <c r="G164" s="24">
        <f>(Overall_Summary!X334+Overall_Summary!X505)/1000</f>
        <v>2.557025450546881</v>
      </c>
      <c r="H164" s="24">
        <f>(Overall_Summary!X343+Overall_Summary!X514)/1000</f>
        <v>0</v>
      </c>
      <c r="I164" s="24">
        <f>(Overall_Summary!X352+Overall_Summary!X523)/1000</f>
        <v>5.2069634059706305</v>
      </c>
      <c r="J164" s="26">
        <f>(Overall_Summary!X361+Overall_Summary!X532)/1000</f>
        <v>0</v>
      </c>
      <c r="K164" s="24">
        <f>(Overall_Summary!X370)/1000</f>
        <v>15.447449939213367</v>
      </c>
      <c r="L164" s="24">
        <f>(Overall_Summary!X406)/1000</f>
        <v>6.3164149646367242</v>
      </c>
      <c r="M164" s="24">
        <f>(Overall_Summary!X415)/1000</f>
        <v>0</v>
      </c>
      <c r="N164" s="24">
        <f>(Overall_Summary!X451)/1000</f>
        <v>0</v>
      </c>
      <c r="O164" s="24">
        <f>(Overall_Summary!X487)/1000</f>
        <v>0</v>
      </c>
      <c r="P164" s="24">
        <f>(Overall_Summary!X442)/1000</f>
        <v>0</v>
      </c>
      <c r="Q164" s="24">
        <f>(Overall_Summary!X433)/1000</f>
        <v>0</v>
      </c>
      <c r="R164" s="24">
        <f>(Overall_Summary!X379)/1000</f>
        <v>0</v>
      </c>
      <c r="S164" s="24">
        <f>(Overall_Summary!X388)/1000</f>
        <v>0</v>
      </c>
      <c r="T164" s="24">
        <f>(Overall_Summary!X397)/1000</f>
        <v>6.1854459952374787</v>
      </c>
      <c r="U164" s="24">
        <f>(Overall_Summary!X460)/1000</f>
        <v>0</v>
      </c>
      <c r="V164" s="24">
        <f>(Overall_Summary!X424)/1000</f>
        <v>0</v>
      </c>
      <c r="W164" s="24">
        <f>(Overall_Summary!X478)/1000</f>
        <v>0.25084548231110732</v>
      </c>
      <c r="X164" s="24">
        <f>(Overall_Summary!X469)/1000</f>
        <v>0</v>
      </c>
      <c r="Y164" s="24">
        <f>(Overall_Summary!X496+Overall_Summary!X541)/1000</f>
        <v>0</v>
      </c>
    </row>
    <row r="165" spans="1:25" x14ac:dyDescent="0.25">
      <c r="A165" s="2" t="str">
        <f>Overall_Summary!X109</f>
        <v>2050 Direct Electrification</v>
      </c>
      <c r="B165" s="1" t="s">
        <v>8</v>
      </c>
      <c r="C165" s="24">
        <f>(Overall_Summary!X299)/1000</f>
        <v>40.075416012430679</v>
      </c>
      <c r="D165" s="24">
        <f>(Overall_Summary!X308)/1000</f>
        <v>0</v>
      </c>
      <c r="E165" s="24">
        <f>(Overall_Summary!X317)/1000</f>
        <v>0</v>
      </c>
      <c r="F165" s="24">
        <f>(Overall_Summary!X326)/1000</f>
        <v>11.654952418794906</v>
      </c>
      <c r="G165" s="24">
        <f>(Overall_Summary!X335+Overall_Summary!X506)/1000</f>
        <v>0</v>
      </c>
      <c r="H165" s="24">
        <f>(Overall_Summary!X344+Overall_Summary!X515)/1000</f>
        <v>0</v>
      </c>
      <c r="I165" s="24">
        <f>(Overall_Summary!X353+Overall_Summary!X524)/1000</f>
        <v>70.997566913079666</v>
      </c>
      <c r="J165" s="26">
        <f>(Overall_Summary!X362+Overall_Summary!X533)/1000</f>
        <v>0</v>
      </c>
      <c r="K165" s="24">
        <f>(Overall_Summary!X371)/1000</f>
        <v>0</v>
      </c>
      <c r="L165" s="24">
        <f>(Overall_Summary!X407)/1000</f>
        <v>12.632829929273448</v>
      </c>
      <c r="M165" s="24">
        <f>(Overall_Summary!X416)/1000</f>
        <v>12.200486942007503</v>
      </c>
      <c r="N165" s="24">
        <f>(Overall_Summary!X452)/1000</f>
        <v>55.771671618777944</v>
      </c>
      <c r="O165" s="24">
        <f>(Overall_Summary!X488)/1000</f>
        <v>0</v>
      </c>
      <c r="P165" s="24">
        <f>(Overall_Summary!X443)/1000</f>
        <v>0</v>
      </c>
      <c r="Q165" s="24">
        <f>(Overall_Summary!X434)/1000</f>
        <v>0</v>
      </c>
      <c r="R165" s="24">
        <f>(Overall_Summary!X380)/1000</f>
        <v>0</v>
      </c>
      <c r="S165" s="24">
        <f>(Overall_Summary!X389)/1000</f>
        <v>0</v>
      </c>
      <c r="T165" s="24">
        <f>(Overall_Summary!X398)/1000</f>
        <v>0</v>
      </c>
      <c r="U165" s="24">
        <f>(Overall_Summary!X461)/1000</f>
        <v>43.272409662319241</v>
      </c>
      <c r="V165" s="24">
        <f>(Overall_Summary!X425)/1000</f>
        <v>0</v>
      </c>
      <c r="W165" s="24">
        <f>(Overall_Summary!X479)/1000</f>
        <v>0.37626822346666094</v>
      </c>
      <c r="X165" s="24">
        <f>(Overall_Summary!X470)/1000</f>
        <v>0</v>
      </c>
      <c r="Y165" s="24">
        <f>(Overall_Summary!X497+Overall_Summary!X542)/1000</f>
        <v>61.72929835435901</v>
      </c>
    </row>
    <row r="166" spans="1:25" x14ac:dyDescent="0.25">
      <c r="A166" s="2" t="str">
        <f>Overall_Summary!X109</f>
        <v>2050 Direct Electrification</v>
      </c>
      <c r="B166" s="1" t="s">
        <v>9</v>
      </c>
      <c r="C166" s="24">
        <f>(Overall_Summary!X300)/1000</f>
        <v>4.4528240013811864</v>
      </c>
      <c r="D166" s="24">
        <f>(Overall_Summary!X309)/1000</f>
        <v>7.1215198675288329</v>
      </c>
      <c r="E166" s="24">
        <f>(Overall_Summary!X318)/1000</f>
        <v>14.534325961218251</v>
      </c>
      <c r="F166" s="24">
        <f>(Overall_Summary!X327)/1000</f>
        <v>30.302876288866756</v>
      </c>
      <c r="G166" s="24">
        <f>(Overall_Summary!X336+Overall_Summary!X507)/1000</f>
        <v>2.1019636612581345E-2</v>
      </c>
      <c r="H166" s="24">
        <f>(Overall_Summary!X345+Overall_Summary!X516)/1000</f>
        <v>1.3771661939813065</v>
      </c>
      <c r="I166" s="24">
        <f>(Overall_Summary!X354+Overall_Summary!X525)/1000</f>
        <v>7.8104451089559452</v>
      </c>
      <c r="J166" s="26">
        <f>(Overall_Summary!X363+Overall_Summary!X534)/1000+0.271*J169</f>
        <v>18.502547583507468</v>
      </c>
      <c r="K166" s="24">
        <f>(Overall_Summary!X372)/1000</f>
        <v>59.472682265971457</v>
      </c>
      <c r="L166" s="24">
        <f>(Overall_Summary!X408)/1000</f>
        <v>15.791037411591809</v>
      </c>
      <c r="M166" s="24">
        <f>(Overall_Summary!X417)/1000</f>
        <v>34.161363437621013</v>
      </c>
      <c r="N166" s="24">
        <f>(Overall_Summary!X453)/1000</f>
        <v>223.08668647511178</v>
      </c>
      <c r="O166" s="24">
        <f>(Overall_Summary!X489)/1000</f>
        <v>0</v>
      </c>
      <c r="P166" s="24">
        <f>(Overall_Summary!X444)/1000</f>
        <v>32.413828986061624</v>
      </c>
      <c r="Q166" s="24">
        <f>(Overall_Summary!X435)/1000</f>
        <v>0</v>
      </c>
      <c r="R166" s="24">
        <f>(Overall_Summary!X381)/1000</f>
        <v>16.472367463845146</v>
      </c>
      <c r="S166" s="24">
        <f>(Overall_Summary!X390)/1000</f>
        <v>2.4421817308341844</v>
      </c>
      <c r="T166" s="24">
        <f>(Overall_Summary!X399)/1000</f>
        <v>52.576290959518573</v>
      </c>
      <c r="U166" s="24">
        <f>(Overall_Summary!X462)/1000</f>
        <v>173.08963864927696</v>
      </c>
      <c r="V166" s="24">
        <f>(Overall_Summary!X426)/1000</f>
        <v>0</v>
      </c>
      <c r="W166" s="24">
        <f>(Overall_Summary!X480)/1000</f>
        <v>11.915160409777599</v>
      </c>
      <c r="X166" s="24">
        <f>(Overall_Summary!X471)/1000</f>
        <v>0</v>
      </c>
      <c r="Y166" s="24">
        <f>(Overall_Summary!X498+Overall_Summary!X543)/1000</f>
        <v>101.33698505791686</v>
      </c>
    </row>
    <row r="167" spans="1:25" x14ac:dyDescent="0.25">
      <c r="A167" s="2" t="str">
        <f>Overall_Summary!X109</f>
        <v>2050 Direct Electrification</v>
      </c>
      <c r="B167" s="1" t="s">
        <v>10</v>
      </c>
      <c r="C167" s="24">
        <f>(Overall_Summary!X301)/1000</f>
        <v>0</v>
      </c>
      <c r="D167" s="24">
        <f>(Overall_Summary!X310)/1000</f>
        <v>0</v>
      </c>
      <c r="E167" s="24">
        <f>(Overall_Summary!X319)/1000</f>
        <v>0</v>
      </c>
      <c r="F167" s="24">
        <f>(Overall_Summary!X328)/1000</f>
        <v>0</v>
      </c>
      <c r="G167" s="24">
        <f>(Overall_Summary!X337+Overall_Summary!X508)/1000</f>
        <v>0</v>
      </c>
      <c r="H167" s="24">
        <f>(Overall_Summary!X346+Overall_Summary!X517)/1000</f>
        <v>0</v>
      </c>
      <c r="I167" s="24">
        <f>(Overall_Summary!X355+Overall_Summary!X526)/1000</f>
        <v>0</v>
      </c>
      <c r="J167" s="26">
        <f>(Overall_Summary!X364+Overall_Summary!X535)/1000</f>
        <v>0</v>
      </c>
      <c r="K167" s="24">
        <f>(Overall_Summary!X373)/1000</f>
        <v>0</v>
      </c>
      <c r="L167" s="24">
        <f>(Overall_Summary!X409)/1000</f>
        <v>0</v>
      </c>
      <c r="M167" s="24">
        <f>(Overall_Summary!X418)/1000</f>
        <v>0</v>
      </c>
      <c r="N167" s="24">
        <f>(Overall_Summary!X454)/1000</f>
        <v>0</v>
      </c>
      <c r="O167" s="24">
        <f>(Overall_Summary!X490)/1000</f>
        <v>0</v>
      </c>
      <c r="P167" s="24">
        <f>(Overall_Summary!X445)/1000</f>
        <v>0</v>
      </c>
      <c r="Q167" s="24">
        <f>(Overall_Summary!X436)/1000</f>
        <v>0</v>
      </c>
      <c r="R167" s="24">
        <f>(Overall_Summary!X382)/1000</f>
        <v>0</v>
      </c>
      <c r="S167" s="24">
        <f>(Overall_Summary!X391)/1000</f>
        <v>0</v>
      </c>
      <c r="T167" s="24">
        <f>(Overall_Summary!X400)/1000</f>
        <v>0</v>
      </c>
      <c r="U167" s="24">
        <f>(Overall_Summary!X463)/1000</f>
        <v>0</v>
      </c>
      <c r="V167" s="24">
        <f>(Overall_Summary!X427)/1000</f>
        <v>0</v>
      </c>
      <c r="W167" s="24">
        <f>(Overall_Summary!X481)/1000</f>
        <v>0</v>
      </c>
      <c r="X167" s="24">
        <f>(Overall_Summary!X472)/1000</f>
        <v>0</v>
      </c>
      <c r="Y167" s="24">
        <f>(Overall_Summary!X499+Overall_Summary!X544)/1000</f>
        <v>0</v>
      </c>
    </row>
    <row r="168" spans="1:25" x14ac:dyDescent="0.25">
      <c r="A168" s="2" t="str">
        <f>Overall_Summary!X109</f>
        <v>2050 Direct Electrification</v>
      </c>
      <c r="B168" s="1" t="s">
        <v>11</v>
      </c>
      <c r="C168" s="24">
        <f>(Overall_Summary!X302)/1000</f>
        <v>0</v>
      </c>
      <c r="D168" s="24">
        <f>(Overall_Summary!X311)/1000</f>
        <v>28.486079470115332</v>
      </c>
      <c r="E168" s="24">
        <f>(Overall_Summary!X320)/1000</f>
        <v>1.6149251068020278</v>
      </c>
      <c r="F168" s="24">
        <f>(Overall_Summary!X329)/1000</f>
        <v>0</v>
      </c>
      <c r="G168" s="24">
        <f>(Overall_Summary!X338+Overall_Summary!X509)/1000</f>
        <v>0</v>
      </c>
      <c r="H168" s="24">
        <f>(Overall_Summary!X347+Overall_Summary!X518)/1000</f>
        <v>5.3087925754113092</v>
      </c>
      <c r="I168" s="24">
        <f>(Overall_Summary!X356+Overall_Summary!X527)/1000</f>
        <v>0</v>
      </c>
      <c r="J168" s="26">
        <f>(Overall_Summary!X365+Overall_Summary!X536)/1000+(1/0.87)*J169</f>
        <v>67.627524890598437</v>
      </c>
      <c r="K168" s="24">
        <f>(Overall_Summary!X374)/1000</f>
        <v>2.3171174908820049</v>
      </c>
      <c r="L168" s="24">
        <f>(Overall_Summary!X410)/1000</f>
        <v>28.423867340865257</v>
      </c>
      <c r="M168" s="24">
        <f>(Overall_Summary!X419)/1000</f>
        <v>2.4400973884015005</v>
      </c>
      <c r="N168" s="24">
        <f>(Overall_Summary!X455)/1000</f>
        <v>0</v>
      </c>
      <c r="O168" s="24">
        <f>(Overall_Summary!X491)/1000</f>
        <v>0</v>
      </c>
      <c r="P168" s="24">
        <f>(Overall_Summary!X446)/1000</f>
        <v>2.578372760254902</v>
      </c>
      <c r="Q168" s="24">
        <f>(Overall_Summary!X437)/1000</f>
        <v>0</v>
      </c>
      <c r="R168" s="24">
        <f>(Overall_Summary!X383)/1000</f>
        <v>1.8302630515383496</v>
      </c>
      <c r="S168" s="24">
        <f>(Overall_Summary!X392)/1000</f>
        <v>0.27135352564824272</v>
      </c>
      <c r="T168" s="24">
        <f>(Overall_Summary!X401)/1000</f>
        <v>3.0927229976187394</v>
      </c>
      <c r="U168" s="24">
        <f>(Overall_Summary!X464)/1000</f>
        <v>0</v>
      </c>
      <c r="V168" s="24">
        <f>(Overall_Summary!X428)/1000</f>
        <v>0</v>
      </c>
      <c r="W168" s="24">
        <f>(Overall_Summary!X482)/1000</f>
        <v>0</v>
      </c>
      <c r="X168" s="24">
        <f>(Overall_Summary!X473)/1000</f>
        <v>0</v>
      </c>
      <c r="Y168" s="24">
        <f>(Overall_Summary!X500+Overall_Summary!X545)/1000</f>
        <v>13.764445458524671</v>
      </c>
    </row>
    <row r="169" spans="1:25" x14ac:dyDescent="0.25">
      <c r="A169" s="2" t="str">
        <f>Overall_Summary!X109</f>
        <v>2050 Direct Electrification</v>
      </c>
      <c r="B169" s="1" t="s">
        <v>12</v>
      </c>
      <c r="C169" s="24">
        <f>(Overall_Summary!X303)/1000</f>
        <v>0</v>
      </c>
      <c r="D169" s="24">
        <f>(Overall_Summary!X312)/1000</f>
        <v>0</v>
      </c>
      <c r="E169" s="24">
        <f>(Overall_Summary!X321)/1000</f>
        <v>0</v>
      </c>
      <c r="F169" s="24">
        <f>(Overall_Summary!X330)/1000</f>
        <v>0</v>
      </c>
      <c r="G169" s="24">
        <f>(Overall_Summary!X339+Overall_Summary!X510)/1000</f>
        <v>0</v>
      </c>
      <c r="H169" s="24">
        <f>(Overall_Summary!X348+Overall_Summary!X519)/1000</f>
        <v>0</v>
      </c>
      <c r="I169" s="24">
        <f>(Overall_Summary!X357+Overall_Summary!X528)/1000</f>
        <v>7.8886185458977405</v>
      </c>
      <c r="J169" s="26">
        <f>(Overall_Summary!X366+Overall_Summary!X537)/1000</f>
        <v>58.835946654820638</v>
      </c>
      <c r="K169" s="24">
        <f>(Overall_Summary!X375)/1000</f>
        <v>0</v>
      </c>
      <c r="L169" s="24">
        <f>(Overall_Summary!X411)/1000</f>
        <v>0</v>
      </c>
      <c r="M169" s="24">
        <f>(Overall_Summary!X420)/1000</f>
        <v>0</v>
      </c>
      <c r="N169" s="24">
        <f>(Overall_Summary!X456)/1000</f>
        <v>0</v>
      </c>
      <c r="O169" s="24">
        <f>(Overall_Summary!X492)/1000</f>
        <v>0</v>
      </c>
      <c r="P169" s="24">
        <f>(Overall_Summary!X447)/1000</f>
        <v>0</v>
      </c>
      <c r="Q169" s="24">
        <f>(Overall_Summary!X438)/1000</f>
        <v>0</v>
      </c>
      <c r="R169" s="24">
        <f>(Overall_Summary!X384)/1000</f>
        <v>0</v>
      </c>
      <c r="S169" s="24">
        <f>(Overall_Summary!X393)/1000</f>
        <v>0</v>
      </c>
      <c r="T169" s="24">
        <f>(Overall_Summary!X402)/1000</f>
        <v>0</v>
      </c>
      <c r="U169" s="24">
        <f>(Overall_Summary!X465)/1000</f>
        <v>0</v>
      </c>
      <c r="V169" s="24">
        <f>(Overall_Summary!X429)/1000</f>
        <v>0</v>
      </c>
      <c r="W169" s="24">
        <f>(Overall_Summary!X483)/1000</f>
        <v>0</v>
      </c>
      <c r="X169" s="24">
        <f>(Overall_Summary!X474)/1000</f>
        <v>0</v>
      </c>
      <c r="Y169" s="24">
        <f>(Overall_Summary!X501+Overall_Summary!X546)/1000</f>
        <v>4.58814848617489</v>
      </c>
    </row>
    <row r="170" spans="1:25" x14ac:dyDescent="0.25">
      <c r="A170" s="2" t="str">
        <f>Overall_Summary!X109</f>
        <v>2050 Direct Electrification</v>
      </c>
      <c r="B170" s="1" t="s">
        <v>159</v>
      </c>
      <c r="C170" s="24">
        <v>0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6">
        <f>(1/4.032)*J169</f>
        <v>14.592248674310675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  <c r="Y170" s="24">
        <v>0</v>
      </c>
    </row>
    <row r="171" spans="1:25" ht="30" x14ac:dyDescent="0.25">
      <c r="A171" s="2" t="str">
        <f>Overall_Summary!X109</f>
        <v>2050 Direct Electrification</v>
      </c>
      <c r="B171" s="8" t="s">
        <v>158</v>
      </c>
      <c r="C171" s="24">
        <f>0.774/1000*Input_for_PyPSA_industry_prod!B18</f>
        <v>6.7099719393652189</v>
      </c>
      <c r="D171" s="24">
        <f>0.041/1000*Input_for_PyPSA_industry_prod!C18</f>
        <v>0.35543779006973381</v>
      </c>
      <c r="E171" s="24">
        <f>0.041/1000*Input_for_PyPSA_industry_prod!D18</f>
        <v>1.3201975059732971</v>
      </c>
      <c r="F171" s="24">
        <v>0</v>
      </c>
      <c r="G171" s="24">
        <v>0</v>
      </c>
      <c r="H171" s="24">
        <v>0</v>
      </c>
      <c r="I171" s="24">
        <v>0</v>
      </c>
      <c r="J171" s="26">
        <f>0.2/1000*Input_for_PyPSA_industry_prod!I18 -J170</f>
        <v>-13.934863795485862</v>
      </c>
      <c r="K171" s="24">
        <v>0</v>
      </c>
      <c r="L171" s="24">
        <f>0.534/1000*Input_for_PyPSA_industry_prod!K18</f>
        <v>32.505834745093864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f>1.5/1000*Input_for_PyPSA_industry_prod!Q18</f>
        <v>1.3340081192120186</v>
      </c>
      <c r="S171" s="24">
        <v>0</v>
      </c>
      <c r="T171" s="24">
        <v>0</v>
      </c>
      <c r="U171" s="24">
        <v>0</v>
      </c>
      <c r="V171" s="24">
        <v>0</v>
      </c>
      <c r="W171" s="24">
        <v>0</v>
      </c>
      <c r="X171" s="24">
        <v>0</v>
      </c>
      <c r="Y171" s="24">
        <v>0</v>
      </c>
    </row>
    <row r="179" spans="2:2" x14ac:dyDescent="0.25">
      <c r="B179" s="8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"/>
  <sheetViews>
    <sheetView workbookViewId="0">
      <selection activeCell="K10" sqref="K10"/>
    </sheetView>
  </sheetViews>
  <sheetFormatPr defaultColWidth="15.7109375" defaultRowHeight="15" x14ac:dyDescent="0.25"/>
  <cols>
    <col min="1" max="1" width="30.42578125" style="2" customWidth="1"/>
    <col min="2" max="16384" width="15.7109375" style="1"/>
  </cols>
  <sheetData>
    <row r="1" spans="1:24" ht="60" x14ac:dyDescent="0.25">
      <c r="A1" s="1" t="s">
        <v>98</v>
      </c>
      <c r="B1" s="7" t="s">
        <v>135</v>
      </c>
      <c r="C1" s="1" t="s">
        <v>136</v>
      </c>
      <c r="D1" s="1" t="s">
        <v>137</v>
      </c>
      <c r="E1" s="1" t="s">
        <v>138</v>
      </c>
      <c r="F1" s="7" t="s">
        <v>139</v>
      </c>
      <c r="G1" s="1" t="s">
        <v>140</v>
      </c>
      <c r="H1" s="7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151</v>
      </c>
      <c r="S1" s="1" t="s">
        <v>152</v>
      </c>
      <c r="T1" s="7" t="s">
        <v>153</v>
      </c>
      <c r="U1" s="1" t="s">
        <v>154</v>
      </c>
      <c r="V1" s="1" t="s">
        <v>155</v>
      </c>
      <c r="W1" s="1" t="s">
        <v>156</v>
      </c>
      <c r="X1" s="1" t="s">
        <v>157</v>
      </c>
    </row>
    <row r="2" spans="1:24" x14ac:dyDescent="0.25">
      <c r="A2" s="2" t="str">
        <f>Overall_Summary!$H$109</f>
        <v>2000 First Historical Year</v>
      </c>
      <c r="B2" s="9">
        <f>'[2]Industry&amp;Non-Energy-use'!$D$6*'[2]Industry&amp;Non-Energy-use'!$D$7*'[2]Industry&amp;Non-Energy-use'!$D$9</f>
        <v>0</v>
      </c>
      <c r="C2" s="9">
        <f>'[2]Industry&amp;Non-Energy-use'!$D$6*'[2]Industry&amp;Non-Energy-use'!$D$7*'[2]Industry&amp;Non-Energy-use'!$D$10</f>
        <v>0</v>
      </c>
      <c r="D2" s="9">
        <f>'[2]Industry&amp;Non-Energy-use'!$D$6*'[2]Industry&amp;Non-Energy-use'!$D$8</f>
        <v>0</v>
      </c>
      <c r="E2" s="9">
        <f>'[2]Industry&amp;Non-Energy-use'!$D$38</f>
        <v>30.425607363976663</v>
      </c>
      <c r="F2" s="9">
        <f>'[2]Industry&amp;Non-Energy-use'!$D$51*'[2]Industry&amp;Non-Energy-use'!$D$52</f>
        <v>0</v>
      </c>
      <c r="G2" s="9">
        <f>'[2]Industry&amp;Non-Energy-use'!$D$51*'[2]Industry&amp;Non-Energy-use'!$D$53</f>
        <v>0</v>
      </c>
      <c r="H2" s="9">
        <f>'[2]Industry&amp;Non-Energy-use'!$D$72*'[2]Industry&amp;Non-Energy-use'!$D$73</f>
        <v>0</v>
      </c>
      <c r="I2" s="9">
        <f>'[2]Industry&amp;Non-Energy-use'!$D$72*'[2]Industry&amp;Non-Energy-use'!$D$74</f>
        <v>0</v>
      </c>
      <c r="J2" s="9">
        <f>'[2]Industry&amp;Non-Energy-use'!$D$93</f>
        <v>83.096111391864326</v>
      </c>
      <c r="K2" s="9">
        <f>'[2]Industry&amp;Non-Energy-use'!$D$142</f>
        <v>0</v>
      </c>
      <c r="L2" s="9">
        <f>'[2]Industry&amp;Non-Energy-use'!$D$152</f>
        <v>12.126452783249611</v>
      </c>
      <c r="M2" s="9">
        <f>'[2]Industry&amp;Non-Energy-use'!$D$204</f>
        <v>50.539117729892233</v>
      </c>
      <c r="N2" s="9">
        <f>'[2]Industry&amp;Non-Energy-use'!$D$256</f>
        <v>113.67127577309843</v>
      </c>
      <c r="O2" s="9">
        <f>'[2]Industry&amp;Non-Energy-use'!$D$191</f>
        <v>51.591251625187397</v>
      </c>
      <c r="P2" s="9">
        <f>'[2]Industry&amp;Non-Energy-use'!$D$178</f>
        <v>16.917761080687765</v>
      </c>
      <c r="Q2" s="9">
        <f>'[2]Industry&amp;Non-Energy-use'!$D$106*'[2]Industry&amp;Non-Energy-use'!$D$107</f>
        <v>0</v>
      </c>
      <c r="R2" s="9">
        <f>'[2]Industry&amp;Non-Energy-use'!$D$106*'[2]Industry&amp;Non-Energy-use'!$D$108</f>
        <v>0</v>
      </c>
      <c r="S2" s="9">
        <f>'[2]Industry&amp;Non-Energy-use'!$D$127</f>
        <v>30.425607363976663</v>
      </c>
      <c r="T2" s="9">
        <f>'[2]Industry&amp;Non-Energy-use'!$D$217</f>
        <v>27.17472738783616</v>
      </c>
      <c r="U2" s="9">
        <f>'[2]Industry&amp;Non-Energy-use'!$D$165</f>
        <v>27.349452688543241</v>
      </c>
      <c r="V2" s="9">
        <f>'[2]Industry&amp;Non-Energy-use'!$D$243</f>
        <v>20.953004678984485</v>
      </c>
      <c r="W2" s="9">
        <f>'[2]Industry&amp;Non-Energy-use'!$D$230</f>
        <v>3.8713578217089237</v>
      </c>
      <c r="X2" s="9">
        <f>'[2]Industry&amp;Non-Energy-use'!$D$269</f>
        <v>303.430329171511</v>
      </c>
    </row>
    <row r="3" spans="1:24" x14ac:dyDescent="0.25">
      <c r="A3" s="2" t="str">
        <f>Overall_Summary!$I$109</f>
        <v>2021 Last Historical Year</v>
      </c>
      <c r="B3" s="9">
        <f>'[2]Industry&amp;Non-Energy-use'!$E$6*'[2]Industry&amp;Non-Energy-use'!$E$7*'[2]Industry&amp;Non-Energy-use'!$E$9</f>
        <v>30660.35</v>
      </c>
      <c r="C3" s="9">
        <f>'[2]Industry&amp;Non-Energy-use'!$E$6*'[2]Industry&amp;Non-Energy-use'!$E$7*'[2]Industry&amp;Non-Energy-use'!$E$10</f>
        <v>0</v>
      </c>
      <c r="D3" s="9">
        <f>'[2]Industry&amp;Non-Energy-use'!$E$6*'[2]Industry&amp;Non-Energy-use'!$E$8</f>
        <v>5410.65</v>
      </c>
      <c r="E3" s="9">
        <f>'[2]Industry&amp;Non-Energy-use'!$E$38</f>
        <v>45.271575448651276</v>
      </c>
      <c r="F3" s="9">
        <f>'[2]Industry&amp;Non-Energy-use'!$E$51*'[2]Industry&amp;Non-Energy-use'!$E$52</f>
        <v>400</v>
      </c>
      <c r="G3" s="9">
        <f>'[2]Industry&amp;Non-Energy-use'!$E$51*'[2]Industry&amp;Non-Energy-use'!$E$53</f>
        <v>0</v>
      </c>
      <c r="H3" s="9">
        <f>'[2]Industry&amp;Non-Energy-use'!$E$72*'[2]Industry&amp;Non-Energy-use'!$E$73</f>
        <v>3030</v>
      </c>
      <c r="I3" s="9">
        <f>'[2]Industry&amp;Non-Energy-use'!$E$72*'[2]Industry&amp;Non-Energy-use'!$E$74</f>
        <v>0</v>
      </c>
      <c r="J3" s="9">
        <f>'[2]Industry&amp;Non-Energy-use'!$E$93</f>
        <v>128.2325550133524</v>
      </c>
      <c r="K3" s="9">
        <f>'[2]Industry&amp;Non-Energy-use'!$E$142</f>
        <v>45720.719999999994</v>
      </c>
      <c r="L3" s="9">
        <f>'[2]Industry&amp;Non-Energy-use'!$E$152</f>
        <v>11.83433765296464</v>
      </c>
      <c r="M3" s="9">
        <f>'[2]Industry&amp;Non-Energy-use'!$E$204</f>
        <v>58.869802882184338</v>
      </c>
      <c r="N3" s="9">
        <f>'[2]Industry&amp;Non-Energy-use'!$E$256</f>
        <v>146.93632970197709</v>
      </c>
      <c r="O3" s="9">
        <f>'[2]Industry&amp;Non-Energy-use'!$E$191</f>
        <v>138.11407656792363</v>
      </c>
      <c r="P3" s="9">
        <f>'[2]Industry&amp;Non-Energy-use'!$E$178</f>
        <v>21.779100665388778</v>
      </c>
      <c r="Q3" s="9">
        <f>'[2]Industry&amp;Non-Energy-use'!$E$106*'[2]Industry&amp;Non-Energy-use'!$E$107</f>
        <v>772.19999999999993</v>
      </c>
      <c r="R3" s="9">
        <f>'[2]Industry&amp;Non-Energy-use'!$E$106*'[2]Industry&amp;Non-Energy-use'!$E$108</f>
        <v>877.80000000000007</v>
      </c>
      <c r="S3" s="9">
        <f>'[2]Industry&amp;Non-Energy-use'!$E$127</f>
        <v>45.271575448651276</v>
      </c>
      <c r="T3" s="9">
        <f>'[2]Industry&amp;Non-Energy-use'!$E$217</f>
        <v>11.381041670759176</v>
      </c>
      <c r="U3" s="9">
        <f>'[2]Industry&amp;Non-Energy-use'!$E$165</f>
        <v>21.285040318600707</v>
      </c>
      <c r="V3" s="9">
        <f>'[2]Industry&amp;Non-Energy-use'!$E$243</f>
        <v>15.392984560234558</v>
      </c>
      <c r="W3" s="9">
        <f>'[2]Industry&amp;Non-Energy-use'!$E$230</f>
        <v>5.1523336693116786</v>
      </c>
      <c r="X3" s="9">
        <f>'[2]Industry&amp;Non-Energy-use'!$E$269</f>
        <v>342.16679489580827</v>
      </c>
    </row>
    <row r="4" spans="1:24" x14ac:dyDescent="0.25">
      <c r="A4" s="2" t="str">
        <f>Overall_Summary!$J$109</f>
        <v>2030 Baseline</v>
      </c>
      <c r="B4" s="9">
        <f>'[2]Industry&amp;Non-Energy-use'!$G$6*'[2]Industry&amp;Non-Energy-use'!$G$7*'[2]Industry&amp;Non-Energy-use'!$G$9</f>
        <v>29982.244317958164</v>
      </c>
      <c r="C4" s="9">
        <f>'[2]Industry&amp;Non-Energy-use'!$G$6*'[2]Industry&amp;Non-Energy-use'!$G$7*'[2]Industry&amp;Non-Energy-use'!$G$10</f>
        <v>1578.0128588399036</v>
      </c>
      <c r="D4" s="9">
        <f>'[2]Industry&amp;Non-Energy-use'!$G$6*'[2]Industry&amp;Non-Energy-use'!$G$8</f>
        <v>7890.0642941995175</v>
      </c>
      <c r="E4" s="9">
        <f>'[2]Industry&amp;Non-Energy-use'!$G$38</f>
        <v>51.618117924677641</v>
      </c>
      <c r="F4" s="9">
        <f>'[2]Industry&amp;Non-Energy-use'!$G$51*'[2]Industry&amp;Non-Energy-use'!$G$52</f>
        <v>503.59183770386915</v>
      </c>
      <c r="G4" s="9">
        <f>'[2]Industry&amp;Non-Energy-use'!$G$51*'[2]Industry&amp;Non-Energy-use'!$G$53</f>
        <v>55.954648633763242</v>
      </c>
      <c r="H4" s="9">
        <f>'[2]Industry&amp;Non-Energy-use'!$G$72*'[2]Industry&amp;Non-Energy-use'!$G$73</f>
        <v>3746.2142509520118</v>
      </c>
      <c r="I4" s="9">
        <f>'[2]Industry&amp;Non-Energy-use'!$G$72*'[2]Industry&amp;Non-Energy-use'!$G$74</f>
        <v>37.840547989414262</v>
      </c>
      <c r="J4" s="9">
        <f>'[2]Industry&amp;Non-Energy-use'!$G$93</f>
        <v>146.25133411991999</v>
      </c>
      <c r="K4" s="9">
        <f>'[2]Industry&amp;Non-Energy-use'!$G$142</f>
        <v>51222.041473701109</v>
      </c>
      <c r="L4" s="9">
        <f>'[2]Industry&amp;Non-Energy-use'!$G$152</f>
        <v>13.686622176997862</v>
      </c>
      <c r="M4" s="9">
        <f>'[2]Industry&amp;Non-Energy-use'!$G$204</f>
        <v>67.259971841246625</v>
      </c>
      <c r="N4" s="9">
        <f>'[2]Industry&amp;Non-Energy-use'!$G$256</f>
        <v>168.49964584921872</v>
      </c>
      <c r="O4" s="9">
        <f>'[2]Industry&amp;Non-Energy-use'!$G$191</f>
        <v>165.32040724829005</v>
      </c>
      <c r="P4" s="9">
        <f>'[2]Industry&amp;Non-Energy-use'!$G$178</f>
        <v>25.026966266510371</v>
      </c>
      <c r="Q4" s="9">
        <f>'[2]Industry&amp;Non-Energy-use'!$G$106*'[2]Industry&amp;Non-Energy-use'!$G$107</f>
        <v>834.0296039534021</v>
      </c>
      <c r="R4" s="9">
        <f>'[2]Industry&amp;Non-Energy-use'!$G$106*'[2]Industry&amp;Non-Energy-use'!$G$108</f>
        <v>1019.3695159430472</v>
      </c>
      <c r="S4" s="9">
        <f>'[2]Industry&amp;Non-Energy-use'!$G$127</f>
        <v>51.618117924677641</v>
      </c>
      <c r="T4" s="9">
        <f>'[2]Industry&amp;Non-Energy-use'!$G$217</f>
        <v>12.90452948116941</v>
      </c>
      <c r="U4" s="9">
        <f>'[2]Industry&amp;Non-Energy-use'!$G$165</f>
        <v>24.635919918596148</v>
      </c>
      <c r="V4" s="9">
        <f>'[2]Industry&amp;Non-Energy-use'!$G$243</f>
        <v>17.597085656140106</v>
      </c>
      <c r="W4" s="9">
        <f>'[2]Industry&amp;Non-Energy-use'!$G$230</f>
        <v>5.865695218713368</v>
      </c>
      <c r="X4" s="9">
        <f>'[2]Industry&amp;Non-Energy-use'!$G$269</f>
        <v>391.04634791422455</v>
      </c>
    </row>
    <row r="5" spans="1:24" x14ac:dyDescent="0.25">
      <c r="A5" s="2" t="str">
        <f>Overall_Summary!$K$109</f>
        <v>2030 Green H2</v>
      </c>
      <c r="B5" s="9">
        <f>'[2]Industry&amp;Non-Energy-use'!$H$6*'[2]Industry&amp;Non-Energy-use'!$H$7*'[2]Industry&amp;Non-Energy-use'!$H$9</f>
        <v>28658.343195359714</v>
      </c>
      <c r="C5" s="9">
        <f>'[2]Industry&amp;Non-Energy-use'!$H$6*'[2]Industry&amp;Non-Energy-use'!$H$7*'[2]Industry&amp;Non-Energy-use'!$H$10</f>
        <v>3184.2603550399685</v>
      </c>
      <c r="D5" s="9">
        <f>'[2]Industry&amp;Non-Energy-use'!$H$6*'[2]Industry&amp;Non-Energy-use'!$H$8</f>
        <v>7960.6508875999207</v>
      </c>
      <c r="E5" s="9">
        <f>'[2]Industry&amp;Non-Energy-use'!$H$38</f>
        <v>52.400210620506094</v>
      </c>
      <c r="F5" s="9">
        <f>'[2]Industry&amp;Non-Energy-use'!$H$51*'[2]Industry&amp;Non-Energy-use'!$H$52</f>
        <v>455.45977997487529</v>
      </c>
      <c r="G5" s="9">
        <f>'[2]Industry&amp;Non-Energy-use'!$H$51*'[2]Industry&amp;Non-Energy-use'!$H$53</f>
        <v>113.86494499371882</v>
      </c>
      <c r="H5" s="9">
        <f>'[2]Industry&amp;Non-Energy-use'!$H$72*'[2]Industry&amp;Non-Energy-use'!$H$73</f>
        <v>3465.9247577271249</v>
      </c>
      <c r="I5" s="9">
        <f>'[2]Industry&amp;Non-Energy-use'!$H$72*'[2]Industry&amp;Non-Energy-use'!$H$74</f>
        <v>385.10275085856944</v>
      </c>
      <c r="J5" s="9">
        <f>'[2]Industry&amp;Non-Energy-use'!$H$93</f>
        <v>147.03342681574844</v>
      </c>
      <c r="K5" s="9">
        <f>'[2]Industry&amp;Non-Energy-use'!$H$142</f>
        <v>51222.041473701109</v>
      </c>
      <c r="L5" s="9">
        <f>'[2]Industry&amp;Non-Energy-use'!$H$152</f>
        <v>13.686622176997862</v>
      </c>
      <c r="M5" s="9">
        <f>'[2]Industry&amp;Non-Energy-use'!$H$204</f>
        <v>66.477879145418186</v>
      </c>
      <c r="N5" s="9">
        <f>'[2]Industry&amp;Non-Energy-use'!$H$256</f>
        <v>168.49964584921872</v>
      </c>
      <c r="O5" s="9">
        <f>'[2]Industry&amp;Non-Energy-use'!$H$191</f>
        <v>0</v>
      </c>
      <c r="P5" s="9">
        <f>'[2]Industry&amp;Non-Energy-use'!$H$178</f>
        <v>25.026966266510371</v>
      </c>
      <c r="Q5" s="9">
        <f>'[2]Industry&amp;Non-Energy-use'!$H$106*'[2]Industry&amp;Non-Energy-use'!$H$107</f>
        <v>834.0296039534021</v>
      </c>
      <c r="R5" s="9">
        <f>'[2]Industry&amp;Non-Energy-use'!$H$106*'[2]Industry&amp;Non-Energy-use'!$H$108</f>
        <v>1019.3695159430472</v>
      </c>
      <c r="S5" s="9">
        <f>'[2]Industry&amp;Non-Energy-use'!$H$127</f>
        <v>52.400210620506094</v>
      </c>
      <c r="T5" s="9">
        <f>'[2]Industry&amp;Non-Energy-use'!$H$217</f>
        <v>12.513483133255185</v>
      </c>
      <c r="U5" s="9">
        <f>'[2]Industry&amp;Non-Energy-use'!$H$165</f>
        <v>24.635919918596148</v>
      </c>
      <c r="V5" s="9">
        <f>'[2]Industry&amp;Non-Energy-use'!$H$243</f>
        <v>17.206039308225879</v>
      </c>
      <c r="W5" s="9">
        <f>'[2]Industry&amp;Non-Energy-use'!$H$230</f>
        <v>5.865695218713368</v>
      </c>
      <c r="X5" s="9">
        <f>'[2]Industry&amp;Non-Energy-use'!$H$269</f>
        <v>391.04634791422455</v>
      </c>
    </row>
    <row r="6" spans="1:24" x14ac:dyDescent="0.25">
      <c r="A6" s="2" t="str">
        <f>Overall_Summary!$L$109</f>
        <v>2030 Direct Electrification</v>
      </c>
      <c r="B6" s="9">
        <f>'[2]Industry&amp;Non-Energy-use'!$I$6*'[2]Industry&amp;Non-Energy-use'!$I$7*'[2]Industry&amp;Non-Energy-use'!$I$9</f>
        <v>28359.818787074717</v>
      </c>
      <c r="C6" s="9">
        <f>'[2]Industry&amp;Non-Energy-use'!$I$6*'[2]Industry&amp;Non-Energy-use'!$I$7*'[2]Industry&amp;Non-Energy-use'!$I$10</f>
        <v>1492.6220414249854</v>
      </c>
      <c r="D6" s="9">
        <f>'[2]Industry&amp;Non-Energy-use'!$I$6*'[2]Industry&amp;Non-Energy-use'!$I$8</f>
        <v>9950.8136094999008</v>
      </c>
      <c r="E6" s="9">
        <f>'[2]Industry&amp;Non-Energy-use'!$I$38</f>
        <v>53.18230331633454</v>
      </c>
      <c r="F6" s="9">
        <f>'[2]Industry&amp;Non-Energy-use'!$I$51*'[2]Industry&amp;Non-Energy-use'!$I$52</f>
        <v>503.59183770386915</v>
      </c>
      <c r="G6" s="9">
        <f>'[2]Industry&amp;Non-Energy-use'!$I$51*'[2]Industry&amp;Non-Energy-use'!$I$53</f>
        <v>55.954648633763242</v>
      </c>
      <c r="H6" s="9">
        <f>'[2]Industry&amp;Non-Energy-use'!$I$72*'[2]Industry&amp;Non-Energy-use'!$I$73</f>
        <v>3746.2142509520118</v>
      </c>
      <c r="I6" s="9">
        <f>'[2]Industry&amp;Non-Energy-use'!$I$72*'[2]Industry&amp;Non-Energy-use'!$I$74</f>
        <v>37.840547989414262</v>
      </c>
      <c r="J6" s="9">
        <f>'[2]Industry&amp;Non-Energy-use'!$I$93</f>
        <v>146.25133411991999</v>
      </c>
      <c r="K6" s="9">
        <f>'[2]Industry&amp;Non-Energy-use'!$I$142</f>
        <v>51222.041473701109</v>
      </c>
      <c r="L6" s="9">
        <f>'[2]Industry&amp;Non-Energy-use'!$I$152</f>
        <v>13.686622176997862</v>
      </c>
      <c r="M6" s="9">
        <f>'[2]Industry&amp;Non-Energy-use'!$I$204</f>
        <v>66.477879145418186</v>
      </c>
      <c r="N6" s="9">
        <f>'[2]Industry&amp;Non-Energy-use'!$I$256</f>
        <v>168.49964584921872</v>
      </c>
      <c r="O6" s="9">
        <f>'[2]Industry&amp;Non-Energy-use'!$I$191</f>
        <v>165.32040724829005</v>
      </c>
      <c r="P6" s="9">
        <f>'[2]Industry&amp;Non-Energy-use'!$I$178</f>
        <v>25.026966266510371</v>
      </c>
      <c r="Q6" s="9">
        <f>'[2]Industry&amp;Non-Energy-use'!$I$106*'[2]Industry&amp;Non-Energy-use'!$I$107</f>
        <v>848.9670567302195</v>
      </c>
      <c r="R6" s="9">
        <f>'[2]Industry&amp;Non-Energy-use'!$I$106*'[2]Industry&amp;Non-Energy-use'!$I$108</f>
        <v>1037.6264026702684</v>
      </c>
      <c r="S6" s="9">
        <f>'[2]Industry&amp;Non-Energy-use'!$I$127</f>
        <v>53.18230331633454</v>
      </c>
      <c r="T6" s="9">
        <f>'[2]Industry&amp;Non-Energy-use'!$I$217</f>
        <v>12.513483133255185</v>
      </c>
      <c r="U6" s="9">
        <f>'[2]Industry&amp;Non-Energy-use'!$I$165</f>
        <v>24.635919918596148</v>
      </c>
      <c r="V6" s="9">
        <f>'[2]Industry&amp;Non-Energy-use'!$I$243</f>
        <v>17.206039308225879</v>
      </c>
      <c r="W6" s="9">
        <f>'[2]Industry&amp;Non-Energy-use'!$I$230</f>
        <v>5.865695218713368</v>
      </c>
      <c r="X6" s="9">
        <f>'[2]Industry&amp;Non-Energy-use'!$I$269</f>
        <v>391.04634791422455</v>
      </c>
    </row>
    <row r="7" spans="1:24" x14ac:dyDescent="0.25">
      <c r="A7" s="2" t="str">
        <f>Overall_Summary!$M$109</f>
        <v>2035 Baseline</v>
      </c>
      <c r="B7" s="9">
        <f>'[2]Industry&amp;Non-Energy-use'!$K$6*'[2]Industry&amp;Non-Energy-use'!$K$7*'[2]Industry&amp;Non-Energy-use'!$K$9</f>
        <v>26432.461270380103</v>
      </c>
      <c r="C7" s="9">
        <f>'[2]Industry&amp;Non-Energy-use'!$K$6*'[2]Industry&amp;Non-Energy-use'!$K$7*'[2]Industry&amp;Non-Energy-use'!$K$10</f>
        <v>4664.5519888906065</v>
      </c>
      <c r="D7" s="9">
        <f>'[2]Industry&amp;Non-Energy-use'!$K$6*'[2]Industry&amp;Non-Energy-use'!$K$8</f>
        <v>10365.67108642357</v>
      </c>
      <c r="E7" s="9">
        <f>'[2]Industry&amp;Non-Energy-use'!$K$38</f>
        <v>59.253084311643029</v>
      </c>
      <c r="F7" s="9">
        <f>'[2]Industry&amp;Non-Energy-use'!$K$51*'[2]Industry&amp;Non-Energy-use'!$K$52</f>
        <v>539.40246587268223</v>
      </c>
      <c r="G7" s="9">
        <f>'[2]Industry&amp;Non-Energy-use'!$K$51*'[2]Industry&amp;Non-Energy-use'!$K$53</f>
        <v>134.85061646817056</v>
      </c>
      <c r="H7" s="9">
        <f>'[2]Industry&amp;Non-Energy-use'!$K$72*'[2]Industry&amp;Non-Energy-use'!$K$73</f>
        <v>3475.4654645690389</v>
      </c>
      <c r="I7" s="9">
        <f>'[2]Industry&amp;Non-Energy-use'!$K$72*'[2]Industry&amp;Non-Energy-use'!$K$74</f>
        <v>868.86636614225972</v>
      </c>
      <c r="J7" s="9">
        <f>'[2]Industry&amp;Non-Energy-use'!$K$93</f>
        <v>166.98596487826671</v>
      </c>
      <c r="K7" s="9">
        <f>'[2]Industry&amp;Non-Energy-use'!$K$142</f>
        <v>51934.763224395479</v>
      </c>
      <c r="L7" s="9">
        <f>'[2]Industry&amp;Non-Energy-use'!$K$152</f>
        <v>15.262158080271689</v>
      </c>
      <c r="M7" s="9">
        <f>'[2]Industry&amp;Non-Energy-use'!$K$204</f>
        <v>76.75967740371938</v>
      </c>
      <c r="N7" s="9">
        <f>'[2]Industry&amp;Non-Energy-use'!$K$256</f>
        <v>193.42285467584875</v>
      </c>
      <c r="O7" s="9">
        <f>'[2]Industry&amp;Non-Energy-use'!$K$191</f>
        <v>186.12387902770351</v>
      </c>
      <c r="P7" s="9">
        <f>'[2]Industry&amp;Non-Energy-use'!$K$178</f>
        <v>29.177655153460581</v>
      </c>
      <c r="Q7" s="9">
        <f>'[2]Industry&amp;Non-Energy-use'!$K$106*'[2]Industry&amp;Non-Energy-use'!$K$107</f>
        <v>840.24339899112465</v>
      </c>
      <c r="R7" s="9">
        <f>'[2]Industry&amp;Non-Energy-use'!$K$106*'[2]Industry&amp;Non-Energy-use'!$K$108</f>
        <v>1136.7998927526978</v>
      </c>
      <c r="S7" s="9">
        <f>'[2]Industry&amp;Non-Energy-use'!$K$127</f>
        <v>59.253084311643029</v>
      </c>
      <c r="T7" s="9">
        <f>'[2]Industry&amp;Non-Energy-use'!$K$217</f>
        <v>14.813271077910757</v>
      </c>
      <c r="U7" s="9">
        <f>'[2]Industry&amp;Non-Energy-use'!$K$165</f>
        <v>28.279881148738717</v>
      </c>
      <c r="V7" s="9">
        <f>'[2]Industry&amp;Non-Energy-use'!$K$243</f>
        <v>20.648802108602872</v>
      </c>
      <c r="W7" s="9">
        <f>'[2]Industry&amp;Non-Energy-use'!$K$230</f>
        <v>6.7333050354139798</v>
      </c>
      <c r="X7" s="9">
        <f>'[2]Industry&amp;Non-Energy-use'!$K$269</f>
        <v>448.887002360932</v>
      </c>
    </row>
    <row r="8" spans="1:24" x14ac:dyDescent="0.25">
      <c r="A8" s="2" t="str">
        <f>Overall_Summary!$N$109</f>
        <v>2035 Green H2</v>
      </c>
      <c r="B8" s="9">
        <f>'[2]Industry&amp;Non-Energy-use'!$L$6*'[2]Industry&amp;Non-Energy-use'!$L$7*'[2]Industry&amp;Non-Energy-use'!$L$9</f>
        <v>23648.134540209587</v>
      </c>
      <c r="C8" s="9">
        <f>'[2]Industry&amp;Non-Energy-use'!$L$6*'[2]Industry&amp;Non-Energy-use'!$L$7*'[2]Industry&amp;Non-Energy-use'!$L$10</f>
        <v>7882.7115134031956</v>
      </c>
      <c r="D8" s="9">
        <f>'[2]Industry&amp;Non-Energy-use'!$L$6*'[2]Industry&amp;Non-Energy-use'!$L$8</f>
        <v>10510.282017870928</v>
      </c>
      <c r="E8" s="9">
        <f>'[2]Industry&amp;Non-Energy-use'!$L$38</f>
        <v>61.048632321086757</v>
      </c>
      <c r="F8" s="9">
        <f>'[2]Industry&amp;Non-Energy-use'!$L$51*'[2]Industry&amp;Non-Energy-use'!$L$52</f>
        <v>484.86940532878526</v>
      </c>
      <c r="G8" s="9">
        <f>'[2]Industry&amp;Non-Energy-use'!$L$51*'[2]Industry&amp;Non-Energy-use'!$L$53</f>
        <v>207.80117371233655</v>
      </c>
      <c r="H8" s="9">
        <f>'[2]Industry&amp;Non-Energy-use'!$L$72*'[2]Industry&amp;Non-Energy-use'!$L$73</f>
        <v>3348.2972625896368</v>
      </c>
      <c r="I8" s="9">
        <f>'[2]Industry&amp;Non-Energy-use'!$L$72*'[2]Industry&amp;Non-Energy-use'!$L$74</f>
        <v>1116.0990875298789</v>
      </c>
      <c r="J8" s="9">
        <f>'[2]Industry&amp;Non-Energy-use'!$L$93</f>
        <v>168.78151288771042</v>
      </c>
      <c r="K8" s="9">
        <f>'[2]Industry&amp;Non-Energy-use'!$L$142</f>
        <v>51934.763224395479</v>
      </c>
      <c r="L8" s="9">
        <f>'[2]Industry&amp;Non-Energy-use'!$L$152</f>
        <v>15.262158080271689</v>
      </c>
      <c r="M8" s="9">
        <f>'[2]Industry&amp;Non-Energy-use'!$L$204</f>
        <v>74.964129394275645</v>
      </c>
      <c r="N8" s="9">
        <f>'[2]Industry&amp;Non-Energy-use'!$L$256</f>
        <v>193.42285467584875</v>
      </c>
      <c r="O8" s="9">
        <f>'[2]Industry&amp;Non-Energy-use'!$L$191</f>
        <v>186.12387902770351</v>
      </c>
      <c r="P8" s="9">
        <f>'[2]Industry&amp;Non-Energy-use'!$L$178</f>
        <v>29.177655153460581</v>
      </c>
      <c r="Q8" s="9">
        <f>'[2]Industry&amp;Non-Energy-use'!$L$106*'[2]Industry&amp;Non-Energy-use'!$L$107</f>
        <v>840.24339899112465</v>
      </c>
      <c r="R8" s="9">
        <f>'[2]Industry&amp;Non-Energy-use'!$L$106*'[2]Industry&amp;Non-Energy-use'!$L$108</f>
        <v>1136.7998927526978</v>
      </c>
      <c r="S8" s="9">
        <f>'[2]Industry&amp;Non-Energy-use'!$L$127</f>
        <v>61.048632321086757</v>
      </c>
      <c r="T8" s="9">
        <f>'[2]Industry&amp;Non-Energy-use'!$L$217</f>
        <v>13.915497073188892</v>
      </c>
      <c r="U8" s="9">
        <f>'[2]Industry&amp;Non-Energy-use'!$L$165</f>
        <v>28.279881148738717</v>
      </c>
      <c r="V8" s="9">
        <f>'[2]Industry&amp;Non-Energy-use'!$L$243</f>
        <v>19.751028103881008</v>
      </c>
      <c r="W8" s="9">
        <f>'[2]Industry&amp;Non-Energy-use'!$L$230</f>
        <v>6.7333050354139798</v>
      </c>
      <c r="X8" s="9">
        <f>'[2]Industry&amp;Non-Energy-use'!$L$269</f>
        <v>448.887002360932</v>
      </c>
    </row>
    <row r="9" spans="1:24" x14ac:dyDescent="0.25">
      <c r="A9" s="2" t="str">
        <f>Overall_Summary!$O$109</f>
        <v>2035 Direct Electrification</v>
      </c>
      <c r="B9" s="9">
        <f>'[2]Industry&amp;Non-Energy-use'!$M$6*'[2]Industry&amp;Non-Energy-use'!$M$7*'[2]Industry&amp;Non-Energy-use'!$M$9</f>
        <v>23227.723259494749</v>
      </c>
      <c r="C9" s="9">
        <f>'[2]Industry&amp;Non-Energy-use'!$M$6*'[2]Industry&amp;Non-Energy-use'!$M$7*'[2]Industry&amp;Non-Energy-use'!$M$10</f>
        <v>4099.0099869696614</v>
      </c>
      <c r="D9" s="9">
        <f>'[2]Industry&amp;Non-Energy-use'!$M$6*'[2]Industry&amp;Non-Energy-use'!$M$8</f>
        <v>14714.394825019299</v>
      </c>
      <c r="E9" s="9">
        <f>'[2]Industry&amp;Non-Energy-use'!$M$38</f>
        <v>62.844180330530484</v>
      </c>
      <c r="F9" s="9">
        <f>'[2]Industry&amp;Non-Energy-use'!$M$51*'[2]Industry&amp;Non-Energy-use'!$M$52</f>
        <v>539.40246587268223</v>
      </c>
      <c r="G9" s="9">
        <f>'[2]Industry&amp;Non-Energy-use'!$M$51*'[2]Industry&amp;Non-Energy-use'!$M$53</f>
        <v>134.85061646817056</v>
      </c>
      <c r="H9" s="9">
        <f>'[2]Industry&amp;Non-Energy-use'!$M$72*'[2]Industry&amp;Non-Energy-use'!$M$73</f>
        <v>3475.4654645690389</v>
      </c>
      <c r="I9" s="9">
        <f>'[2]Industry&amp;Non-Energy-use'!$M$72*'[2]Industry&amp;Non-Energy-use'!$M$74</f>
        <v>868.86636614225972</v>
      </c>
      <c r="J9" s="9">
        <f>'[2]Industry&amp;Non-Energy-use'!$M$93</f>
        <v>166.98596487826671</v>
      </c>
      <c r="K9" s="9">
        <f>'[2]Industry&amp;Non-Energy-use'!$M$142</f>
        <v>51934.763224395479</v>
      </c>
      <c r="L9" s="9">
        <f>'[2]Industry&amp;Non-Energy-use'!$M$152</f>
        <v>15.262158080271689</v>
      </c>
      <c r="M9" s="9">
        <f>'[2]Industry&amp;Non-Energy-use'!$M$204</f>
        <v>74.964129394275645</v>
      </c>
      <c r="N9" s="9">
        <f>'[2]Industry&amp;Non-Energy-use'!$M$256</f>
        <v>193.42285467584875</v>
      </c>
      <c r="O9" s="9">
        <f>'[2]Industry&amp;Non-Energy-use'!$M$191</f>
        <v>186.12387902770351</v>
      </c>
      <c r="P9" s="9">
        <f>'[2]Industry&amp;Non-Energy-use'!$M$178</f>
        <v>29.177655153460581</v>
      </c>
      <c r="Q9" s="9">
        <f>'[2]Industry&amp;Non-Energy-use'!$M$106*'[2]Industry&amp;Non-Energy-use'!$M$107</f>
        <v>863.76870614913798</v>
      </c>
      <c r="R9" s="9">
        <f>'[2]Industry&amp;Non-Energy-use'!$M$106*'[2]Industry&amp;Non-Energy-use'!$M$108</f>
        <v>1168.6282494958923</v>
      </c>
      <c r="S9" s="9">
        <f>'[2]Industry&amp;Non-Energy-use'!$M$127</f>
        <v>62.844180330530484</v>
      </c>
      <c r="T9" s="9">
        <f>'[2]Industry&amp;Non-Energy-use'!$M$217</f>
        <v>13.915497073188892</v>
      </c>
      <c r="U9" s="9">
        <f>'[2]Industry&amp;Non-Energy-use'!$M$165</f>
        <v>28.279881148738717</v>
      </c>
      <c r="V9" s="9">
        <f>'[2]Industry&amp;Non-Energy-use'!$M$243</f>
        <v>19.751028103881008</v>
      </c>
      <c r="W9" s="9">
        <f>'[2]Industry&amp;Non-Energy-use'!$M$230</f>
        <v>6.7333050354139798</v>
      </c>
      <c r="X9" s="9">
        <f>'[2]Industry&amp;Non-Energy-use'!$M$269</f>
        <v>448.887002360932</v>
      </c>
    </row>
    <row r="10" spans="1:24" x14ac:dyDescent="0.25">
      <c r="A10" s="2" t="str">
        <f>Overall_Summary!$P$109</f>
        <v>2040 Baseline</v>
      </c>
      <c r="B10" s="9">
        <f>'[2]Industry&amp;Non-Energy-use'!$O$6*'[2]Industry&amp;Non-Energy-use'!$O$7*'[2]Industry&amp;Non-Energy-use'!$O$9</f>
        <v>22878.291424510531</v>
      </c>
      <c r="C10" s="9">
        <f>'[2]Industry&amp;Non-Energy-use'!$O$6*'[2]Industry&amp;Non-Energy-use'!$O$7*'[2]Industry&amp;Non-Energy-use'!$O$10</f>
        <v>7626.0971415035101</v>
      </c>
      <c r="D10" s="9">
        <f>'[2]Industry&amp;Non-Energy-use'!$O$6*'[2]Industry&amp;Non-Energy-use'!$O$8</f>
        <v>13073.309385434588</v>
      </c>
      <c r="E10" s="9">
        <f>'[2]Industry&amp;Non-Energy-use'!$O$38</f>
        <v>68.810291467342267</v>
      </c>
      <c r="F10" s="9">
        <f>'[2]Industry&amp;Non-Energy-use'!$O$51*'[2]Industry&amp;Non-Energy-use'!$O$52</f>
        <v>568.73210913217338</v>
      </c>
      <c r="G10" s="9">
        <f>'[2]Industry&amp;Non-Energy-use'!$O$51*'[2]Industry&amp;Non-Energy-use'!$O$53</f>
        <v>243.74233248521719</v>
      </c>
      <c r="H10" s="9">
        <f>'[2]Industry&amp;Non-Energy-use'!$O$72*'[2]Industry&amp;Non-Energy-use'!$O$73</f>
        <v>3491.2954596819686</v>
      </c>
      <c r="I10" s="9">
        <f>'[2]Industry&amp;Non-Energy-use'!$O$72*'[2]Industry&amp;Non-Energy-use'!$O$74</f>
        <v>1496.2694827208436</v>
      </c>
      <c r="J10" s="9">
        <f>'[2]Industry&amp;Non-Energy-use'!$O$93</f>
        <v>194.34967819020335</v>
      </c>
      <c r="K10" s="9">
        <f>'[2]Industry&amp;Non-Energy-use'!$O$142</f>
        <v>54200.099365064845</v>
      </c>
      <c r="L10" s="9">
        <f>'[2]Industry&amp;Non-Energy-use'!$O$152</f>
        <v>17.859159617478149</v>
      </c>
      <c r="M10" s="9">
        <f>'[2]Industry&amp;Non-Energy-use'!$O$204</f>
        <v>89.295798087390736</v>
      </c>
      <c r="N10" s="9">
        <f>'[2]Industry&amp;Non-Energy-use'!$O$256</f>
        <v>232.49629203081483</v>
      </c>
      <c r="O10" s="9">
        <f>'[2]Industry&amp;Non-Energy-use'!$O$191</f>
        <v>219.57983136243621</v>
      </c>
      <c r="P10" s="9">
        <f>'[2]Industry&amp;Non-Energy-use'!$O$178</f>
        <v>34.667780433928172</v>
      </c>
      <c r="Q10" s="9">
        <f>'[2]Industry&amp;Non-Energy-use'!$O$106*'[2]Industry&amp;Non-Energy-use'!$O$107</f>
        <v>843.57441103082658</v>
      </c>
      <c r="R10" s="9">
        <f>'[2]Industry&amp;Non-Energy-use'!$O$106*'[2]Industry&amp;Non-Energy-use'!$O$108</f>
        <v>1265.3616165462397</v>
      </c>
      <c r="S10" s="9">
        <f>'[2]Industry&amp;Non-Energy-use'!$O$127</f>
        <v>68.810291467342267</v>
      </c>
      <c r="T10" s="9">
        <f>'[2]Industry&amp;Non-Energy-use'!$O$217</f>
        <v>17.333890216964086</v>
      </c>
      <c r="U10" s="9">
        <f>'[2]Industry&amp;Non-Energy-use'!$O$165</f>
        <v>33.61724163290004</v>
      </c>
      <c r="V10" s="9">
        <f>'[2]Industry&amp;Non-Energy-use'!$O$243</f>
        <v>24.687661824160969</v>
      </c>
      <c r="W10" s="9">
        <f>'[2]Industry&amp;Non-Energy-use'!$O$230</f>
        <v>8.40431040822501</v>
      </c>
      <c r="X10" s="9">
        <f>'[2]Industry&amp;Non-Energy-use'!$O$269</f>
        <v>525.26940051406314</v>
      </c>
    </row>
    <row r="11" spans="1:24" x14ac:dyDescent="0.25">
      <c r="A11" s="2" t="str">
        <f>Overall_Summary!$Q$109</f>
        <v>2040 Green H2</v>
      </c>
      <c r="B11" s="9">
        <f>'[2]Industry&amp;Non-Energy-use'!$P$6*'[2]Industry&amp;Non-Energy-use'!$P$7*'[2]Industry&amp;Non-Energy-use'!$P$9</f>
        <v>15541.687886265789</v>
      </c>
      <c r="C11" s="9">
        <f>'[2]Industry&amp;Non-Energy-use'!$P$6*'[2]Industry&amp;Non-Energy-use'!$P$7*'[2]Industry&amp;Non-Energy-use'!$P$10</f>
        <v>15541.687886265789</v>
      </c>
      <c r="D11" s="9">
        <f>'[2]Industry&amp;Non-Energy-use'!$P$6*'[2]Industry&amp;Non-Energy-use'!$P$8</f>
        <v>13321.446759656392</v>
      </c>
      <c r="E11" s="9">
        <f>'[2]Industry&amp;Non-Energy-use'!$P$38</f>
        <v>71.961907870426657</v>
      </c>
      <c r="F11" s="9">
        <f>'[2]Industry&amp;Non-Energy-use'!$P$51*'[2]Industry&amp;Non-Energy-use'!$P$52</f>
        <v>421.3698351987349</v>
      </c>
      <c r="G11" s="9">
        <f>'[2]Industry&amp;Non-Energy-use'!$P$51*'[2]Industry&amp;Non-Energy-use'!$P$53</f>
        <v>421.3698351987349</v>
      </c>
      <c r="H11" s="9">
        <f>'[2]Industry&amp;Non-Energy-use'!$P$72*'[2]Industry&amp;Non-Energy-use'!$P$73</f>
        <v>3105.2753676558596</v>
      </c>
      <c r="I11" s="9">
        <f>'[2]Industry&amp;Non-Energy-use'!$P$72*'[2]Industry&amp;Non-Energy-use'!$P$74</f>
        <v>2070.1835784372397</v>
      </c>
      <c r="J11" s="9">
        <f>'[2]Industry&amp;Non-Energy-use'!$P$93</f>
        <v>197.50129459328775</v>
      </c>
      <c r="K11" s="9">
        <f>'[2]Industry&amp;Non-Energy-use'!$P$142</f>
        <v>54200.099365064845</v>
      </c>
      <c r="L11" s="9">
        <f>'[2]Industry&amp;Non-Energy-use'!$P$152</f>
        <v>17.859159617478149</v>
      </c>
      <c r="M11" s="9">
        <f>'[2]Industry&amp;Non-Energy-use'!$P$204</f>
        <v>86.144181684306361</v>
      </c>
      <c r="N11" s="9">
        <f>'[2]Industry&amp;Non-Energy-use'!$P$256</f>
        <v>232.49629203081483</v>
      </c>
      <c r="O11" s="9">
        <f>'[2]Industry&amp;Non-Energy-use'!$P$191</f>
        <v>219.57983136243621</v>
      </c>
      <c r="P11" s="9">
        <f>'[2]Industry&amp;Non-Energy-use'!$P$178</f>
        <v>34.667780433928172</v>
      </c>
      <c r="Q11" s="9">
        <f>'[2]Industry&amp;Non-Energy-use'!$P$106*'[2]Industry&amp;Non-Energy-use'!$P$107</f>
        <v>843.57441103082658</v>
      </c>
      <c r="R11" s="9">
        <f>'[2]Industry&amp;Non-Energy-use'!$P$106*'[2]Industry&amp;Non-Energy-use'!$P$108</f>
        <v>1265.3616165462397</v>
      </c>
      <c r="S11" s="9">
        <f>'[2]Industry&amp;Non-Energy-use'!$P$127</f>
        <v>71.961907870426657</v>
      </c>
      <c r="T11" s="9">
        <f>'[2]Industry&amp;Non-Energy-use'!$P$217</f>
        <v>15.758082015421893</v>
      </c>
      <c r="U11" s="9">
        <f>'[2]Industry&amp;Non-Energy-use'!$P$165</f>
        <v>33.61724163290004</v>
      </c>
      <c r="V11" s="9">
        <f>'[2]Industry&amp;Non-Energy-use'!$P$243</f>
        <v>23.111853622618778</v>
      </c>
      <c r="W11" s="9">
        <f>'[2]Industry&amp;Non-Energy-use'!$P$230</f>
        <v>8.40431040822501</v>
      </c>
      <c r="X11" s="9">
        <f>'[2]Industry&amp;Non-Energy-use'!$P$269</f>
        <v>525.26940051406314</v>
      </c>
    </row>
    <row r="12" spans="1:24" x14ac:dyDescent="0.25">
      <c r="A12" s="2" t="str">
        <f>Overall_Summary!$R$109</f>
        <v>2040 Direct Electrification</v>
      </c>
      <c r="B12" s="9">
        <f>'[2]Industry&amp;Non-Energy-use'!$Q$6*'[2]Industry&amp;Non-Energy-use'!$Q$7*'[2]Industry&amp;Non-Energy-use'!$Q$9</f>
        <v>16651.80844957049</v>
      </c>
      <c r="C12" s="9">
        <f>'[2]Industry&amp;Non-Energy-use'!$Q$6*'[2]Industry&amp;Non-Energy-use'!$Q$7*'[2]Industry&amp;Non-Energy-use'!$Q$10</f>
        <v>5550.6028165234966</v>
      </c>
      <c r="D12" s="9">
        <f>'[2]Industry&amp;Non-Energy-use'!$Q$6*'[2]Industry&amp;Non-Energy-use'!$Q$8</f>
        <v>22202.411266093986</v>
      </c>
      <c r="E12" s="9">
        <f>'[2]Industry&amp;Non-Energy-use'!$Q$38</f>
        <v>75.113524273511018</v>
      </c>
      <c r="F12" s="9">
        <f>'[2]Industry&amp;Non-Energy-use'!$Q$51*'[2]Industry&amp;Non-Energy-use'!$Q$52</f>
        <v>568.73210913217338</v>
      </c>
      <c r="G12" s="9">
        <f>'[2]Industry&amp;Non-Energy-use'!$Q$51*'[2]Industry&amp;Non-Energy-use'!$Q$53</f>
        <v>243.74233248521719</v>
      </c>
      <c r="H12" s="9">
        <f>'[2]Industry&amp;Non-Energy-use'!$Q$72*'[2]Industry&amp;Non-Energy-use'!$Q$73</f>
        <v>3491.2954596819686</v>
      </c>
      <c r="I12" s="9">
        <f>'[2]Industry&amp;Non-Energy-use'!$Q$72*'[2]Industry&amp;Non-Energy-use'!$Q$74</f>
        <v>1496.2694827208436</v>
      </c>
      <c r="J12" s="9">
        <f>'[2]Industry&amp;Non-Energy-use'!$Q$93</f>
        <v>194.34967819020335</v>
      </c>
      <c r="K12" s="9">
        <f>'[2]Industry&amp;Non-Energy-use'!$Q$142</f>
        <v>54200.099365064845</v>
      </c>
      <c r="L12" s="9">
        <f>'[2]Industry&amp;Non-Energy-use'!$Q$152</f>
        <v>17.859159617478149</v>
      </c>
      <c r="M12" s="9">
        <f>'[2]Industry&amp;Non-Energy-use'!$Q$204</f>
        <v>86.144181684306361</v>
      </c>
      <c r="N12" s="9">
        <f>'[2]Industry&amp;Non-Energy-use'!$Q$256</f>
        <v>232.49629203081483</v>
      </c>
      <c r="O12" s="9">
        <f>'[2]Industry&amp;Non-Energy-use'!$Q$191</f>
        <v>219.57983136243621</v>
      </c>
      <c r="P12" s="9">
        <f>'[2]Industry&amp;Non-Energy-use'!$Q$178</f>
        <v>34.667780433928172</v>
      </c>
      <c r="Q12" s="9">
        <f>'[2]Industry&amp;Non-Energy-use'!$Q$106*'[2]Industry&amp;Non-Energy-use'!$Q$107</f>
        <v>875.7874919438766</v>
      </c>
      <c r="R12" s="9">
        <f>'[2]Industry&amp;Non-Energy-use'!$Q$106*'[2]Industry&amp;Non-Energy-use'!$Q$108</f>
        <v>1313.6812379158148</v>
      </c>
      <c r="S12" s="9">
        <f>'[2]Industry&amp;Non-Energy-use'!$Q$127</f>
        <v>75.113524273511018</v>
      </c>
      <c r="T12" s="9">
        <f>'[2]Industry&amp;Non-Energy-use'!$Q$217</f>
        <v>15.758082015421893</v>
      </c>
      <c r="U12" s="9">
        <f>'[2]Industry&amp;Non-Energy-use'!$Q$165</f>
        <v>33.61724163290004</v>
      </c>
      <c r="V12" s="9">
        <f>'[2]Industry&amp;Non-Energy-use'!$Q$243</f>
        <v>23.111853622618778</v>
      </c>
      <c r="W12" s="9">
        <f>'[2]Industry&amp;Non-Energy-use'!$Q$230</f>
        <v>8.40431040822501</v>
      </c>
      <c r="X12" s="9">
        <f>'[2]Industry&amp;Non-Energy-use'!$Q$269</f>
        <v>525.26940051406314</v>
      </c>
    </row>
    <row r="13" spans="1:24" x14ac:dyDescent="0.25">
      <c r="A13" s="2" t="str">
        <f>Overall_Summary!$S$109</f>
        <v>2045 Baseline</v>
      </c>
      <c r="B13" s="9">
        <f>'[2]Industry&amp;Non-Energy-use'!$S$6*'[2]Industry&amp;Non-Energy-use'!$S$7*'[2]Industry&amp;Non-Energy-use'!$S$9</f>
        <v>19350.752869289758</v>
      </c>
      <c r="C13" s="9">
        <f>'[2]Industry&amp;Non-Energy-use'!$S$6*'[2]Industry&amp;Non-Energy-use'!$S$7*'[2]Industry&amp;Non-Energy-use'!$S$10</f>
        <v>10419.636160386792</v>
      </c>
      <c r="D13" s="9">
        <f>'[2]Industry&amp;Non-Energy-use'!$S$6*'[2]Industry&amp;Non-Energy-use'!$S$8</f>
        <v>16030.209477518141</v>
      </c>
      <c r="E13" s="9">
        <f>'[2]Industry&amp;Non-Energy-use'!$S$38</f>
        <v>81.507864226130025</v>
      </c>
      <c r="F13" s="9">
        <f>'[2]Industry&amp;Non-Energy-use'!$S$51*'[2]Industry&amp;Non-Energy-use'!$S$52</f>
        <v>489.51553620616988</v>
      </c>
      <c r="G13" s="9">
        <f>'[2]Industry&amp;Non-Energy-use'!$S$51*'[2]Industry&amp;Non-Energy-use'!$S$53</f>
        <v>489.51553620616988</v>
      </c>
      <c r="H13" s="9">
        <f>'[2]Industry&amp;Non-Energy-use'!$S$72*'[2]Industry&amp;Non-Energy-use'!$S$73</f>
        <v>3149.3202552708681</v>
      </c>
      <c r="I13" s="9">
        <f>'[2]Industry&amp;Non-Energy-use'!$S$72*'[2]Industry&amp;Non-Energy-use'!$S$74</f>
        <v>2576.7165724943466</v>
      </c>
      <c r="J13" s="9">
        <f>'[2]Industry&amp;Non-Energy-use'!$S$93</f>
        <v>230.729954117045</v>
      </c>
      <c r="K13" s="9">
        <f>'[2]Industry&amp;Non-Energy-use'!$S$142</f>
        <v>57447.143602429154</v>
      </c>
      <c r="L13" s="9">
        <f>'[2]Industry&amp;Non-Energy-use'!$S$152</f>
        <v>21.317441412987854</v>
      </c>
      <c r="M13" s="9">
        <f>'[2]Industry&amp;Non-Energy-use'!$S$204</f>
        <v>105.96022349396904</v>
      </c>
      <c r="N13" s="9">
        <f>'[2]Industry&amp;Non-Energy-use'!$S$256</f>
        <v>282.65652789641564</v>
      </c>
      <c r="O13" s="9">
        <f>'[2]Industry&amp;Non-Energy-use'!$S$191</f>
        <v>262.09968950394904</v>
      </c>
      <c r="P13" s="9">
        <f>'[2]Industry&amp;Non-Energy-use'!$S$178</f>
        <v>42.007899255005476</v>
      </c>
      <c r="Q13" s="9">
        <f>'[2]Industry&amp;Non-Energy-use'!$S$106*'[2]Industry&amp;Non-Energy-use'!$S$107</f>
        <v>843.6103524488808</v>
      </c>
      <c r="R13" s="9">
        <f>'[2]Industry&amp;Non-Energy-use'!$S$106*'[2]Industry&amp;Non-Energy-use'!$S$108</f>
        <v>1406.0172540814679</v>
      </c>
      <c r="S13" s="9">
        <f>'[2]Industry&amp;Non-Energy-use'!$S$127</f>
        <v>81.507864226130025</v>
      </c>
      <c r="T13" s="9">
        <f>'[2]Industry&amp;Non-Energy-use'!$S$217</f>
        <v>20.690457842017622</v>
      </c>
      <c r="U13" s="9">
        <f>'[2]Industry&amp;Non-Energy-use'!$S$165</f>
        <v>41.380915684035244</v>
      </c>
      <c r="V13" s="9">
        <f>'[2]Industry&amp;Non-Energy-use'!$S$243</f>
        <v>29.468227835600857</v>
      </c>
      <c r="W13" s="9">
        <f>'[2]Industry&amp;Non-Energy-use'!$S$230</f>
        <v>10.031737135523695</v>
      </c>
      <c r="X13" s="9">
        <f>'[2]Industry&amp;Non-Energy-use'!$S$269</f>
        <v>626.98357097023097</v>
      </c>
    </row>
    <row r="14" spans="1:24" x14ac:dyDescent="0.25">
      <c r="A14" s="2" t="str">
        <f>Overall_Summary!$T$109</f>
        <v>2045 Green H2</v>
      </c>
      <c r="B14" s="9">
        <f>'[2]Industry&amp;Non-Energy-use'!$T$6*'[2]Industry&amp;Non-Energy-use'!$T$7*'[2]Industry&amp;Non-Energy-use'!$T$9</f>
        <v>10670.071205593031</v>
      </c>
      <c r="C14" s="9">
        <f>'[2]Industry&amp;Non-Energy-use'!$T$6*'[2]Industry&amp;Non-Energy-use'!$T$7*'[2]Industry&amp;Non-Energy-use'!$T$10</f>
        <v>19815.846524672772</v>
      </c>
      <c r="D14" s="9">
        <f>'[2]Industry&amp;Non-Energy-use'!$T$6*'[2]Industry&amp;Non-Energy-use'!$T$8</f>
        <v>16415.494162450817</v>
      </c>
      <c r="E14" s="9">
        <f>'[2]Industry&amp;Non-Energy-use'!$T$38</f>
        <v>86.523732793891881</v>
      </c>
      <c r="F14" s="9">
        <f>'[2]Industry&amp;Non-Energy-use'!$T$51*'[2]Industry&amp;Non-Energy-use'!$T$52</f>
        <v>256.33041648917532</v>
      </c>
      <c r="G14" s="9">
        <f>'[2]Industry&amp;Non-Energy-use'!$T$51*'[2]Industry&amp;Non-Energy-use'!$T$53</f>
        <v>768.9912494675259</v>
      </c>
      <c r="H14" s="9">
        <f>'[2]Industry&amp;Non-Energy-use'!$T$72*'[2]Industry&amp;Non-Energy-use'!$T$73</f>
        <v>2699.8989204643785</v>
      </c>
      <c r="I14" s="9">
        <f>'[2]Industry&amp;Non-Energy-use'!$T$72*'[2]Industry&amp;Non-Energy-use'!$T$74</f>
        <v>3299.8764583453521</v>
      </c>
      <c r="J14" s="9">
        <f>'[2]Industry&amp;Non-Energy-use'!$T$93</f>
        <v>235.74582268480685</v>
      </c>
      <c r="K14" s="9">
        <f>'[2]Industry&amp;Non-Energy-use'!$T$142</f>
        <v>57447.143602429154</v>
      </c>
      <c r="L14" s="9">
        <f>'[2]Industry&amp;Non-Energy-use'!$T$152</f>
        <v>21.317441412987854</v>
      </c>
      <c r="M14" s="9">
        <f>'[2]Industry&amp;Non-Energy-use'!$T$204</f>
        <v>100.94435492620718</v>
      </c>
      <c r="N14" s="9">
        <f>'[2]Industry&amp;Non-Energy-use'!$T$256</f>
        <v>282.65652789641564</v>
      </c>
      <c r="O14" s="9">
        <f>'[2]Industry&amp;Non-Energy-use'!$T$191</f>
        <v>262.09968950394904</v>
      </c>
      <c r="P14" s="9">
        <f>'[2]Industry&amp;Non-Energy-use'!$T$178</f>
        <v>42.007899255005476</v>
      </c>
      <c r="Q14" s="9">
        <f>'[2]Industry&amp;Non-Energy-use'!$T$106*'[2]Industry&amp;Non-Energy-use'!$T$107</f>
        <v>843.6103524488808</v>
      </c>
      <c r="R14" s="9">
        <f>'[2]Industry&amp;Non-Energy-use'!$T$106*'[2]Industry&amp;Non-Energy-use'!$T$108</f>
        <v>1406.0172540814679</v>
      </c>
      <c r="S14" s="9">
        <f>'[2]Industry&amp;Non-Energy-use'!$T$127</f>
        <v>86.523732793891881</v>
      </c>
      <c r="T14" s="9">
        <f>'[2]Industry&amp;Non-Energy-use'!$T$217</f>
        <v>17.555539987166469</v>
      </c>
      <c r="U14" s="9">
        <f>'[2]Industry&amp;Non-Energy-use'!$T$165</f>
        <v>41.380915684035244</v>
      </c>
      <c r="V14" s="9">
        <f>'[2]Industry&amp;Non-Energy-use'!$T$243</f>
        <v>26.960293551719928</v>
      </c>
      <c r="W14" s="9">
        <f>'[2]Industry&amp;Non-Energy-use'!$T$230</f>
        <v>10.031737135523695</v>
      </c>
      <c r="X14" s="9">
        <f>'[2]Industry&amp;Non-Energy-use'!$T$269</f>
        <v>626.98357097023097</v>
      </c>
    </row>
    <row r="15" spans="1:24" x14ac:dyDescent="0.25">
      <c r="A15" s="2" t="str">
        <f>Overall_Summary!$U$109</f>
        <v>2045 Direct Electrification</v>
      </c>
      <c r="B15" s="9">
        <f>'[2]Industry&amp;Non-Energy-use'!$U$6*'[2]Industry&amp;Non-Energy-use'!$U$7*'[2]Industry&amp;Non-Energy-use'!$U$9</f>
        <v>12194.367092106322</v>
      </c>
      <c r="C15" s="9">
        <f>'[2]Industry&amp;Non-Energy-use'!$U$6*'[2]Industry&amp;Non-Energy-use'!$U$7*'[2]Industry&amp;Non-Energy-use'!$U$10</f>
        <v>6566.1976649803273</v>
      </c>
      <c r="D15" s="9">
        <f>'[2]Industry&amp;Non-Energy-use'!$U$6*'[2]Industry&amp;Non-Energy-use'!$U$8</f>
        <v>28140.847135629971</v>
      </c>
      <c r="E15" s="9">
        <f>'[2]Industry&amp;Non-Energy-use'!$U$38</f>
        <v>91.539601361653723</v>
      </c>
      <c r="F15" s="9">
        <f>'[2]Industry&amp;Non-Energy-use'!$U$51*'[2]Industry&amp;Non-Energy-use'!$U$52</f>
        <v>489.51553620616988</v>
      </c>
      <c r="G15" s="9">
        <f>'[2]Industry&amp;Non-Energy-use'!$U$51*'[2]Industry&amp;Non-Energy-use'!$U$53</f>
        <v>489.51553620616988</v>
      </c>
      <c r="H15" s="9">
        <f>'[2]Industry&amp;Non-Energy-use'!$U$72*'[2]Industry&amp;Non-Energy-use'!$U$73</f>
        <v>3149.3202552708681</v>
      </c>
      <c r="I15" s="9">
        <f>'[2]Industry&amp;Non-Energy-use'!$U$72*'[2]Industry&amp;Non-Energy-use'!$U$74</f>
        <v>2576.7165724943466</v>
      </c>
      <c r="J15" s="9">
        <f>'[2]Industry&amp;Non-Energy-use'!$U$93</f>
        <v>230.729954117045</v>
      </c>
      <c r="K15" s="9">
        <f>'[2]Industry&amp;Non-Energy-use'!$U$142</f>
        <v>57447.143602429154</v>
      </c>
      <c r="L15" s="9">
        <f>'[2]Industry&amp;Non-Energy-use'!$U$152</f>
        <v>21.317441412987854</v>
      </c>
      <c r="M15" s="9">
        <f>'[2]Industry&amp;Non-Energy-use'!$U$204</f>
        <v>100.94435492620718</v>
      </c>
      <c r="N15" s="9">
        <f>'[2]Industry&amp;Non-Energy-use'!$U$256</f>
        <v>282.65652789641564</v>
      </c>
      <c r="O15" s="9">
        <f>'[2]Industry&amp;Non-Energy-use'!$U$191</f>
        <v>262.09968950394904</v>
      </c>
      <c r="P15" s="9">
        <f>'[2]Industry&amp;Non-Energy-use'!$U$178</f>
        <v>42.007899255005476</v>
      </c>
      <c r="Q15" s="9">
        <f>'[2]Industry&amp;Non-Energy-use'!$U$106*'[2]Industry&amp;Non-Energy-use'!$U$107</f>
        <v>884.50486488108152</v>
      </c>
      <c r="R15" s="9">
        <f>'[2]Industry&amp;Non-Energy-use'!$U$106*'[2]Industry&amp;Non-Energy-use'!$U$108</f>
        <v>1474.1747748018024</v>
      </c>
      <c r="S15" s="9">
        <f>'[2]Industry&amp;Non-Energy-use'!$U$127</f>
        <v>91.539601361653723</v>
      </c>
      <c r="T15" s="9">
        <f>'[2]Industry&amp;Non-Energy-use'!$U$217</f>
        <v>17.555539987166469</v>
      </c>
      <c r="U15" s="9">
        <f>'[2]Industry&amp;Non-Energy-use'!$U$165</f>
        <v>41.380915684035244</v>
      </c>
      <c r="V15" s="9">
        <f>'[2]Industry&amp;Non-Energy-use'!$U$243</f>
        <v>26.960293551719928</v>
      </c>
      <c r="W15" s="9">
        <f>'[2]Industry&amp;Non-Energy-use'!$U$230</f>
        <v>10.031737135523695</v>
      </c>
      <c r="X15" s="9">
        <f>'[2]Industry&amp;Non-Energy-use'!$U$269</f>
        <v>626.98357097023097</v>
      </c>
    </row>
    <row r="16" spans="1:24" x14ac:dyDescent="0.25">
      <c r="A16" s="2" t="str">
        <f>Overall_Summary!$V$109</f>
        <v>2050 Baseline</v>
      </c>
      <c r="B16" s="9">
        <f>'[2]Industry&amp;Non-Energy-use'!$W$6*'[2]Industry&amp;Non-Energy-use'!$W$7*'[2]Industry&amp;Non-Energy-use'!$W$9</f>
        <v>14441.066799497003</v>
      </c>
      <c r="C16" s="9">
        <f>'[2]Industry&amp;Non-Energy-use'!$W$6*'[2]Industry&amp;Non-Energy-use'!$W$7*'[2]Industry&amp;Non-Energy-use'!$W$10</f>
        <v>14441.066799497003</v>
      </c>
      <c r="D16" s="9">
        <f>'[2]Industry&amp;Non-Energy-use'!$W$6*'[2]Industry&amp;Non-Energy-use'!$W$8</f>
        <v>19254.75573266267</v>
      </c>
      <c r="E16" s="9">
        <f>'[2]Industry&amp;Non-Energy-use'!$W$38</f>
        <v>96.540528827224648</v>
      </c>
      <c r="F16" s="9">
        <f>'[2]Industry&amp;Non-Energy-use'!$W$51*'[2]Industry&amp;Non-Energy-use'!$W$52</f>
        <v>294.93292085618384</v>
      </c>
      <c r="G16" s="9">
        <f>'[2]Industry&amp;Non-Energy-use'!$W$51*'[2]Industry&amp;Non-Energy-use'!$W$53</f>
        <v>884.79876256855152</v>
      </c>
      <c r="H16" s="9">
        <f>'[2]Industry&amp;Non-Energy-use'!$W$72*'[2]Industry&amp;Non-Energy-use'!$W$73</f>
        <v>3286.9243941240584</v>
      </c>
      <c r="I16" s="9">
        <f>'[2]Industry&amp;Non-Energy-use'!$W$72*'[2]Industry&amp;Non-Energy-use'!$W$74</f>
        <v>3286.9243941240584</v>
      </c>
      <c r="J16" s="9">
        <f>'[2]Industry&amp;Non-Energy-use'!$W$93</f>
        <v>271.79871962126322</v>
      </c>
      <c r="K16" s="9">
        <f>'[2]Industry&amp;Non-Energy-use'!$W$142</f>
        <v>60872.3497099136</v>
      </c>
      <c r="L16" s="9">
        <f>'[2]Industry&amp;Non-Energy-use'!$W$152</f>
        <v>25.249061385581832</v>
      </c>
      <c r="M16" s="9">
        <f>'[2]Industry&amp;Non-Energy-use'!$W$204</f>
        <v>124.76006802287493</v>
      </c>
      <c r="N16" s="9">
        <f>'[2]Industry&amp;Non-Energy-use'!$W$256</f>
        <v>334.78745810197699</v>
      </c>
      <c r="O16" s="9">
        <f>'[2]Industry&amp;Non-Energy-use'!$W$191</f>
        <v>310.43927933092414</v>
      </c>
      <c r="P16" s="9">
        <f>'[2]Industry&amp;Non-Energy-use'!$W$178</f>
        <v>50.498122771163665</v>
      </c>
      <c r="Q16" s="9">
        <f>'[2]Industry&amp;Non-Energy-use'!$W$106*'[2]Industry&amp;Non-Energy-use'!$W$107</f>
        <v>839.89675630759984</v>
      </c>
      <c r="R16" s="9">
        <f>'[2]Industry&amp;Non-Energy-use'!$W$106*'[2]Industry&amp;Non-Energy-use'!$W$108</f>
        <v>1559.808261714114</v>
      </c>
      <c r="S16" s="9">
        <f>'[2]Industry&amp;Non-Energy-use'!$W$127</f>
        <v>96.540528827224648</v>
      </c>
      <c r="T16" s="9">
        <f>'[2]Industry&amp;Non-Energy-use'!$W$217</f>
        <v>23.763822480547606</v>
      </c>
      <c r="U16" s="9">
        <f>'[2]Industry&amp;Non-Energy-use'!$W$165</f>
        <v>49.755503318646554</v>
      </c>
      <c r="V16" s="9">
        <f>'[2]Industry&amp;Non-Energy-use'!$W$243</f>
        <v>35.645733720821411</v>
      </c>
      <c r="W16" s="9">
        <f>'[2]Industry&amp;Non-Energy-use'!$W$230</f>
        <v>11.881911240273803</v>
      </c>
      <c r="X16" s="9">
        <f>'[2]Industry&amp;Non-Energy-use'!$W$269</f>
        <v>742.61945251711268</v>
      </c>
    </row>
    <row r="17" spans="1:24" x14ac:dyDescent="0.25">
      <c r="A17" s="2" t="str">
        <f>Overall_Summary!$W$109</f>
        <v>2050 Green H2</v>
      </c>
      <c r="B17" s="9">
        <f>'[2]Industry&amp;Non-Energy-use'!$X$6*'[2]Industry&amp;Non-Energy-use'!$X$7*'[2]Industry&amp;Non-Energy-use'!$X$9</f>
        <v>5944.604154476383</v>
      </c>
      <c r="C17" s="9">
        <f>'[2]Industry&amp;Non-Energy-use'!$X$6*'[2]Industry&amp;Non-Energy-use'!$X$7*'[2]Industry&amp;Non-Energy-use'!$X$10</f>
        <v>23778.416617905539</v>
      </c>
      <c r="D17" s="9">
        <f>'[2]Industry&amp;Non-Energy-use'!$X$6*'[2]Industry&amp;Non-Energy-use'!$X$8</f>
        <v>19815.347181587949</v>
      </c>
      <c r="E17" s="9">
        <f>'[2]Industry&amp;Non-Energy-use'!$X$38</f>
        <v>103.22410389987867</v>
      </c>
      <c r="F17" s="9">
        <f>'[2]Industry&amp;Non-Energy-use'!$X$51*'[2]Industry&amp;Non-Energy-use'!$X$52</f>
        <v>0</v>
      </c>
      <c r="G17" s="9">
        <f>'[2]Industry&amp;Non-Energy-use'!$X$51*'[2]Industry&amp;Non-Energy-use'!$X$53</f>
        <v>1247.4605807798243</v>
      </c>
      <c r="H17" s="9">
        <f>'[2]Industry&amp;Non-Energy-use'!$X$72*'[2]Industry&amp;Non-Energy-use'!$X$73</f>
        <v>2782.1536193110328</v>
      </c>
      <c r="I17" s="9">
        <f>'[2]Industry&amp;Non-Energy-use'!$X$72*'[2]Industry&amp;Non-Energy-use'!$X$74</f>
        <v>4173.230428966549</v>
      </c>
      <c r="J17" s="9">
        <f>'[2]Industry&amp;Non-Energy-use'!$X$93</f>
        <v>279.22491414643434</v>
      </c>
      <c r="K17" s="9">
        <f>'[2]Industry&amp;Non-Energy-use'!$X$142</f>
        <v>60872.3497099136</v>
      </c>
      <c r="L17" s="9">
        <f>'[2]Industry&amp;Non-Energy-use'!$X$152</f>
        <v>25.249061385581832</v>
      </c>
      <c r="M17" s="9">
        <f>'[2]Industry&amp;Non-Energy-use'!$X$204</f>
        <v>117.33387349770381</v>
      </c>
      <c r="N17" s="9">
        <f>'[2]Industry&amp;Non-Energy-use'!$X$256</f>
        <v>334.78745810197699</v>
      </c>
      <c r="O17" s="9">
        <f>'[2]Industry&amp;Non-Energy-use'!$X$191</f>
        <v>310.43927933092414</v>
      </c>
      <c r="P17" s="9">
        <f>'[2]Industry&amp;Non-Energy-use'!$X$178</f>
        <v>50.498122771163665</v>
      </c>
      <c r="Q17" s="9">
        <f>'[2]Industry&amp;Non-Energy-use'!$X$106*'[2]Industry&amp;Non-Energy-use'!$X$107</f>
        <v>839.89675630759984</v>
      </c>
      <c r="R17" s="9">
        <f>'[2]Industry&amp;Non-Energy-use'!$X$106*'[2]Industry&amp;Non-Energy-use'!$X$108</f>
        <v>1559.808261714114</v>
      </c>
      <c r="S17" s="9">
        <f>'[2]Industry&amp;Non-Energy-use'!$X$127</f>
        <v>103.22410389987867</v>
      </c>
      <c r="T17" s="9">
        <f>'[2]Industry&amp;Non-Energy-use'!$X$217</f>
        <v>20.050725217962043</v>
      </c>
      <c r="U17" s="9">
        <f>'[2]Industry&amp;Non-Energy-use'!$X$165</f>
        <v>49.755503318646554</v>
      </c>
      <c r="V17" s="9">
        <f>'[2]Industry&amp;Non-Energy-use'!$X$243</f>
        <v>31.932636458235841</v>
      </c>
      <c r="W17" s="9">
        <f>'[2]Industry&amp;Non-Energy-use'!$X$230</f>
        <v>11.881911240273803</v>
      </c>
      <c r="X17" s="9">
        <f>'[2]Industry&amp;Non-Energy-use'!$X$269</f>
        <v>742.61945251711268</v>
      </c>
    </row>
    <row r="18" spans="1:24" x14ac:dyDescent="0.25">
      <c r="A18" s="2" t="str">
        <f>Overall_Summary!$X$109</f>
        <v>2050 Direct Electrification</v>
      </c>
      <c r="B18" s="9">
        <f>'[2]Industry&amp;Non-Energy-use'!$Y$6*'[2]Industry&amp;Non-Energy-use'!$Y$7*'[2]Industry&amp;Non-Energy-use'!$Y$9</f>
        <v>8669.2143919447262</v>
      </c>
      <c r="C18" s="9">
        <f>'[2]Industry&amp;Non-Energy-use'!$Y$6*'[2]Industry&amp;Non-Energy-use'!$Y$7*'[2]Industry&amp;Non-Energy-use'!$Y$10</f>
        <v>8669.2143919447262</v>
      </c>
      <c r="D18" s="9">
        <f>'[2]Industry&amp;Non-Energy-use'!$Y$6*'[2]Industry&amp;Non-Energy-use'!$Y$8</f>
        <v>32199.939170080419</v>
      </c>
      <c r="E18" s="9">
        <f>'[2]Industry&amp;Non-Energy-use'!$Y$38</f>
        <v>110.65029842504978</v>
      </c>
      <c r="F18" s="9">
        <f>'[2]Industry&amp;Non-Energy-use'!$Y$51*'[2]Industry&amp;Non-Energy-use'!$Y$52</f>
        <v>294.93292085618384</v>
      </c>
      <c r="G18" s="9">
        <f>'[2]Industry&amp;Non-Energy-use'!$Y$51*'[2]Industry&amp;Non-Energy-use'!$Y$53</f>
        <v>884.79876256855152</v>
      </c>
      <c r="H18" s="9">
        <f>'[2]Industry&amp;Non-Energy-use'!$Y$72*'[2]Industry&amp;Non-Energy-use'!$Y$73</f>
        <v>3286.9243941240584</v>
      </c>
      <c r="I18" s="9">
        <f>'[2]Industry&amp;Non-Energy-use'!$Y$72*'[2]Industry&amp;Non-Energy-use'!$Y$74</f>
        <v>3286.9243941240584</v>
      </c>
      <c r="J18" s="9">
        <f>'[2]Industry&amp;Non-Energy-use'!$Y$93</f>
        <v>271.79871962126322</v>
      </c>
      <c r="K18" s="9">
        <f>'[2]Industry&amp;Non-Energy-use'!$Y$142</f>
        <v>60872.3497099136</v>
      </c>
      <c r="L18" s="9">
        <f>'[2]Industry&amp;Non-Energy-use'!$Y$152</f>
        <v>25.249061385581832</v>
      </c>
      <c r="M18" s="9">
        <f>'[2]Industry&amp;Non-Energy-use'!$Y$204</f>
        <v>117.33387349770381</v>
      </c>
      <c r="N18" s="9">
        <f>'[2]Industry&amp;Non-Energy-use'!$Y$256</f>
        <v>334.78745810197699</v>
      </c>
      <c r="O18" s="9">
        <f>'[2]Industry&amp;Non-Energy-use'!$Y$191</f>
        <v>310.43927933092414</v>
      </c>
      <c r="P18" s="9">
        <f>'[2]Industry&amp;Non-Energy-use'!$Y$178</f>
        <v>50.498122771163665</v>
      </c>
      <c r="Q18" s="9">
        <f>'[2]Industry&amp;Non-Energy-use'!$Y$106*'[2]Industry&amp;Non-Energy-use'!$Y$107</f>
        <v>889.33874614134572</v>
      </c>
      <c r="R18" s="9">
        <f>'[2]Industry&amp;Non-Energy-use'!$Y$106*'[2]Industry&amp;Non-Energy-use'!$Y$108</f>
        <v>1651.629099976785</v>
      </c>
      <c r="S18" s="9">
        <f>'[2]Industry&amp;Non-Energy-use'!$Y$127</f>
        <v>110.65029842504978</v>
      </c>
      <c r="T18" s="9">
        <f>'[2]Industry&amp;Non-Energy-use'!$Y$217</f>
        <v>20.050725217962043</v>
      </c>
      <c r="U18" s="9">
        <f>'[2]Industry&amp;Non-Energy-use'!$Y$165</f>
        <v>49.755503318646554</v>
      </c>
      <c r="V18" s="9">
        <f>'[2]Industry&amp;Non-Energy-use'!$Y$243</f>
        <v>31.932636458235841</v>
      </c>
      <c r="W18" s="9">
        <f>'[2]Industry&amp;Non-Energy-use'!$Y$230</f>
        <v>11.881911240273803</v>
      </c>
      <c r="X18" s="9">
        <f>'[2]Industry&amp;Non-Energy-use'!$Y$269</f>
        <v>742.61945251711268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628760FF52FDC4FBB47F9FDAD88758F" ma:contentTypeVersion="19" ma:contentTypeDescription="Ein neues Dokument erstellen." ma:contentTypeScope="" ma:versionID="44c3a50fd11e944a8e509eaee2261e71">
  <xsd:schema xmlns:xsd="http://www.w3.org/2001/XMLSchema" xmlns:xs="http://www.w3.org/2001/XMLSchema" xmlns:p="http://schemas.microsoft.com/office/2006/metadata/properties" xmlns:ns2="f5c3e654-c19e-4266-ab42-f16a20299019" xmlns:ns3="8b874084-54ca-4a9b-98eb-61d1cc8e050c" targetNamespace="http://schemas.microsoft.com/office/2006/metadata/properties" ma:root="true" ma:fieldsID="a9a510c3de0b86ec1bae1a72c66bc83f" ns2:_="" ns3:_="">
    <xsd:import namespace="f5c3e654-c19e-4266-ab42-f16a20299019"/>
    <xsd:import namespace="8b874084-54ca-4a9b-98eb-61d1cc8e0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https_x003a__x002f__x002f_app_x002e_mural_x002e_co_x002f_t_x002f_mariekesworkspace4636_x002f_m_x002f_mariekesworkspace4636_x002f_1638898211637_x002f_9c9caa22548df026c4626e407ca9d47f3527ac86_x003f_sender_x003d_uccd0c2978d01cc3ccc1b8914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Import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3e654-c19e-4266-ab42-f16a20299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https_x003a__x002f__x002f_app_x002e_mural_x002e_co_x002f_t_x002f_mariekesworkspace4636_x002f_m_x002f_mariekesworkspace4636_x002f_1638898211637_x002f_9c9caa22548df026c4626e407ca9d47f3527ac86_x003f_sender_x003d_uccd0c2978d01cc3ccc1b8914" ma:index="19" nillable="true" ma:displayName="Link" ma:format="Hyperlink" ma:internalName="https_x003a__x002f__x002f_app_x002e_mural_x002e_co_x002f_t_x002f_mariekesworkspace4636_x002f_m_x002f_mariekesworkspace4636_x002f_1638898211637_x002f_9c9caa22548df026c4626e407ca9d47f3527ac86_x003f_sender_x003d_uccd0c2978d01cc3ccc1b8914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Import" ma:index="24" nillable="true" ma:displayName="Import" ma:default="1" ma:format="Dropdown" ma:internalName="Import">
      <xsd:simpleType>
        <xsd:restriction base="dms:Boolean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74084-54ca-4a9b-98eb-61d1cc8e0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97da19c-d690-403e-892e-c41060fabe5c}" ma:internalName="TaxCatchAll" ma:showField="CatchAllData" ma:web="8b874084-54ca-4a9b-98eb-61d1cc8e0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port xmlns="f5c3e654-c19e-4266-ab42-f16a20299019">true</Import>
    <lcf76f155ced4ddcb4097134ff3c332f xmlns="f5c3e654-c19e-4266-ab42-f16a20299019">
      <Terms xmlns="http://schemas.microsoft.com/office/infopath/2007/PartnerControls"/>
    </lcf76f155ced4ddcb4097134ff3c332f>
    <TaxCatchAll xmlns="8b874084-54ca-4a9b-98eb-61d1cc8e050c" xsi:nil="true"/>
    <https_x003a__x002f__x002f_app_x002e_mural_x002e_co_x002f_t_x002f_mariekesworkspace4636_x002f_m_x002f_mariekesworkspace4636_x002f_1638898211637_x002f_9c9caa22548df026c4626e407ca9d47f3527ac86_x003f_sender_x003d_uccd0c2978d01cc3ccc1b8914 xmlns="f5c3e654-c19e-4266-ab42-f16a20299019">
      <Url xsi:nil="true"/>
      <Description xsi:nil="true"/>
    </https_x003a__x002f__x002f_app_x002e_mural_x002e_co_x002f_t_x002f_mariekesworkspace4636_x002f_m_x002f_mariekesworkspace4636_x002f_1638898211637_x002f_9c9caa22548df026c4626e407ca9d47f3527ac86_x003f_sender_x003d_uccd0c2978d01cc3ccc1b8914>
  </documentManagement>
</p:properties>
</file>

<file path=customXml/itemProps1.xml><?xml version="1.0" encoding="utf-8"?>
<ds:datastoreItem xmlns:ds="http://schemas.openxmlformats.org/officeDocument/2006/customXml" ds:itemID="{4FB27D78-377F-4ADD-9C18-F511E0ABEE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3e654-c19e-4266-ab42-f16a20299019"/>
    <ds:schemaRef ds:uri="8b874084-54ca-4a9b-98eb-61d1cc8e0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954DA3-8A7C-4C10-813A-F8BC44B6B5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5AD92C-E337-48D7-B8DF-4AE837195D9C}">
  <ds:schemaRefs>
    <ds:schemaRef ds:uri="8b874084-54ca-4a9b-98eb-61d1cc8e050c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f5c3e654-c19e-4266-ab42-f16a20299019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Overall_Summary</vt:lpstr>
      <vt:lpstr>Input_for_PyPSA_main</vt:lpstr>
      <vt:lpstr>Input_for_PyPSA_transport_fuel</vt:lpstr>
      <vt:lpstr>Input_for_PyPSA_industry_fuel</vt:lpstr>
      <vt:lpstr>Input_for_PyPSA_industry_prod</vt:lpstr>
    </vt:vector>
  </TitlesOfParts>
  <Manager/>
  <Company>Fraunhofer ISI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Müller, Viktor Paul</dc:creator>
  <cp:keywords/>
  <dc:description/>
  <cp:lastModifiedBy>Abdel-Khalek, Hazem</cp:lastModifiedBy>
  <cp:revision/>
  <dcterms:created xsi:type="dcterms:W3CDTF">2024-08-28T09:19:48Z</dcterms:created>
  <dcterms:modified xsi:type="dcterms:W3CDTF">2024-09-06T08:53:46Z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0x0101004628760FF52FDC4FBB47F9FDAD88758F</vt:lpwstr>
  </property>
</Properties>
</file>