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mq\year3sem1\envs2266\sealrocks\data\BridgeHill\"/>
    </mc:Choice>
  </mc:AlternateContent>
  <xr:revisionPtr revIDLastSave="0" documentId="13_ncr:1_{195F9E1B-927C-45B4-8855-4784EFEE1AAB}" xr6:coauthVersionLast="47" xr6:coauthVersionMax="47" xr10:uidLastSave="{00000000-0000-0000-0000-000000000000}"/>
  <bookViews>
    <workbookView xWindow="-20610" yWindow="4545" windowWidth="20730" windowHeight="11160" activeTab="1" xr2:uid="{00000000-000D-0000-FFFF-FFFF00000000}"/>
  </bookViews>
  <sheets>
    <sheet name="BridgeHillTopo" sheetId="1" r:id="rId1"/>
    <sheet name="Augar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10" i="1" l="1"/>
  <c r="I11" i="1"/>
  <c r="I12" i="1"/>
  <c r="I13" i="1"/>
  <c r="I14" i="1"/>
  <c r="I15" i="1"/>
  <c r="I16" i="1"/>
  <c r="I17" i="1"/>
  <c r="I18" i="1"/>
  <c r="I19" i="1"/>
  <c r="I20" i="1"/>
  <c r="I21" i="1"/>
  <c r="I30" i="1"/>
  <c r="I31" i="1"/>
  <c r="I32" i="1"/>
  <c r="I33" i="1"/>
  <c r="I34" i="1"/>
  <c r="I35" i="1"/>
  <c r="I36" i="1"/>
  <c r="I37" i="1"/>
  <c r="I38" i="1"/>
  <c r="I39" i="1"/>
  <c r="I40" i="1"/>
  <c r="H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3" i="1"/>
  <c r="H34" i="1"/>
  <c r="H35" i="1"/>
  <c r="H36" i="1"/>
  <c r="H37" i="1"/>
  <c r="H39" i="1"/>
  <c r="H40" i="1"/>
  <c r="H3" i="1"/>
  <c r="G4" i="1"/>
  <c r="I4" i="1" s="1"/>
  <c r="G5" i="1"/>
  <c r="H5" i="1" s="1"/>
  <c r="G6" i="1"/>
  <c r="I6" i="1" s="1"/>
  <c r="G7" i="1"/>
  <c r="I7" i="1" s="1"/>
  <c r="G8" i="1"/>
  <c r="I8" i="1" s="1"/>
  <c r="G9" i="1"/>
  <c r="H9" i="1" s="1"/>
  <c r="G10" i="1"/>
  <c r="H10" i="1" s="1"/>
  <c r="G11" i="1"/>
  <c r="H11" i="1" s="1"/>
  <c r="G12" i="1"/>
  <c r="G13" i="1"/>
  <c r="G14" i="1"/>
  <c r="G15" i="1"/>
  <c r="G16" i="1"/>
  <c r="G17" i="1"/>
  <c r="G18" i="1"/>
  <c r="G19" i="1"/>
  <c r="G20" i="1"/>
  <c r="G21" i="1"/>
  <c r="G22" i="1"/>
  <c r="I22" i="1" s="1"/>
  <c r="G23" i="1"/>
  <c r="I23" i="1" s="1"/>
  <c r="G24" i="1"/>
  <c r="I24" i="1" s="1"/>
  <c r="G25" i="1"/>
  <c r="H25" i="1" s="1"/>
  <c r="G26" i="1"/>
  <c r="I26" i="1" s="1"/>
  <c r="G27" i="1"/>
  <c r="I27" i="1" s="1"/>
  <c r="G28" i="1"/>
  <c r="I28" i="1" s="1"/>
  <c r="G29" i="1"/>
  <c r="H29" i="1" s="1"/>
  <c r="G30" i="1"/>
  <c r="H30" i="1" s="1"/>
  <c r="G31" i="1"/>
  <c r="H31" i="1" s="1"/>
  <c r="G32" i="1"/>
  <c r="G33" i="1"/>
  <c r="G34" i="1"/>
  <c r="G35" i="1"/>
  <c r="G36" i="1"/>
  <c r="G37" i="1"/>
  <c r="G38" i="1"/>
  <c r="H38" i="1" s="1"/>
  <c r="G39" i="1"/>
  <c r="G40" i="1"/>
  <c r="G3" i="1"/>
  <c r="F4" i="1"/>
  <c r="F5" i="1"/>
  <c r="F6" i="1"/>
  <c r="F7" i="1"/>
  <c r="F8" i="1"/>
  <c r="H8" i="1" s="1"/>
  <c r="F9" i="1"/>
  <c r="I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H28" i="1" s="1"/>
  <c r="F29" i="1"/>
  <c r="I29" i="1" s="1"/>
  <c r="F30" i="1"/>
  <c r="F31" i="1"/>
  <c r="F32" i="1"/>
  <c r="H32" i="1" s="1"/>
  <c r="F33" i="1"/>
  <c r="F34" i="1"/>
  <c r="F35" i="1"/>
  <c r="F36" i="1"/>
  <c r="F37" i="1"/>
  <c r="F38" i="1"/>
  <c r="F39" i="1"/>
  <c r="F40" i="1"/>
  <c r="F3" i="1"/>
  <c r="G2" i="1"/>
  <c r="F2" i="1"/>
  <c r="H27" i="1" l="1"/>
  <c r="H7" i="1"/>
  <c r="I25" i="1"/>
  <c r="I5" i="1"/>
  <c r="H26" i="1"/>
  <c r="H6" i="1"/>
  <c r="I3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H2" i="1"/>
  <c r="I2" i="1"/>
  <c r="L23" i="1" l="1"/>
  <c r="L26" i="1"/>
  <c r="L32" i="1"/>
  <c r="L15" i="1"/>
  <c r="L17" i="1"/>
  <c r="L4" i="1"/>
  <c r="L24" i="1"/>
  <c r="L9" i="1"/>
  <c r="L34" i="1"/>
  <c r="L5" i="1"/>
  <c r="L25" i="1"/>
  <c r="L6" i="1"/>
  <c r="L8" i="1"/>
  <c r="L29" i="1"/>
  <c r="L30" i="1"/>
  <c r="L36" i="1"/>
  <c r="L38" i="1"/>
  <c r="L18" i="1"/>
  <c r="L19" i="1"/>
  <c r="L39" i="1"/>
  <c r="L10" i="1"/>
  <c r="L31" i="1"/>
  <c r="L33" i="1"/>
  <c r="L14" i="1"/>
  <c r="L35" i="1"/>
  <c r="L16" i="1"/>
  <c r="L20" i="1"/>
  <c r="L40" i="1"/>
  <c r="L7" i="1"/>
  <c r="L28" i="1"/>
  <c r="L13" i="1"/>
  <c r="L37" i="1"/>
  <c r="L21" i="1"/>
  <c r="L3" i="1"/>
  <c r="L27" i="1"/>
  <c r="L11" i="1"/>
  <c r="L12" i="1"/>
  <c r="L22" i="1"/>
</calcChain>
</file>

<file path=xl/sharedStrings.xml><?xml version="1.0" encoding="utf-8"?>
<sst xmlns="http://schemas.openxmlformats.org/spreadsheetml/2006/main" count="182" uniqueCount="69">
  <si>
    <t>Distance</t>
  </si>
  <si>
    <t>Bearing</t>
  </si>
  <si>
    <t>Angle</t>
  </si>
  <si>
    <t>Notes</t>
  </si>
  <si>
    <t>Base of hill</t>
  </si>
  <si>
    <t>Site 1</t>
  </si>
  <si>
    <t>side of dune</t>
  </si>
  <si>
    <t>Site 2</t>
  </si>
  <si>
    <t>Top of Hill</t>
  </si>
  <si>
    <t>Site 3</t>
  </si>
  <si>
    <t>Deep leaf Litter</t>
  </si>
  <si>
    <t>Sand Lip</t>
  </si>
  <si>
    <t>Site 4</t>
  </si>
  <si>
    <t>Site 5</t>
  </si>
  <si>
    <t>Going Around Bush</t>
  </si>
  <si>
    <t>Site 6</t>
  </si>
  <si>
    <t>angle (rads)</t>
  </si>
  <si>
    <t>dist (m)</t>
  </si>
  <si>
    <t>point x (abs)</t>
  </si>
  <si>
    <t>point y (abs)</t>
  </si>
  <si>
    <t>point x (rel)</t>
  </si>
  <si>
    <t>point y (rel)</t>
  </si>
  <si>
    <t>point y (rel to 0)</t>
  </si>
  <si>
    <t>Horizon</t>
  </si>
  <si>
    <t>Depth (cm)</t>
  </si>
  <si>
    <t>Grain size</t>
  </si>
  <si>
    <t>Texture</t>
  </si>
  <si>
    <t>pH</t>
  </si>
  <si>
    <t>Colour</t>
  </si>
  <si>
    <t>A1</t>
  </si>
  <si>
    <t>A2</t>
  </si>
  <si>
    <t>B2s</t>
  </si>
  <si>
    <t>C</t>
  </si>
  <si>
    <t>Medium</t>
  </si>
  <si>
    <t>FSL</t>
  </si>
  <si>
    <t>SL</t>
  </si>
  <si>
    <t>2.5Y 4/1</t>
  </si>
  <si>
    <t>10YR 5/2</t>
  </si>
  <si>
    <t>10YR 4/4</t>
  </si>
  <si>
    <t>10YR 5/4</t>
  </si>
  <si>
    <t>B2H</t>
  </si>
  <si>
    <t>NR</t>
  </si>
  <si>
    <t>S</t>
  </si>
  <si>
    <t>10YR 4/1</t>
  </si>
  <si>
    <t>7YR 7/2</t>
  </si>
  <si>
    <t>10YR 6/4</t>
  </si>
  <si>
    <t>10YR 6/2</t>
  </si>
  <si>
    <t>10YR 5/3</t>
  </si>
  <si>
    <t>B2</t>
  </si>
  <si>
    <t>2.5YR 4/1</t>
  </si>
  <si>
    <t>2.5YR 1/6</t>
  </si>
  <si>
    <t>2.5YR 2/4</t>
  </si>
  <si>
    <t>Fine</t>
  </si>
  <si>
    <t>2.5YR 5/2</t>
  </si>
  <si>
    <t>Lfsy</t>
  </si>
  <si>
    <t>10YR 2/1</t>
  </si>
  <si>
    <t>10YR 2/2</t>
  </si>
  <si>
    <t>7.5YR 8/1</t>
  </si>
  <si>
    <t>Bh</t>
  </si>
  <si>
    <t>Bhs</t>
  </si>
  <si>
    <t>B2hs</t>
  </si>
  <si>
    <t>Very Fine</t>
  </si>
  <si>
    <t>LS</t>
  </si>
  <si>
    <t>2.5YR 7/1</t>
  </si>
  <si>
    <t>10YR 3/1</t>
  </si>
  <si>
    <t>10YR 3/4</t>
  </si>
  <si>
    <t>10YR 7/1</t>
  </si>
  <si>
    <t>10YR 7/3</t>
  </si>
  <si>
    <t>10YR 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</si>
</sst>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Bridge Hill Topographic Profile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6B8-43D4-8AFE-EC3FF581B498}"/>
              </c:ext>
            </c:extLst>
          </c:dPt>
          <c:dPt>
            <c:idx val="7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B8-43D4-8AFE-EC3FF581B498}"/>
              </c:ext>
            </c:extLst>
          </c:dPt>
          <c:dPt>
            <c:idx val="14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B8-43D4-8AFE-EC3FF581B498}"/>
              </c:ext>
            </c:extLst>
          </c:dPt>
          <c:dPt>
            <c:idx val="23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6B8-43D4-8AFE-EC3FF581B498}"/>
              </c:ext>
            </c:extLst>
          </c:dPt>
          <c:dPt>
            <c:idx val="29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6B8-43D4-8AFE-EC3FF581B498}"/>
              </c:ext>
            </c:extLst>
          </c:dPt>
          <c:dPt>
            <c:idx val="37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B8-43D4-8AFE-EC3FF581B4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B2570C-03E6-4F25-BDD3-165E266A7B2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B8-43D4-8AFE-EC3FF581B4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6C861D-030E-451D-83F7-07C33D42BB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6B8-43D4-8AFE-EC3FF581B4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EABB68-5606-423B-8863-5F1DC71CD28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6B8-43D4-8AFE-EC3FF581B4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4E325D-BC44-417D-8F6B-2BDD437CCF6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6B8-43D4-8AFE-EC3FF581B4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F4AC71-CA06-4712-9315-2EA6B62AA37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6B8-43D4-8AFE-EC3FF581B4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9D507F-18BC-4F20-8E9A-DA01F0084C9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6B8-43D4-8AFE-EC3FF581B4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8F33A5-6094-4E30-AF7A-9EFC3CDD52F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6B8-43D4-8AFE-EC3FF581B4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6EF15F-2B04-49CB-8324-F19AB5CBE77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B8-43D4-8AFE-EC3FF581B49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0EAB06-ECA1-4F48-AE34-6A9526B3B1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6B8-43D4-8AFE-EC3FF581B49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7C5379-202D-48FF-AC90-40F5C40A66D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B8-43D4-8AFE-EC3FF581B4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3DEEF1-0DAC-45CC-A66D-F5D34F6E65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6B8-43D4-8AFE-EC3FF581B4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C54260-A52C-4CAD-996D-67061BE75A1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6B8-43D4-8AFE-EC3FF581B49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F61FD7-F1CE-448D-9EFF-710977F64C1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6B8-43D4-8AFE-EC3FF581B4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674B1E-C7B8-4D67-A4F3-9502A121D03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6B8-43D4-8AFE-EC3FF581B49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9D328B7-6E5D-498A-8B9E-CF5F31F65E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B8-43D4-8AFE-EC3FF581B49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8CAE6C-BDF1-440D-99BC-A34A63221C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6B8-43D4-8AFE-EC3FF581B49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2C6A91B-08DE-4CC5-AF1D-4432FF9E77E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6B8-43D4-8AFE-EC3FF581B49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04F2DA-994B-4A77-8189-42BA98EC55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6B8-43D4-8AFE-EC3FF581B4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32F66B-E3F3-4D22-B3CB-1FD483D740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6B8-43D4-8AFE-EC3FF581B49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B75F40A-0B32-43CE-9CB7-AC0AF88860B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6B8-43D4-8AFE-EC3FF581B49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FEE532B-02AC-41CD-A819-D40C9D86CE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6B8-43D4-8AFE-EC3FF581B49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63F59FB-124E-4231-837D-2E01B044340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6B8-43D4-8AFE-EC3FF581B49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F2D38E6-A959-4E21-80BA-FD15C4787DC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6B8-43D4-8AFE-EC3FF581B49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0C71063-A8AD-4227-AAAD-475083FC04D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B8-43D4-8AFE-EC3FF581B49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C79C17-65B8-46A9-9E1D-BB2E3392B75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6B8-43D4-8AFE-EC3FF581B49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99C8625-EEFF-4D10-B9BA-E7EAB63D1E6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6B8-43D4-8AFE-EC3FF581B49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FE28FDE-E237-479D-B5EA-5A268C0D4A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6B8-43D4-8AFE-EC3FF581B49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6C42F66-9E1B-4A45-9DB0-659E20FAD10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6B8-43D4-8AFE-EC3FF581B49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80C39C3-49E2-4791-AC15-5131B51C943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6B8-43D4-8AFE-EC3FF581B49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7FF602E-552C-492F-9279-6ECF5F394E6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B8-43D4-8AFE-EC3FF581B49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0FD511F-476D-4F6D-87E4-6214A84D34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6B8-43D4-8AFE-EC3FF581B49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111CF5A-1FEC-4D8E-9022-13DA10CE93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6B8-43D4-8AFE-EC3FF581B49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27AB693-6C8B-4BE0-8E4E-402AFA3071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6B8-43D4-8AFE-EC3FF581B49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BC9CB5A-4B73-4C18-B935-327D904788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6B8-43D4-8AFE-EC3FF581B49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8600E9-09FC-4D6F-A18A-DDD0FCD4D9F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6B8-43D4-8AFE-EC3FF581B49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305D31F-6EDC-4B67-95DF-FBF4D2C391A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6B8-43D4-8AFE-EC3FF581B49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BC47D66-94E1-460E-A9D2-67747EE7DD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6B8-43D4-8AFE-EC3FF581B49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C0C934-3E3B-4FED-BCEA-BB39D3F90B3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B8-43D4-8AFE-EC3FF581B49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11A4A2C-897A-4845-93EF-2749786B24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6B8-43D4-8AFE-EC3FF581B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BridgeHillTopo!$J$2:$J$40</c:f>
              <c:numCache>
                <c:formatCode>General</c:formatCode>
                <c:ptCount val="39"/>
                <c:pt idx="0">
                  <c:v>0</c:v>
                </c:pt>
                <c:pt idx="1">
                  <c:v>2.1116854623264318</c:v>
                </c:pt>
                <c:pt idx="2">
                  <c:v>3.6620368144141917</c:v>
                </c:pt>
                <c:pt idx="3">
                  <c:v>6.6676013700583487</c:v>
                </c:pt>
                <c:pt idx="4">
                  <c:v>8.4382256412677084</c:v>
                </c:pt>
                <c:pt idx="5">
                  <c:v>11.22453928707764</c:v>
                </c:pt>
                <c:pt idx="6">
                  <c:v>13.866571894064721</c:v>
                </c:pt>
                <c:pt idx="7">
                  <c:v>17.821265697781058</c:v>
                </c:pt>
                <c:pt idx="8">
                  <c:v>20.068250813528977</c:v>
                </c:pt>
                <c:pt idx="9">
                  <c:v>23.075267200043882</c:v>
                </c:pt>
                <c:pt idx="10">
                  <c:v>25.959098855621797</c:v>
                </c:pt>
                <c:pt idx="11">
                  <c:v>29.533024412891351</c:v>
                </c:pt>
                <c:pt idx="12">
                  <c:v>32.733129030930733</c:v>
                </c:pt>
                <c:pt idx="13">
                  <c:v>35.512258255526433</c:v>
                </c:pt>
                <c:pt idx="14">
                  <c:v>38.112326417545887</c:v>
                </c:pt>
                <c:pt idx="15">
                  <c:v>42.199278592546548</c:v>
                </c:pt>
                <c:pt idx="16">
                  <c:v>43.803306660947094</c:v>
                </c:pt>
                <c:pt idx="17">
                  <c:v>45.541738009401023</c:v>
                </c:pt>
                <c:pt idx="18">
                  <c:v>48.347354732471729</c:v>
                </c:pt>
                <c:pt idx="19">
                  <c:v>49.977896671736445</c:v>
                </c:pt>
                <c:pt idx="20">
                  <c:v>52.391847063441176</c:v>
                </c:pt>
                <c:pt idx="21">
                  <c:v>53.872750503912563</c:v>
                </c:pt>
                <c:pt idx="22">
                  <c:v>55.418676263547127</c:v>
                </c:pt>
                <c:pt idx="23">
                  <c:v>57.046804022661874</c:v>
                </c:pt>
                <c:pt idx="24">
                  <c:v>58.934271519890125</c:v>
                </c:pt>
                <c:pt idx="25">
                  <c:v>62.834382738084734</c:v>
                </c:pt>
                <c:pt idx="26">
                  <c:v>66.385338749070684</c:v>
                </c:pt>
                <c:pt idx="27">
                  <c:v>70.058400735363819</c:v>
                </c:pt>
                <c:pt idx="28">
                  <c:v>71.385427047111989</c:v>
                </c:pt>
                <c:pt idx="29">
                  <c:v>73.166328049040487</c:v>
                </c:pt>
                <c:pt idx="30">
                  <c:v>75.894308070961472</c:v>
                </c:pt>
                <c:pt idx="31">
                  <c:v>78.477285264015919</c:v>
                </c:pt>
                <c:pt idx="32">
                  <c:v>82.021841639669205</c:v>
                </c:pt>
                <c:pt idx="33">
                  <c:v>84.881848082015026</c:v>
                </c:pt>
                <c:pt idx="34">
                  <c:v>88.061938767619864</c:v>
                </c:pt>
                <c:pt idx="35">
                  <c:v>91.608144733889574</c:v>
                </c:pt>
                <c:pt idx="36">
                  <c:v>95.097108277851049</c:v>
                </c:pt>
                <c:pt idx="37">
                  <c:v>98.706472924558796</c:v>
                </c:pt>
                <c:pt idx="38">
                  <c:v>101.1231611303037</c:v>
                </c:pt>
              </c:numCache>
            </c:numRef>
          </c:xVal>
          <c:yVal>
            <c:numRef>
              <c:f>BridgeHillTopo!$L$2:$L$40</c:f>
              <c:numCache>
                <c:formatCode>General</c:formatCode>
                <c:ptCount val="39"/>
                <c:pt idx="0">
                  <c:v>13.717173606070089</c:v>
                </c:pt>
                <c:pt idx="1">
                  <c:v>14.793131090452814</c:v>
                </c:pt>
                <c:pt idx="2">
                  <c:v>15.583074559999627</c:v>
                </c:pt>
                <c:pt idx="3">
                  <c:v>16.92123811571901</c:v>
                </c:pt>
                <c:pt idx="4">
                  <c:v>17.78482927489349</c:v>
                </c:pt>
                <c:pt idx="5">
                  <c:v>19.025376036274682</c:v>
                </c:pt>
                <c:pt idx="6">
                  <c:v>20.039557333487881</c:v>
                </c:pt>
                <c:pt idx="7">
                  <c:v>21.968390379359821</c:v>
                </c:pt>
                <c:pt idx="8">
                  <c:v>23.064318246332515</c:v>
                </c:pt>
                <c:pt idx="9">
                  <c:v>24.158782704974655</c:v>
                </c:pt>
                <c:pt idx="10">
                  <c:v>25.151765576068982</c:v>
                </c:pt>
                <c:pt idx="11">
                  <c:v>26.109396042948312</c:v>
                </c:pt>
                <c:pt idx="12">
                  <c:v>26.731433367875844</c:v>
                </c:pt>
                <c:pt idx="13">
                  <c:v>27.072667529410261</c:v>
                </c:pt>
                <c:pt idx="14">
                  <c:v>27.300144017981644</c:v>
                </c:pt>
                <c:pt idx="15">
                  <c:v>28.020783955299407</c:v>
                </c:pt>
                <c:pt idx="16">
                  <c:v>27.372714548689878</c:v>
                </c:pt>
                <c:pt idx="17">
                  <c:v>26.739977283537392</c:v>
                </c:pt>
                <c:pt idx="18">
                  <c:v>25.828377150131296</c:v>
                </c:pt>
                <c:pt idx="19">
                  <c:v>24.997574535607924</c:v>
                </c:pt>
                <c:pt idx="20">
                  <c:v>23.659499983728036</c:v>
                </c:pt>
                <c:pt idx="21">
                  <c:v>22.804499983728036</c:v>
                </c:pt>
                <c:pt idx="22">
                  <c:v>22.050501611250823</c:v>
                </c:pt>
                <c:pt idx="23">
                  <c:v>21.110501611250825</c:v>
                </c:pt>
                <c:pt idx="24">
                  <c:v>20.18992220299376</c:v>
                </c:pt>
                <c:pt idx="25">
                  <c:v>17.846498962153014</c:v>
                </c:pt>
                <c:pt idx="26">
                  <c:v>15.878171903952886</c:v>
                </c:pt>
                <c:pt idx="27">
                  <c:v>13.92517020276358</c:v>
                </c:pt>
                <c:pt idx="28">
                  <c:v>12.995976375874886</c:v>
                </c:pt>
                <c:pt idx="29">
                  <c:v>11.883145920985154</c:v>
                </c:pt>
                <c:pt idx="30">
                  <c:v>10.308145920985154</c:v>
                </c:pt>
                <c:pt idx="31">
                  <c:v>9.1036838750241618</c:v>
                </c:pt>
                <c:pt idx="32">
                  <c:v>7.5255456998900572</c:v>
                </c:pt>
                <c:pt idx="33">
                  <c:v>5.9402182416845353</c:v>
                </c:pt>
                <c:pt idx="34">
                  <c:v>4.0294269837682339</c:v>
                </c:pt>
                <c:pt idx="35">
                  <c:v>2.222544794804838</c:v>
                </c:pt>
                <c:pt idx="36">
                  <c:v>1.0211983048579292</c:v>
                </c:pt>
                <c:pt idx="37">
                  <c:v>0.25400416574039753</c:v>
                </c:pt>
                <c:pt idx="3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BridgeHillTopo!$E$2:$E$40</c15:f>
                <c15:dlblRangeCache>
                  <c:ptCount val="39"/>
                  <c:pt idx="3">
                    <c:v>Site 1</c:v>
                  </c:pt>
                  <c:pt idx="7">
                    <c:v>Site 2</c:v>
                  </c:pt>
                  <c:pt idx="14">
                    <c:v>Site 3</c:v>
                  </c:pt>
                  <c:pt idx="23">
                    <c:v>Site 4</c:v>
                  </c:pt>
                  <c:pt idx="29">
                    <c:v>Site 5</c:v>
                  </c:pt>
                  <c:pt idx="37">
                    <c:v>Site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6B8-43D4-8AFE-EC3FF581B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9594591"/>
        <c:axId val="1389596511"/>
      </c:scatterChart>
      <c:valAx>
        <c:axId val="138959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96511"/>
        <c:crossesAt val="-5"/>
        <c:crossBetween val="midCat"/>
      </c:valAx>
      <c:valAx>
        <c:axId val="138959651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9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12</xdr:row>
      <xdr:rowOff>100011</xdr:rowOff>
    </xdr:from>
    <xdr:to>
      <xdr:col>25</xdr:col>
      <xdr:colOff>65775</xdr:colOff>
      <xdr:row>40</xdr:row>
      <xdr:rowOff>166011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39094-EA72-D50A-3970-5C7C55F7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opLeftCell="A24" zoomScaleNormal="100" workbookViewId="0">
      <selection activeCell="M41" sqref="M41"/>
    </sheetView>
  </sheetViews>
  <sheetFormatPr defaultRowHeight="15" x14ac:dyDescent="0.25"/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F1" s="1" t="s">
        <v>16</v>
      </c>
      <c r="G1" s="2" t="s">
        <v>17</v>
      </c>
      <c r="H1" s="3" t="s">
        <v>18</v>
      </c>
      <c r="I1" s="4" t="s">
        <v>19</v>
      </c>
      <c r="J1" s="5" t="s">
        <v>20</v>
      </c>
      <c r="K1" s="4" t="s">
        <v>21</v>
      </c>
      <c r="L1" s="2" t="s">
        <v>22</v>
      </c>
    </row>
    <row r="2" spans="1:12" x14ac:dyDescent="0.25">
      <c r="A2">
        <v>140</v>
      </c>
      <c r="B2">
        <v>180</v>
      </c>
      <c r="C2">
        <v>24</v>
      </c>
      <c r="D2" t="s">
        <v>4</v>
      </c>
      <c r="F2">
        <f>RADIANS(C2)</f>
        <v>0.41887902047863912</v>
      </c>
      <c r="G2">
        <f>A2/100</f>
        <v>1.4</v>
      </c>
      <c r="H2">
        <f t="shared" ref="H2:H40" si="0">G2*COS(F2)</f>
        <v>1.2789636406996412</v>
      </c>
      <c r="I2">
        <f t="shared" ref="I2:I40" si="1">G2*SIN(F2)</f>
        <v>0.56943130030612021</v>
      </c>
      <c r="J2">
        <v>0</v>
      </c>
      <c r="K2">
        <v>0</v>
      </c>
      <c r="L2">
        <f>ABS($K$40)+K2</f>
        <v>13.717173606070089</v>
      </c>
    </row>
    <row r="3" spans="1:12" x14ac:dyDescent="0.25">
      <c r="A3">
        <v>237</v>
      </c>
      <c r="B3">
        <v>155</v>
      </c>
      <c r="C3">
        <v>27</v>
      </c>
      <c r="F3">
        <f>RADIANS(C3)</f>
        <v>0.47123889803846897</v>
      </c>
      <c r="G3">
        <f>A3/100</f>
        <v>2.37</v>
      </c>
      <c r="H3">
        <f t="shared" si="0"/>
        <v>2.1116854623264318</v>
      </c>
      <c r="I3">
        <f t="shared" si="1"/>
        <v>1.0759574843827258</v>
      </c>
      <c r="J3">
        <f>J2+H3</f>
        <v>2.1116854623264318</v>
      </c>
      <c r="K3">
        <f>K2+I3</f>
        <v>1.0759574843827258</v>
      </c>
      <c r="L3">
        <f>ABS($K$40)+K3</f>
        <v>14.793131090452814</v>
      </c>
    </row>
    <row r="4" spans="1:12" x14ac:dyDescent="0.25">
      <c r="A4">
        <v>174</v>
      </c>
      <c r="B4">
        <v>155</v>
      </c>
      <c r="C4">
        <v>27</v>
      </c>
      <c r="F4">
        <f t="shared" ref="F4:F40" si="2">RADIANS(C4)</f>
        <v>0.47123889803846897</v>
      </c>
      <c r="G4">
        <f t="shared" ref="G4:G40" si="3">A4/100</f>
        <v>1.74</v>
      </c>
      <c r="H4">
        <f t="shared" si="0"/>
        <v>1.5503513520877601</v>
      </c>
      <c r="I4">
        <f t="shared" si="1"/>
        <v>0.78994346954681138</v>
      </c>
      <c r="J4">
        <f t="shared" ref="J4:J40" si="4">J3+H4</f>
        <v>3.6620368144141917</v>
      </c>
      <c r="K4">
        <f t="shared" ref="K4:K40" si="5">K3+I4</f>
        <v>1.865900953929537</v>
      </c>
      <c r="L4">
        <f t="shared" ref="L4:L40" si="6">ABS($K$40)+K4</f>
        <v>15.583074559999627</v>
      </c>
    </row>
    <row r="5" spans="1:12" x14ac:dyDescent="0.25">
      <c r="A5">
        <v>329</v>
      </c>
      <c r="B5">
        <v>155</v>
      </c>
      <c r="C5">
        <v>24</v>
      </c>
      <c r="E5" t="s">
        <v>5</v>
      </c>
      <c r="F5">
        <f t="shared" si="2"/>
        <v>0.41887902047863912</v>
      </c>
      <c r="G5">
        <f t="shared" si="3"/>
        <v>3.29</v>
      </c>
      <c r="H5">
        <f t="shared" si="0"/>
        <v>3.005564555644157</v>
      </c>
      <c r="I5">
        <f t="shared" si="1"/>
        <v>1.3381635557193827</v>
      </c>
      <c r="J5">
        <f t="shared" si="4"/>
        <v>6.6676013700583487</v>
      </c>
      <c r="K5">
        <f t="shared" si="5"/>
        <v>3.2040645096489198</v>
      </c>
      <c r="L5">
        <f t="shared" si="6"/>
        <v>16.92123811571901</v>
      </c>
    </row>
    <row r="6" spans="1:12" x14ac:dyDescent="0.25">
      <c r="A6">
        <v>197</v>
      </c>
      <c r="B6">
        <v>130</v>
      </c>
      <c r="C6">
        <v>26</v>
      </c>
      <c r="F6">
        <f t="shared" si="2"/>
        <v>0.4537856055185257</v>
      </c>
      <c r="G6">
        <f t="shared" si="3"/>
        <v>1.97</v>
      </c>
      <c r="H6">
        <f t="shared" si="0"/>
        <v>1.7706242712093589</v>
      </c>
      <c r="I6">
        <f t="shared" si="1"/>
        <v>0.86359115917448248</v>
      </c>
      <c r="J6">
        <f t="shared" si="4"/>
        <v>8.4382256412677084</v>
      </c>
      <c r="K6">
        <f t="shared" si="5"/>
        <v>4.0676556688234022</v>
      </c>
      <c r="L6">
        <f t="shared" si="6"/>
        <v>17.78482927489349</v>
      </c>
    </row>
    <row r="7" spans="1:12" x14ac:dyDescent="0.25">
      <c r="A7">
        <v>305</v>
      </c>
      <c r="B7">
        <v>150</v>
      </c>
      <c r="C7">
        <v>24</v>
      </c>
      <c r="D7" t="s">
        <v>6</v>
      </c>
      <c r="F7">
        <f t="shared" si="2"/>
        <v>0.41887902047863912</v>
      </c>
      <c r="G7">
        <f t="shared" si="3"/>
        <v>3.05</v>
      </c>
      <c r="H7">
        <f t="shared" si="0"/>
        <v>2.7863136458099325</v>
      </c>
      <c r="I7">
        <f t="shared" si="1"/>
        <v>1.2405467613811905</v>
      </c>
      <c r="J7">
        <f t="shared" si="4"/>
        <v>11.22453928707764</v>
      </c>
      <c r="K7">
        <f t="shared" si="5"/>
        <v>5.3082024302045925</v>
      </c>
      <c r="L7">
        <f t="shared" si="6"/>
        <v>19.025376036274682</v>
      </c>
    </row>
    <row r="8" spans="1:12" x14ac:dyDescent="0.25">
      <c r="A8">
        <v>283</v>
      </c>
      <c r="B8">
        <v>146</v>
      </c>
      <c r="C8">
        <v>21</v>
      </c>
      <c r="F8">
        <f t="shared" si="2"/>
        <v>0.36651914291880922</v>
      </c>
      <c r="G8">
        <f t="shared" si="3"/>
        <v>2.83</v>
      </c>
      <c r="H8">
        <f t="shared" si="0"/>
        <v>2.642032606987081</v>
      </c>
      <c r="I8">
        <f t="shared" si="1"/>
        <v>1.0141812972131998</v>
      </c>
      <c r="J8">
        <f t="shared" si="4"/>
        <v>13.866571894064721</v>
      </c>
      <c r="K8">
        <f t="shared" si="5"/>
        <v>6.3223837274177921</v>
      </c>
      <c r="L8">
        <f t="shared" si="6"/>
        <v>20.039557333487881</v>
      </c>
    </row>
    <row r="9" spans="1:12" x14ac:dyDescent="0.25">
      <c r="A9">
        <v>440</v>
      </c>
      <c r="B9">
        <v>150</v>
      </c>
      <c r="C9">
        <v>26</v>
      </c>
      <c r="E9" t="s">
        <v>7</v>
      </c>
      <c r="F9">
        <f t="shared" si="2"/>
        <v>0.4537856055185257</v>
      </c>
      <c r="G9">
        <f t="shared" si="3"/>
        <v>4.4000000000000004</v>
      </c>
      <c r="H9">
        <f t="shared" si="0"/>
        <v>3.9546938037163355</v>
      </c>
      <c r="I9">
        <f t="shared" si="1"/>
        <v>1.9288330458719407</v>
      </c>
      <c r="J9">
        <f t="shared" si="4"/>
        <v>17.821265697781058</v>
      </c>
      <c r="K9">
        <f t="shared" si="5"/>
        <v>8.2512167732897321</v>
      </c>
      <c r="L9">
        <f t="shared" si="6"/>
        <v>21.968390379359821</v>
      </c>
    </row>
    <row r="10" spans="1:12" x14ac:dyDescent="0.25">
      <c r="A10">
        <v>250</v>
      </c>
      <c r="B10">
        <v>145</v>
      </c>
      <c r="C10">
        <v>26</v>
      </c>
      <c r="F10">
        <f t="shared" si="2"/>
        <v>0.4537856055185257</v>
      </c>
      <c r="G10">
        <f t="shared" si="3"/>
        <v>2.5</v>
      </c>
      <c r="H10">
        <f t="shared" si="0"/>
        <v>2.2469851157479175</v>
      </c>
      <c r="I10">
        <f t="shared" si="1"/>
        <v>1.0959278669726935</v>
      </c>
      <c r="J10">
        <f t="shared" si="4"/>
        <v>20.068250813528977</v>
      </c>
      <c r="K10">
        <f t="shared" si="5"/>
        <v>9.3471446402624263</v>
      </c>
      <c r="L10">
        <f t="shared" si="6"/>
        <v>23.064318246332515</v>
      </c>
    </row>
    <row r="11" spans="1:12" x14ac:dyDescent="0.25">
      <c r="A11">
        <v>320</v>
      </c>
      <c r="B11">
        <v>145</v>
      </c>
      <c r="C11">
        <v>20</v>
      </c>
      <c r="F11">
        <f t="shared" si="2"/>
        <v>0.3490658503988659</v>
      </c>
      <c r="G11">
        <f t="shared" si="3"/>
        <v>3.2</v>
      </c>
      <c r="H11">
        <f t="shared" si="0"/>
        <v>3.0070163865149073</v>
      </c>
      <c r="I11">
        <f t="shared" si="1"/>
        <v>1.0944644586421399</v>
      </c>
      <c r="J11">
        <f t="shared" si="4"/>
        <v>23.075267200043882</v>
      </c>
      <c r="K11">
        <f t="shared" si="5"/>
        <v>10.441609098904566</v>
      </c>
      <c r="L11">
        <f t="shared" si="6"/>
        <v>24.158782704974655</v>
      </c>
    </row>
    <row r="12" spans="1:12" x14ac:dyDescent="0.25">
      <c r="A12">
        <v>305</v>
      </c>
      <c r="B12">
        <v>165</v>
      </c>
      <c r="C12">
        <v>19</v>
      </c>
      <c r="F12">
        <f t="shared" si="2"/>
        <v>0.33161255787892263</v>
      </c>
      <c r="G12">
        <f t="shared" si="3"/>
        <v>3.05</v>
      </c>
      <c r="H12">
        <f t="shared" si="0"/>
        <v>2.8838316555779162</v>
      </c>
      <c r="I12">
        <f t="shared" si="1"/>
        <v>0.99298287109432792</v>
      </c>
      <c r="J12">
        <f t="shared" si="4"/>
        <v>25.959098855621797</v>
      </c>
      <c r="K12">
        <f t="shared" si="5"/>
        <v>11.434591969998895</v>
      </c>
      <c r="L12">
        <f t="shared" si="6"/>
        <v>25.151765576068982</v>
      </c>
    </row>
    <row r="13" spans="1:12" x14ac:dyDescent="0.25">
      <c r="A13">
        <v>370</v>
      </c>
      <c r="B13">
        <v>145</v>
      </c>
      <c r="C13">
        <v>15</v>
      </c>
      <c r="F13">
        <f t="shared" si="2"/>
        <v>0.26179938779914941</v>
      </c>
      <c r="G13">
        <f t="shared" si="3"/>
        <v>3.7</v>
      </c>
      <c r="H13">
        <f t="shared" si="0"/>
        <v>3.5739255572695527</v>
      </c>
      <c r="I13">
        <f t="shared" si="1"/>
        <v>0.95763046687932674</v>
      </c>
      <c r="J13">
        <f t="shared" si="4"/>
        <v>29.533024412891351</v>
      </c>
      <c r="K13">
        <f t="shared" si="5"/>
        <v>12.392222436878221</v>
      </c>
      <c r="L13">
        <f t="shared" si="6"/>
        <v>26.109396042948312</v>
      </c>
    </row>
    <row r="14" spans="1:12" x14ac:dyDescent="0.25">
      <c r="A14">
        <v>326</v>
      </c>
      <c r="B14">
        <v>130</v>
      </c>
      <c r="C14">
        <v>11</v>
      </c>
      <c r="D14" t="s">
        <v>8</v>
      </c>
      <c r="F14">
        <f t="shared" si="2"/>
        <v>0.19198621771937624</v>
      </c>
      <c r="G14">
        <f t="shared" si="3"/>
        <v>3.26</v>
      </c>
      <c r="H14">
        <f t="shared" si="0"/>
        <v>3.2001046180393842</v>
      </c>
      <c r="I14">
        <f t="shared" si="1"/>
        <v>0.62203732492753605</v>
      </c>
      <c r="J14">
        <f t="shared" si="4"/>
        <v>32.733129030930733</v>
      </c>
      <c r="K14">
        <f t="shared" si="5"/>
        <v>13.014259761805757</v>
      </c>
      <c r="L14">
        <f t="shared" si="6"/>
        <v>26.731433367875844</v>
      </c>
    </row>
    <row r="15" spans="1:12" x14ac:dyDescent="0.25">
      <c r="A15">
        <v>280</v>
      </c>
      <c r="B15">
        <v>135</v>
      </c>
      <c r="C15">
        <v>7</v>
      </c>
      <c r="F15">
        <f t="shared" si="2"/>
        <v>0.12217304763960307</v>
      </c>
      <c r="G15">
        <f t="shared" si="3"/>
        <v>2.8</v>
      </c>
      <c r="H15">
        <f t="shared" si="0"/>
        <v>2.7791292245957013</v>
      </c>
      <c r="I15">
        <f t="shared" si="1"/>
        <v>0.34123416153441294</v>
      </c>
      <c r="J15">
        <f t="shared" si="4"/>
        <v>35.512258255526433</v>
      </c>
      <c r="K15">
        <f t="shared" si="5"/>
        <v>13.35549392334017</v>
      </c>
      <c r="L15">
        <f t="shared" si="6"/>
        <v>27.072667529410261</v>
      </c>
    </row>
    <row r="16" spans="1:12" x14ac:dyDescent="0.25">
      <c r="A16">
        <v>261</v>
      </c>
      <c r="B16">
        <v>160</v>
      </c>
      <c r="C16">
        <v>5</v>
      </c>
      <c r="E16" t="s">
        <v>9</v>
      </c>
      <c r="F16">
        <f t="shared" si="2"/>
        <v>8.7266462599716474E-2</v>
      </c>
      <c r="G16">
        <f t="shared" si="3"/>
        <v>2.61</v>
      </c>
      <c r="H16">
        <f t="shared" si="0"/>
        <v>2.6000681620194559</v>
      </c>
      <c r="I16">
        <f t="shared" si="1"/>
        <v>0.2274764885713878</v>
      </c>
      <c r="J16">
        <f t="shared" si="4"/>
        <v>38.112326417545887</v>
      </c>
      <c r="K16">
        <f t="shared" si="5"/>
        <v>13.582970411911557</v>
      </c>
      <c r="L16">
        <f t="shared" si="6"/>
        <v>27.300144017981644</v>
      </c>
    </row>
    <row r="17" spans="1:12" x14ac:dyDescent="0.25">
      <c r="A17">
        <v>415</v>
      </c>
      <c r="B17">
        <v>120</v>
      </c>
      <c r="C17">
        <v>10</v>
      </c>
      <c r="D17" t="s">
        <v>8</v>
      </c>
      <c r="F17">
        <f t="shared" si="2"/>
        <v>0.17453292519943295</v>
      </c>
      <c r="G17">
        <f t="shared" si="3"/>
        <v>4.1500000000000004</v>
      </c>
      <c r="H17">
        <f t="shared" si="0"/>
        <v>4.0869521750006639</v>
      </c>
      <c r="I17">
        <f t="shared" si="1"/>
        <v>0.72063993731776088</v>
      </c>
      <c r="J17">
        <f t="shared" si="4"/>
        <v>42.199278592546548</v>
      </c>
      <c r="K17">
        <f t="shared" si="5"/>
        <v>14.303610349229318</v>
      </c>
      <c r="L17">
        <f t="shared" si="6"/>
        <v>28.020783955299407</v>
      </c>
    </row>
    <row r="18" spans="1:12" x14ac:dyDescent="0.25">
      <c r="A18">
        <v>173</v>
      </c>
      <c r="B18">
        <v>130</v>
      </c>
      <c r="C18">
        <v>-22</v>
      </c>
      <c r="F18">
        <f t="shared" si="2"/>
        <v>-0.38397243543875248</v>
      </c>
      <c r="G18">
        <f t="shared" si="3"/>
        <v>1.73</v>
      </c>
      <c r="H18">
        <f t="shared" si="0"/>
        <v>1.6040280684005421</v>
      </c>
      <c r="I18">
        <f t="shared" si="1"/>
        <v>-0.64806940660952783</v>
      </c>
      <c r="J18">
        <f t="shared" si="4"/>
        <v>43.803306660947094</v>
      </c>
      <c r="K18">
        <f t="shared" si="5"/>
        <v>13.65554094261979</v>
      </c>
      <c r="L18">
        <f t="shared" si="6"/>
        <v>27.372714548689878</v>
      </c>
    </row>
    <row r="19" spans="1:12" x14ac:dyDescent="0.25">
      <c r="A19">
        <v>185</v>
      </c>
      <c r="B19">
        <v>130</v>
      </c>
      <c r="C19">
        <v>-20</v>
      </c>
      <c r="F19">
        <f t="shared" si="2"/>
        <v>-0.3490658503988659</v>
      </c>
      <c r="G19">
        <f t="shared" si="3"/>
        <v>1.85</v>
      </c>
      <c r="H19">
        <f t="shared" si="0"/>
        <v>1.7384313484539307</v>
      </c>
      <c r="I19">
        <f t="shared" si="1"/>
        <v>-0.63273726515248718</v>
      </c>
      <c r="J19">
        <f t="shared" si="4"/>
        <v>45.541738009401023</v>
      </c>
      <c r="K19">
        <f t="shared" si="5"/>
        <v>13.022803677467303</v>
      </c>
      <c r="L19">
        <f t="shared" si="6"/>
        <v>26.739977283537392</v>
      </c>
    </row>
    <row r="20" spans="1:12" x14ac:dyDescent="0.25">
      <c r="A20">
        <v>295</v>
      </c>
      <c r="B20">
        <v>126</v>
      </c>
      <c r="C20">
        <v>-18</v>
      </c>
      <c r="F20">
        <f t="shared" si="2"/>
        <v>-0.31415926535897931</v>
      </c>
      <c r="G20">
        <f t="shared" si="3"/>
        <v>2.95</v>
      </c>
      <c r="H20">
        <f t="shared" si="0"/>
        <v>2.805616723070703</v>
      </c>
      <c r="I20">
        <f t="shared" si="1"/>
        <v>-0.91160013340609491</v>
      </c>
      <c r="J20">
        <f t="shared" si="4"/>
        <v>48.347354732471729</v>
      </c>
      <c r="K20">
        <f t="shared" si="5"/>
        <v>12.111203544061208</v>
      </c>
      <c r="L20">
        <f t="shared" si="6"/>
        <v>25.828377150131296</v>
      </c>
    </row>
    <row r="21" spans="1:12" x14ac:dyDescent="0.25">
      <c r="A21">
        <v>183</v>
      </c>
      <c r="B21">
        <v>115</v>
      </c>
      <c r="C21">
        <v>-27</v>
      </c>
      <c r="D21" t="s">
        <v>10</v>
      </c>
      <c r="F21">
        <f t="shared" si="2"/>
        <v>-0.47123889803846897</v>
      </c>
      <c r="G21">
        <f t="shared" si="3"/>
        <v>1.83</v>
      </c>
      <c r="H21">
        <f t="shared" si="0"/>
        <v>1.6305419392647134</v>
      </c>
      <c r="I21">
        <f t="shared" si="1"/>
        <v>-0.83080261452337056</v>
      </c>
      <c r="J21">
        <f t="shared" si="4"/>
        <v>49.977896671736445</v>
      </c>
      <c r="K21">
        <f t="shared" si="5"/>
        <v>11.280400929537837</v>
      </c>
      <c r="L21">
        <f t="shared" si="6"/>
        <v>24.997574535607924</v>
      </c>
    </row>
    <row r="22" spans="1:12" x14ac:dyDescent="0.25">
      <c r="A22">
        <v>276</v>
      </c>
      <c r="B22">
        <v>125</v>
      </c>
      <c r="C22">
        <v>-29</v>
      </c>
      <c r="F22">
        <f t="shared" si="2"/>
        <v>-0.50614548307835561</v>
      </c>
      <c r="G22">
        <f t="shared" si="3"/>
        <v>2.76</v>
      </c>
      <c r="H22">
        <f t="shared" si="0"/>
        <v>2.413950391704732</v>
      </c>
      <c r="I22">
        <f t="shared" si="1"/>
        <v>-1.3380745518798902</v>
      </c>
      <c r="J22">
        <f t="shared" si="4"/>
        <v>52.391847063441176</v>
      </c>
      <c r="K22">
        <f t="shared" si="5"/>
        <v>9.9423263776579471</v>
      </c>
      <c r="L22">
        <f t="shared" si="6"/>
        <v>23.659499983728036</v>
      </c>
    </row>
    <row r="23" spans="1:12" x14ac:dyDescent="0.25">
      <c r="A23">
        <v>171</v>
      </c>
      <c r="B23">
        <v>150</v>
      </c>
      <c r="C23">
        <v>-30</v>
      </c>
      <c r="D23" t="s">
        <v>11</v>
      </c>
      <c r="F23">
        <f t="shared" si="2"/>
        <v>-0.52359877559829882</v>
      </c>
      <c r="G23">
        <f t="shared" si="3"/>
        <v>1.71</v>
      </c>
      <c r="H23">
        <f t="shared" si="0"/>
        <v>1.4809034404713901</v>
      </c>
      <c r="I23">
        <f t="shared" si="1"/>
        <v>-0.85499999999999987</v>
      </c>
      <c r="J23">
        <f t="shared" si="4"/>
        <v>53.872750503912563</v>
      </c>
      <c r="K23">
        <f t="shared" si="5"/>
        <v>9.0873263776579467</v>
      </c>
      <c r="L23">
        <f t="shared" si="6"/>
        <v>22.804499983728036</v>
      </c>
    </row>
    <row r="24" spans="1:12" x14ac:dyDescent="0.25">
      <c r="A24">
        <v>172</v>
      </c>
      <c r="B24">
        <v>140</v>
      </c>
      <c r="C24">
        <v>-26</v>
      </c>
      <c r="F24">
        <f t="shared" si="2"/>
        <v>-0.4537856055185257</v>
      </c>
      <c r="G24">
        <f t="shared" si="3"/>
        <v>1.72</v>
      </c>
      <c r="H24">
        <f t="shared" si="0"/>
        <v>1.5459257596345672</v>
      </c>
      <c r="I24">
        <f t="shared" si="1"/>
        <v>-0.75399837247721313</v>
      </c>
      <c r="J24">
        <f t="shared" si="4"/>
        <v>55.418676263547127</v>
      </c>
      <c r="K24">
        <f t="shared" si="5"/>
        <v>8.3333280051807339</v>
      </c>
      <c r="L24">
        <f t="shared" si="6"/>
        <v>22.050501611250823</v>
      </c>
    </row>
    <row r="25" spans="1:12" x14ac:dyDescent="0.25">
      <c r="A25">
        <v>188</v>
      </c>
      <c r="B25">
        <v>100</v>
      </c>
      <c r="C25">
        <v>-30</v>
      </c>
      <c r="E25" t="s">
        <v>12</v>
      </c>
      <c r="F25">
        <f t="shared" si="2"/>
        <v>-0.52359877559829882</v>
      </c>
      <c r="G25">
        <f t="shared" si="3"/>
        <v>1.88</v>
      </c>
      <c r="H25">
        <f t="shared" si="0"/>
        <v>1.6281277591147447</v>
      </c>
      <c r="I25">
        <f t="shared" si="1"/>
        <v>-0.93999999999999984</v>
      </c>
      <c r="J25">
        <f t="shared" si="4"/>
        <v>57.046804022661874</v>
      </c>
      <c r="K25">
        <f t="shared" si="5"/>
        <v>7.3933280051807344</v>
      </c>
      <c r="L25">
        <f t="shared" si="6"/>
        <v>21.110501611250825</v>
      </c>
    </row>
    <row r="26" spans="1:12" x14ac:dyDescent="0.25">
      <c r="A26">
        <v>210</v>
      </c>
      <c r="B26">
        <v>90</v>
      </c>
      <c r="C26">
        <v>-26</v>
      </c>
      <c r="F26">
        <f t="shared" si="2"/>
        <v>-0.4537856055185257</v>
      </c>
      <c r="G26">
        <f t="shared" si="3"/>
        <v>2.1</v>
      </c>
      <c r="H26">
        <f t="shared" si="0"/>
        <v>1.8874674972282508</v>
      </c>
      <c r="I26">
        <f t="shared" si="1"/>
        <v>-0.92057940825706264</v>
      </c>
      <c r="J26">
        <f t="shared" si="4"/>
        <v>58.934271519890125</v>
      </c>
      <c r="K26">
        <f t="shared" si="5"/>
        <v>6.4727485969236715</v>
      </c>
      <c r="L26">
        <f t="shared" si="6"/>
        <v>20.18992220299376</v>
      </c>
    </row>
    <row r="27" spans="1:12" x14ac:dyDescent="0.25">
      <c r="A27">
        <v>455</v>
      </c>
      <c r="B27">
        <v>90</v>
      </c>
      <c r="C27">
        <v>-31</v>
      </c>
      <c r="F27">
        <f t="shared" si="2"/>
        <v>-0.54105206811824214</v>
      </c>
      <c r="G27">
        <f t="shared" si="3"/>
        <v>4.55</v>
      </c>
      <c r="H27">
        <f t="shared" si="0"/>
        <v>3.9001112181946112</v>
      </c>
      <c r="I27">
        <f t="shared" si="1"/>
        <v>-2.3434232408407465</v>
      </c>
      <c r="J27">
        <f t="shared" si="4"/>
        <v>62.834382738084734</v>
      </c>
      <c r="K27">
        <f t="shared" si="5"/>
        <v>4.1293253560829246</v>
      </c>
      <c r="L27">
        <f t="shared" si="6"/>
        <v>17.846498962153014</v>
      </c>
    </row>
    <row r="28" spans="1:12" x14ac:dyDescent="0.25">
      <c r="A28">
        <v>406</v>
      </c>
      <c r="B28">
        <v>75</v>
      </c>
      <c r="C28">
        <v>-29</v>
      </c>
      <c r="F28">
        <f t="shared" si="2"/>
        <v>-0.50614548307835561</v>
      </c>
      <c r="G28">
        <f t="shared" si="3"/>
        <v>4.0599999999999996</v>
      </c>
      <c r="H28">
        <f t="shared" si="0"/>
        <v>3.5509560109859462</v>
      </c>
      <c r="I28">
        <f t="shared" si="1"/>
        <v>-1.9683270582001282</v>
      </c>
      <c r="J28">
        <f t="shared" si="4"/>
        <v>66.385338749070684</v>
      </c>
      <c r="K28">
        <f t="shared" si="5"/>
        <v>2.1609982978827964</v>
      </c>
      <c r="L28">
        <f t="shared" si="6"/>
        <v>15.878171903952886</v>
      </c>
    </row>
    <row r="29" spans="1:12" x14ac:dyDescent="0.25">
      <c r="A29">
        <v>416</v>
      </c>
      <c r="B29">
        <v>85</v>
      </c>
      <c r="C29">
        <v>-28</v>
      </c>
      <c r="F29">
        <f t="shared" si="2"/>
        <v>-0.48869219055841229</v>
      </c>
      <c r="G29">
        <f t="shared" si="3"/>
        <v>4.16</v>
      </c>
      <c r="H29">
        <f t="shared" si="0"/>
        <v>3.6730619862931362</v>
      </c>
      <c r="I29">
        <f t="shared" si="1"/>
        <v>-1.9530017011893057</v>
      </c>
      <c r="J29">
        <f t="shared" si="4"/>
        <v>70.058400735363819</v>
      </c>
      <c r="K29">
        <f t="shared" si="5"/>
        <v>0.20799659669349069</v>
      </c>
      <c r="L29">
        <f t="shared" si="6"/>
        <v>13.92517020276358</v>
      </c>
    </row>
    <row r="30" spans="1:12" x14ac:dyDescent="0.25">
      <c r="A30">
        <v>162</v>
      </c>
      <c r="B30">
        <v>106</v>
      </c>
      <c r="C30">
        <v>-35</v>
      </c>
      <c r="F30">
        <f t="shared" si="2"/>
        <v>-0.6108652381980153</v>
      </c>
      <c r="G30">
        <f t="shared" si="3"/>
        <v>1.62</v>
      </c>
      <c r="H30">
        <f t="shared" si="0"/>
        <v>1.3270263117481669</v>
      </c>
      <c r="I30">
        <f t="shared" si="1"/>
        <v>-0.92919382688869467</v>
      </c>
      <c r="J30">
        <f t="shared" si="4"/>
        <v>71.385427047111989</v>
      </c>
      <c r="K30">
        <f t="shared" si="5"/>
        <v>-0.72119723019520399</v>
      </c>
      <c r="L30">
        <f t="shared" si="6"/>
        <v>12.995976375874886</v>
      </c>
    </row>
    <row r="31" spans="1:12" x14ac:dyDescent="0.25">
      <c r="A31">
        <v>210</v>
      </c>
      <c r="B31">
        <v>106</v>
      </c>
      <c r="C31">
        <v>-32</v>
      </c>
      <c r="E31" t="s">
        <v>13</v>
      </c>
      <c r="F31">
        <f t="shared" si="2"/>
        <v>-0.55850536063818546</v>
      </c>
      <c r="G31">
        <f t="shared" si="3"/>
        <v>2.1</v>
      </c>
      <c r="H31">
        <f t="shared" si="0"/>
        <v>1.7809010019284945</v>
      </c>
      <c r="I31">
        <f t="shared" si="1"/>
        <v>-1.1128304548897303</v>
      </c>
      <c r="J31">
        <f t="shared" si="4"/>
        <v>73.166328049040487</v>
      </c>
      <c r="K31">
        <f t="shared" si="5"/>
        <v>-1.8340276850849344</v>
      </c>
      <c r="L31">
        <f t="shared" si="6"/>
        <v>11.883145920985154</v>
      </c>
    </row>
    <row r="32" spans="1:12" x14ac:dyDescent="0.25">
      <c r="A32">
        <v>315</v>
      </c>
      <c r="B32">
        <v>80</v>
      </c>
      <c r="C32">
        <v>-30</v>
      </c>
      <c r="F32">
        <f t="shared" si="2"/>
        <v>-0.52359877559829882</v>
      </c>
      <c r="G32">
        <f t="shared" si="3"/>
        <v>3.15</v>
      </c>
      <c r="H32">
        <f t="shared" si="0"/>
        <v>2.727980021920982</v>
      </c>
      <c r="I32">
        <f t="shared" si="1"/>
        <v>-1.5749999999999997</v>
      </c>
      <c r="J32">
        <f t="shared" si="4"/>
        <v>75.894308070961472</v>
      </c>
      <c r="K32">
        <f t="shared" si="5"/>
        <v>-3.4090276850849341</v>
      </c>
      <c r="L32">
        <f t="shared" si="6"/>
        <v>10.308145920985154</v>
      </c>
    </row>
    <row r="33" spans="1:12" x14ac:dyDescent="0.25">
      <c r="A33">
        <v>285</v>
      </c>
      <c r="B33">
        <v>66</v>
      </c>
      <c r="C33">
        <v>-25</v>
      </c>
      <c r="D33" t="s">
        <v>14</v>
      </c>
      <c r="F33">
        <f t="shared" si="2"/>
        <v>-0.43633231299858238</v>
      </c>
      <c r="G33">
        <f t="shared" si="3"/>
        <v>2.85</v>
      </c>
      <c r="H33">
        <f t="shared" si="0"/>
        <v>2.5829771930544525</v>
      </c>
      <c r="I33">
        <f t="shared" si="1"/>
        <v>-1.2044620459609934</v>
      </c>
      <c r="J33">
        <f t="shared" si="4"/>
        <v>78.477285264015919</v>
      </c>
      <c r="K33">
        <f t="shared" si="5"/>
        <v>-4.6134897310459273</v>
      </c>
      <c r="L33">
        <f t="shared" si="6"/>
        <v>9.1036838750241618</v>
      </c>
    </row>
    <row r="34" spans="1:12" x14ac:dyDescent="0.25">
      <c r="A34">
        <v>388</v>
      </c>
      <c r="B34">
        <v>35</v>
      </c>
      <c r="C34">
        <v>-24</v>
      </c>
      <c r="D34" t="s">
        <v>14</v>
      </c>
      <c r="F34">
        <f t="shared" si="2"/>
        <v>-0.41887902047863912</v>
      </c>
      <c r="G34">
        <f t="shared" si="3"/>
        <v>3.88</v>
      </c>
      <c r="H34">
        <f t="shared" si="0"/>
        <v>3.5445563756532912</v>
      </c>
      <c r="I34">
        <f t="shared" si="1"/>
        <v>-1.5781381751341048</v>
      </c>
      <c r="J34">
        <f t="shared" si="4"/>
        <v>82.021841639669205</v>
      </c>
      <c r="K34">
        <f t="shared" si="5"/>
        <v>-6.1916279061800319</v>
      </c>
      <c r="L34">
        <f t="shared" si="6"/>
        <v>7.5255456998900572</v>
      </c>
    </row>
    <row r="35" spans="1:12" x14ac:dyDescent="0.25">
      <c r="A35">
        <v>327</v>
      </c>
      <c r="B35">
        <v>80</v>
      </c>
      <c r="C35">
        <v>-29</v>
      </c>
      <c r="D35" t="s">
        <v>14</v>
      </c>
      <c r="F35">
        <f t="shared" si="2"/>
        <v>-0.50614548307835561</v>
      </c>
      <c r="G35">
        <f t="shared" si="3"/>
        <v>3.27</v>
      </c>
      <c r="H35">
        <f t="shared" si="0"/>
        <v>2.8600064423458242</v>
      </c>
      <c r="I35">
        <f t="shared" si="1"/>
        <v>-1.5853274582055221</v>
      </c>
      <c r="J35">
        <f t="shared" si="4"/>
        <v>84.881848082015026</v>
      </c>
      <c r="K35">
        <f t="shared" si="5"/>
        <v>-7.7769553643855538</v>
      </c>
      <c r="L35">
        <f t="shared" si="6"/>
        <v>5.9402182416845353</v>
      </c>
    </row>
    <row r="36" spans="1:12" x14ac:dyDescent="0.25">
      <c r="A36">
        <v>371</v>
      </c>
      <c r="B36">
        <v>85</v>
      </c>
      <c r="C36">
        <v>-31</v>
      </c>
      <c r="F36">
        <f t="shared" si="2"/>
        <v>-0.54105206811824214</v>
      </c>
      <c r="G36">
        <f t="shared" si="3"/>
        <v>3.71</v>
      </c>
      <c r="H36">
        <f t="shared" si="0"/>
        <v>3.1800906856048368</v>
      </c>
      <c r="I36">
        <f t="shared" si="1"/>
        <v>-1.9107912579163009</v>
      </c>
      <c r="J36">
        <f t="shared" si="4"/>
        <v>88.061938767619864</v>
      </c>
      <c r="K36">
        <f t="shared" si="5"/>
        <v>-9.6877466223018551</v>
      </c>
      <c r="L36">
        <f t="shared" si="6"/>
        <v>4.0294269837682339</v>
      </c>
    </row>
    <row r="37" spans="1:12" x14ac:dyDescent="0.25">
      <c r="A37">
        <v>398</v>
      </c>
      <c r="B37">
        <v>80</v>
      </c>
      <c r="C37">
        <v>-27</v>
      </c>
      <c r="F37">
        <f t="shared" si="2"/>
        <v>-0.47123889803846897</v>
      </c>
      <c r="G37">
        <f t="shared" si="3"/>
        <v>3.98</v>
      </c>
      <c r="H37">
        <f t="shared" si="0"/>
        <v>3.5462059662697043</v>
      </c>
      <c r="I37">
        <f t="shared" si="1"/>
        <v>-1.8068821889633961</v>
      </c>
      <c r="J37">
        <f t="shared" si="4"/>
        <v>91.608144733889574</v>
      </c>
      <c r="K37">
        <f t="shared" si="5"/>
        <v>-11.494628811265251</v>
      </c>
      <c r="L37">
        <f t="shared" si="6"/>
        <v>2.222544794804838</v>
      </c>
    </row>
    <row r="38" spans="1:12" x14ac:dyDescent="0.25">
      <c r="A38">
        <v>369</v>
      </c>
      <c r="B38">
        <v>75</v>
      </c>
      <c r="C38">
        <v>-19</v>
      </c>
      <c r="F38">
        <f t="shared" si="2"/>
        <v>-0.33161255787892263</v>
      </c>
      <c r="G38">
        <f t="shared" si="3"/>
        <v>3.69</v>
      </c>
      <c r="H38">
        <f t="shared" si="0"/>
        <v>3.488963543961479</v>
      </c>
      <c r="I38">
        <f t="shared" si="1"/>
        <v>-1.2013464899469082</v>
      </c>
      <c r="J38">
        <f t="shared" si="4"/>
        <v>95.097108277851049</v>
      </c>
      <c r="K38">
        <f t="shared" si="5"/>
        <v>-12.69597530121216</v>
      </c>
      <c r="L38">
        <f t="shared" si="6"/>
        <v>1.0211983048579292</v>
      </c>
    </row>
    <row r="39" spans="1:12" x14ac:dyDescent="0.25">
      <c r="A39">
        <v>369</v>
      </c>
      <c r="B39">
        <v>75</v>
      </c>
      <c r="C39">
        <v>-12</v>
      </c>
      <c r="E39" t="s">
        <v>15</v>
      </c>
      <c r="F39">
        <f t="shared" si="2"/>
        <v>-0.20943951023931956</v>
      </c>
      <c r="G39">
        <f t="shared" si="3"/>
        <v>3.69</v>
      </c>
      <c r="H39">
        <f t="shared" si="0"/>
        <v>3.6093646467077432</v>
      </c>
      <c r="I39">
        <f t="shared" si="1"/>
        <v>-0.76719413911753198</v>
      </c>
      <c r="J39">
        <f t="shared" si="4"/>
        <v>98.706472924558796</v>
      </c>
      <c r="K39">
        <f t="shared" si="5"/>
        <v>-13.463169440329692</v>
      </c>
      <c r="L39">
        <f t="shared" si="6"/>
        <v>0.25400416574039753</v>
      </c>
    </row>
    <row r="40" spans="1:12" x14ac:dyDescent="0.25">
      <c r="A40">
        <v>243</v>
      </c>
      <c r="B40">
        <v>65</v>
      </c>
      <c r="C40">
        <v>-6</v>
      </c>
      <c r="D40" t="s">
        <v>4</v>
      </c>
      <c r="F40">
        <f t="shared" si="2"/>
        <v>-0.10471975511965978</v>
      </c>
      <c r="G40">
        <f t="shared" si="3"/>
        <v>2.4300000000000002</v>
      </c>
      <c r="H40">
        <f t="shared" si="0"/>
        <v>2.4166882057449044</v>
      </c>
      <c r="I40">
        <f t="shared" si="1"/>
        <v>-0.25400416574039797</v>
      </c>
      <c r="J40">
        <f t="shared" si="4"/>
        <v>101.1231611303037</v>
      </c>
      <c r="K40">
        <f t="shared" si="5"/>
        <v>-13.717173606070089</v>
      </c>
      <c r="L40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F681-49D3-454C-A609-1CC25DF340B9}">
  <dimension ref="B2:AP11"/>
  <sheetViews>
    <sheetView tabSelected="1" topLeftCell="X1" workbookViewId="0">
      <selection activeCell="AD17" sqref="AD17"/>
    </sheetView>
  </sheetViews>
  <sheetFormatPr defaultRowHeight="15" x14ac:dyDescent="0.25"/>
  <cols>
    <col min="2" max="2" width="7.85546875" bestFit="1" customWidth="1"/>
    <col min="3" max="3" width="10.85546875" bestFit="1" customWidth="1"/>
    <col min="4" max="4" width="9.5703125" bestFit="1" customWidth="1"/>
    <col min="5" max="5" width="7.85546875" bestFit="1" customWidth="1"/>
    <col min="6" max="6" width="4" bestFit="1" customWidth="1"/>
    <col min="7" max="7" width="8.42578125" bestFit="1" customWidth="1"/>
    <col min="9" max="9" width="7.85546875" bestFit="1" customWidth="1"/>
    <col min="10" max="10" width="10.85546875" bestFit="1" customWidth="1"/>
    <col min="11" max="11" width="9.5703125" bestFit="1" customWidth="1"/>
    <col min="12" max="12" width="7.85546875" bestFit="1" customWidth="1"/>
    <col min="13" max="13" width="4" bestFit="1" customWidth="1"/>
    <col min="14" max="14" width="8.42578125" bestFit="1" customWidth="1"/>
    <col min="16" max="16" width="7.85546875" bestFit="1" customWidth="1"/>
    <col min="17" max="17" width="10.85546875" bestFit="1" customWidth="1"/>
    <col min="18" max="18" width="13.28515625" bestFit="1" customWidth="1"/>
    <col min="19" max="19" width="7.85546875" bestFit="1" customWidth="1"/>
    <col min="20" max="20" width="4" bestFit="1" customWidth="1"/>
    <col min="21" max="21" width="9" bestFit="1" customWidth="1"/>
    <col min="23" max="23" width="7.85546875" bestFit="1" customWidth="1"/>
    <col min="24" max="24" width="10.85546875" bestFit="1" customWidth="1"/>
    <col min="25" max="25" width="9.5703125" bestFit="1" customWidth="1"/>
    <col min="26" max="26" width="7.85546875" bestFit="1" customWidth="1"/>
    <col min="27" max="27" width="3.42578125" bestFit="1" customWidth="1"/>
    <col min="28" max="28" width="6.85546875" bestFit="1" customWidth="1"/>
    <col min="30" max="30" width="7.85546875" bestFit="1" customWidth="1"/>
    <col min="31" max="31" width="10.85546875" bestFit="1" customWidth="1"/>
    <col min="32" max="32" width="9.5703125" bestFit="1" customWidth="1"/>
    <col min="33" max="33" width="7.85546875" bestFit="1" customWidth="1"/>
    <col min="34" max="34" width="3.42578125" bestFit="1" customWidth="1"/>
    <col min="35" max="35" width="6.85546875" bestFit="1" customWidth="1"/>
    <col min="37" max="37" width="7.85546875" bestFit="1" customWidth="1"/>
    <col min="38" max="38" width="10.85546875" bestFit="1" customWidth="1"/>
    <col min="39" max="39" width="9.5703125" bestFit="1" customWidth="1"/>
    <col min="40" max="40" width="7.85546875" bestFit="1" customWidth="1"/>
    <col min="41" max="41" width="3.42578125" bestFit="1" customWidth="1"/>
    <col min="42" max="42" width="6.85546875" bestFit="1" customWidth="1"/>
  </cols>
  <sheetData>
    <row r="2" spans="2:42" x14ac:dyDescent="0.25">
      <c r="B2" t="s">
        <v>5</v>
      </c>
      <c r="I2" t="s">
        <v>7</v>
      </c>
      <c r="P2" t="s">
        <v>9</v>
      </c>
      <c r="W2" t="s">
        <v>12</v>
      </c>
      <c r="AD2" t="s">
        <v>13</v>
      </c>
      <c r="AK2" t="s">
        <v>15</v>
      </c>
    </row>
    <row r="3" spans="2:42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28</v>
      </c>
      <c r="AK3" t="s">
        <v>23</v>
      </c>
      <c r="AL3" t="s">
        <v>24</v>
      </c>
      <c r="AM3" t="s">
        <v>25</v>
      </c>
      <c r="AN3" t="s">
        <v>26</v>
      </c>
      <c r="AO3" t="s">
        <v>27</v>
      </c>
      <c r="AP3" t="s">
        <v>28</v>
      </c>
    </row>
    <row r="4" spans="2:42" x14ac:dyDescent="0.25">
      <c r="B4" t="s">
        <v>29</v>
      </c>
      <c r="C4">
        <v>55</v>
      </c>
      <c r="D4" t="s">
        <v>33</v>
      </c>
      <c r="E4" t="s">
        <v>34</v>
      </c>
      <c r="F4">
        <v>5</v>
      </c>
      <c r="G4" t="s">
        <v>36</v>
      </c>
      <c r="I4" t="s">
        <v>29</v>
      </c>
      <c r="J4">
        <v>50</v>
      </c>
      <c r="K4" t="s">
        <v>41</v>
      </c>
      <c r="L4" t="s">
        <v>42</v>
      </c>
      <c r="M4">
        <v>5</v>
      </c>
      <c r="N4" t="s">
        <v>43</v>
      </c>
      <c r="P4" t="s">
        <v>30</v>
      </c>
      <c r="Q4">
        <v>110</v>
      </c>
      <c r="R4" t="s">
        <v>52</v>
      </c>
      <c r="S4" t="s">
        <v>35</v>
      </c>
      <c r="T4">
        <v>4</v>
      </c>
      <c r="U4" t="s">
        <v>49</v>
      </c>
      <c r="W4" t="s">
        <v>29</v>
      </c>
      <c r="X4">
        <v>40</v>
      </c>
      <c r="Y4" t="s">
        <v>33</v>
      </c>
      <c r="Z4" t="s">
        <v>34</v>
      </c>
      <c r="AA4">
        <v>4.5</v>
      </c>
      <c r="AB4" t="s">
        <v>49</v>
      </c>
      <c r="AD4" t="s">
        <v>29</v>
      </c>
      <c r="AE4">
        <v>30</v>
      </c>
      <c r="AF4" t="s">
        <v>33</v>
      </c>
      <c r="AG4" t="s">
        <v>34</v>
      </c>
      <c r="AH4">
        <v>4</v>
      </c>
      <c r="AI4" t="s">
        <v>55</v>
      </c>
      <c r="AK4" t="s">
        <v>29</v>
      </c>
      <c r="AL4">
        <v>100</v>
      </c>
      <c r="AM4" t="s">
        <v>33</v>
      </c>
      <c r="AN4" t="s">
        <v>62</v>
      </c>
      <c r="AO4">
        <v>5</v>
      </c>
      <c r="AP4" t="s">
        <v>63</v>
      </c>
    </row>
    <row r="5" spans="2:42" x14ac:dyDescent="0.25">
      <c r="B5" t="s">
        <v>30</v>
      </c>
      <c r="C5">
        <v>90</v>
      </c>
      <c r="D5" t="s">
        <v>33</v>
      </c>
      <c r="E5" t="s">
        <v>35</v>
      </c>
      <c r="F5">
        <v>5.5</v>
      </c>
      <c r="G5" t="s">
        <v>37</v>
      </c>
      <c r="I5" t="s">
        <v>30</v>
      </c>
      <c r="J5">
        <v>100</v>
      </c>
      <c r="K5" t="s">
        <v>41</v>
      </c>
      <c r="L5" t="s">
        <v>35</v>
      </c>
      <c r="M5">
        <v>6</v>
      </c>
      <c r="N5" t="s">
        <v>44</v>
      </c>
      <c r="P5" t="s">
        <v>48</v>
      </c>
      <c r="Q5">
        <v>160</v>
      </c>
      <c r="R5" t="s">
        <v>33</v>
      </c>
      <c r="S5" t="s">
        <v>42</v>
      </c>
      <c r="T5">
        <v>5</v>
      </c>
      <c r="U5" t="s">
        <v>50</v>
      </c>
      <c r="W5" t="s">
        <v>30</v>
      </c>
      <c r="X5">
        <v>110</v>
      </c>
      <c r="Y5" t="s">
        <v>52</v>
      </c>
      <c r="Z5" t="s">
        <v>34</v>
      </c>
      <c r="AA5">
        <v>4.5</v>
      </c>
      <c r="AB5" t="s">
        <v>53</v>
      </c>
      <c r="AD5" t="s">
        <v>30</v>
      </c>
      <c r="AE5">
        <v>210</v>
      </c>
      <c r="AF5" t="s">
        <v>52</v>
      </c>
      <c r="AG5" t="s">
        <v>34</v>
      </c>
      <c r="AH5">
        <v>5</v>
      </c>
      <c r="AI5" t="s">
        <v>57</v>
      </c>
      <c r="AK5" t="s">
        <v>30</v>
      </c>
      <c r="AL5">
        <v>180</v>
      </c>
      <c r="AM5" t="s">
        <v>61</v>
      </c>
      <c r="AN5" t="s">
        <v>62</v>
      </c>
      <c r="AO5">
        <v>6.5</v>
      </c>
      <c r="AP5" t="s">
        <v>64</v>
      </c>
    </row>
    <row r="6" spans="2:42" x14ac:dyDescent="0.25">
      <c r="B6" t="s">
        <v>31</v>
      </c>
      <c r="C6">
        <v>290</v>
      </c>
      <c r="D6" t="s">
        <v>33</v>
      </c>
      <c r="E6" t="s">
        <v>35</v>
      </c>
      <c r="F6">
        <v>5.5</v>
      </c>
      <c r="G6" t="s">
        <v>38</v>
      </c>
      <c r="I6" t="s">
        <v>31</v>
      </c>
      <c r="J6">
        <v>150</v>
      </c>
      <c r="K6" t="s">
        <v>41</v>
      </c>
      <c r="L6" t="s">
        <v>42</v>
      </c>
      <c r="M6">
        <v>5.5</v>
      </c>
      <c r="N6" t="s">
        <v>45</v>
      </c>
      <c r="P6" t="s">
        <v>32</v>
      </c>
      <c r="Q6">
        <v>300</v>
      </c>
      <c r="R6" t="s">
        <v>33</v>
      </c>
      <c r="S6" t="s">
        <v>42</v>
      </c>
      <c r="T6">
        <v>5.5</v>
      </c>
      <c r="U6" t="s">
        <v>51</v>
      </c>
      <c r="W6" t="s">
        <v>48</v>
      </c>
      <c r="X6">
        <v>400</v>
      </c>
      <c r="Y6" t="s">
        <v>52</v>
      </c>
      <c r="Z6" t="s">
        <v>34</v>
      </c>
      <c r="AA6">
        <v>5</v>
      </c>
      <c r="AB6" t="s">
        <v>39</v>
      </c>
      <c r="AD6" t="s">
        <v>48</v>
      </c>
      <c r="AE6">
        <v>440</v>
      </c>
      <c r="AF6" t="s">
        <v>52</v>
      </c>
      <c r="AG6" t="s">
        <v>54</v>
      </c>
      <c r="AH6">
        <v>5.5</v>
      </c>
      <c r="AI6" t="s">
        <v>45</v>
      </c>
      <c r="AK6" t="s">
        <v>29</v>
      </c>
      <c r="AL6">
        <v>225</v>
      </c>
      <c r="AM6" t="s">
        <v>61</v>
      </c>
      <c r="AN6" t="s">
        <v>62</v>
      </c>
      <c r="AO6">
        <v>5</v>
      </c>
      <c r="AP6" t="s">
        <v>63</v>
      </c>
    </row>
    <row r="7" spans="2:42" x14ac:dyDescent="0.25">
      <c r="B7" t="s">
        <v>32</v>
      </c>
      <c r="C7">
        <v>300</v>
      </c>
      <c r="D7" t="s">
        <v>33</v>
      </c>
      <c r="E7" t="s">
        <v>35</v>
      </c>
      <c r="F7">
        <v>5.5</v>
      </c>
      <c r="G7" t="s">
        <v>39</v>
      </c>
      <c r="I7" t="s">
        <v>40</v>
      </c>
      <c r="J7">
        <v>170</v>
      </c>
      <c r="K7" t="s">
        <v>41</v>
      </c>
      <c r="L7" t="s">
        <v>35</v>
      </c>
      <c r="M7">
        <v>4.5</v>
      </c>
      <c r="N7" t="s">
        <v>46</v>
      </c>
      <c r="W7" t="s">
        <v>32</v>
      </c>
      <c r="AD7" t="s">
        <v>32</v>
      </c>
      <c r="AF7" t="s">
        <v>52</v>
      </c>
      <c r="AG7" t="s">
        <v>34</v>
      </c>
      <c r="AH7">
        <v>5</v>
      </c>
      <c r="AI7" t="s">
        <v>46</v>
      </c>
      <c r="AK7" t="s">
        <v>30</v>
      </c>
      <c r="AL7">
        <v>280</v>
      </c>
      <c r="AM7" t="s">
        <v>61</v>
      </c>
      <c r="AN7" t="s">
        <v>62</v>
      </c>
      <c r="AO7">
        <v>6.5</v>
      </c>
      <c r="AP7" t="s">
        <v>66</v>
      </c>
    </row>
    <row r="8" spans="2:42" x14ac:dyDescent="0.25">
      <c r="I8" t="s">
        <v>31</v>
      </c>
      <c r="J8">
        <v>250</v>
      </c>
      <c r="K8" t="s">
        <v>41</v>
      </c>
      <c r="L8" t="s">
        <v>42</v>
      </c>
      <c r="M8">
        <v>5.5</v>
      </c>
      <c r="N8" t="s">
        <v>45</v>
      </c>
      <c r="AK8" t="s">
        <v>58</v>
      </c>
      <c r="AL8">
        <v>425</v>
      </c>
      <c r="AM8" t="s">
        <v>61</v>
      </c>
      <c r="AN8" t="s">
        <v>35</v>
      </c>
      <c r="AO8">
        <v>5.5</v>
      </c>
      <c r="AP8" t="s">
        <v>56</v>
      </c>
    </row>
    <row r="9" spans="2:42" x14ac:dyDescent="0.25">
      <c r="I9" t="s">
        <v>32</v>
      </c>
      <c r="J9">
        <v>300</v>
      </c>
      <c r="K9" t="s">
        <v>41</v>
      </c>
      <c r="L9" t="s">
        <v>35</v>
      </c>
      <c r="M9">
        <v>5</v>
      </c>
      <c r="N9" t="s">
        <v>47</v>
      </c>
      <c r="AK9" t="s">
        <v>60</v>
      </c>
      <c r="AL9">
        <v>460</v>
      </c>
      <c r="AM9" t="s">
        <v>61</v>
      </c>
      <c r="AN9" t="s">
        <v>35</v>
      </c>
      <c r="AO9">
        <v>6</v>
      </c>
      <c r="AP9" t="s">
        <v>68</v>
      </c>
    </row>
    <row r="10" spans="2:42" x14ac:dyDescent="0.25">
      <c r="AK10" t="s">
        <v>59</v>
      </c>
      <c r="AL10">
        <v>550</v>
      </c>
      <c r="AM10" t="s">
        <v>61</v>
      </c>
      <c r="AN10" t="s">
        <v>35</v>
      </c>
      <c r="AO10">
        <v>6</v>
      </c>
      <c r="AP10" t="s">
        <v>67</v>
      </c>
    </row>
    <row r="11" spans="2:42" x14ac:dyDescent="0.25">
      <c r="AK11" t="s">
        <v>60</v>
      </c>
      <c r="AM11" t="s">
        <v>61</v>
      </c>
      <c r="AN11" t="s">
        <v>35</v>
      </c>
      <c r="AO11">
        <v>6</v>
      </c>
      <c r="AP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BridgeHillTopo</vt:lpstr>
      <vt:lpstr>AugarData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</cp:lastModifiedBy>
  <dcterms:created xsi:type="dcterms:W3CDTF">2023-04-23T07:27:51Z</dcterms:created>
  <dcterms:modified xsi:type="dcterms:W3CDTF">2023-04-24T12:58:27Z</dcterms:modified>
</cp:coreProperties>
</file>