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esktop\mq\year3sem1\envs2266\sealrocks\data\LightHouseBeach\"/>
    </mc:Choice>
  </mc:AlternateContent>
  <xr:revisionPtr revIDLastSave="0" documentId="13_ncr:1_{5D8D8D02-7B58-4AA7-95F9-F5EC695C5255}" xr6:coauthVersionLast="47" xr6:coauthVersionMax="47" xr10:uidLastSave="{00000000-0000-0000-0000-000000000000}"/>
  <bookViews>
    <workbookView xWindow="-120" yWindow="-120" windowWidth="29040" windowHeight="15840" xr2:uid="{41EC3CBD-2D82-B149-9767-C8E2E7434DAB}"/>
  </bookViews>
  <sheets>
    <sheet name="LightHouse" sheetId="2" r:id="rId1"/>
    <sheet name="Samp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2" i="2"/>
  <c r="K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2" i="2"/>
  <c r="H5" i="2"/>
  <c r="I5" i="2" s="1"/>
  <c r="K5" i="2" s="1"/>
  <c r="K6" i="2" s="1"/>
  <c r="K7" i="2" s="1"/>
  <c r="K8" i="2" s="1"/>
  <c r="H6" i="2"/>
  <c r="I6" i="2"/>
  <c r="J6" i="2"/>
  <c r="H7" i="2"/>
  <c r="I7" i="2"/>
  <c r="J7" i="2"/>
  <c r="H8" i="2"/>
  <c r="J8" i="2" s="1"/>
  <c r="I8" i="2"/>
  <c r="H9" i="2"/>
  <c r="I9" i="2" s="1"/>
  <c r="J9" i="2"/>
  <c r="H10" i="2"/>
  <c r="I10" i="2"/>
  <c r="J10" i="2"/>
  <c r="H11" i="2"/>
  <c r="I11" i="2"/>
  <c r="J11" i="2"/>
  <c r="H12" i="2"/>
  <c r="I12" i="2" s="1"/>
  <c r="H13" i="2"/>
  <c r="I13" i="2"/>
  <c r="J13" i="2"/>
  <c r="H14" i="2"/>
  <c r="I14" i="2"/>
  <c r="J14" i="2"/>
  <c r="H15" i="2"/>
  <c r="I15" i="2" s="1"/>
  <c r="H16" i="2"/>
  <c r="I16" i="2"/>
  <c r="J16" i="2"/>
  <c r="H17" i="2"/>
  <c r="I17" i="2"/>
  <c r="J17" i="2"/>
  <c r="H18" i="2"/>
  <c r="J18" i="2" s="1"/>
  <c r="I18" i="2"/>
  <c r="H19" i="2"/>
  <c r="I19" i="2" s="1"/>
  <c r="J19" i="2"/>
  <c r="H20" i="2"/>
  <c r="I20" i="2"/>
  <c r="J20" i="2"/>
  <c r="H21" i="2"/>
  <c r="I21" i="2"/>
  <c r="J21" i="2"/>
  <c r="H22" i="2"/>
  <c r="I22" i="2" s="1"/>
  <c r="H23" i="2"/>
  <c r="I23" i="2"/>
  <c r="J23" i="2"/>
  <c r="H24" i="2"/>
  <c r="I24" i="2"/>
  <c r="J24" i="2"/>
  <c r="H25" i="2"/>
  <c r="I25" i="2" s="1"/>
  <c r="H26" i="2"/>
  <c r="I26" i="2"/>
  <c r="J26" i="2"/>
  <c r="H27" i="2"/>
  <c r="I27" i="2"/>
  <c r="J27" i="2"/>
  <c r="H28" i="2"/>
  <c r="J28" i="2" s="1"/>
  <c r="I28" i="2"/>
  <c r="H29" i="2"/>
  <c r="I29" i="2" s="1"/>
  <c r="J29" i="2"/>
  <c r="H30" i="2"/>
  <c r="I30" i="2"/>
  <c r="J30" i="2"/>
  <c r="H31" i="2"/>
  <c r="I31" i="2"/>
  <c r="J31" i="2"/>
  <c r="H32" i="2"/>
  <c r="I32" i="2" s="1"/>
  <c r="H33" i="2"/>
  <c r="I33" i="2"/>
  <c r="J33" i="2"/>
  <c r="H34" i="2"/>
  <c r="I34" i="2"/>
  <c r="J3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I2" i="2"/>
  <c r="H2" i="2"/>
  <c r="G2" i="2"/>
  <c r="H4" i="2"/>
  <c r="J4" i="2" s="1"/>
  <c r="G4" i="2"/>
  <c r="H3" i="2"/>
  <c r="J3" i="2" s="1"/>
  <c r="L3" i="2" s="1"/>
  <c r="G3" i="2"/>
  <c r="J2" i="2"/>
  <c r="H71" i="2"/>
  <c r="H70" i="2"/>
  <c r="H69" i="2"/>
  <c r="H68" i="2"/>
  <c r="C5" i="2"/>
  <c r="C4" i="2"/>
  <c r="C3" i="2"/>
  <c r="C2" i="2"/>
  <c r="K9" i="2" l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J32" i="2"/>
  <c r="J22" i="2"/>
  <c r="J12" i="2"/>
  <c r="J25" i="2"/>
  <c r="J15" i="2"/>
  <c r="J5" i="2"/>
  <c r="L5" i="2" s="1"/>
  <c r="L4" i="2"/>
  <c r="I4" i="2"/>
  <c r="I3" i="2"/>
  <c r="K4" i="2" s="1"/>
  <c r="L6" i="2" l="1"/>
  <c r="L7" i="2" l="1"/>
  <c r="L8" i="2" l="1"/>
  <c r="L9" i="2" l="1"/>
  <c r="L10" i="2" l="1"/>
  <c r="L11" i="2" l="1"/>
  <c r="L12" i="2" l="1"/>
  <c r="L13" i="2" l="1"/>
  <c r="L14" i="2" l="1"/>
  <c r="L15" i="2" l="1"/>
  <c r="L16" i="2" l="1"/>
  <c r="L17" i="2" l="1"/>
  <c r="L18" i="2" l="1"/>
  <c r="L19" i="2" l="1"/>
  <c r="L20" i="2" l="1"/>
  <c r="L21" i="2" l="1"/>
  <c r="L22" i="2" l="1"/>
  <c r="L23" i="2" l="1"/>
  <c r="L24" i="2" l="1"/>
  <c r="L25" i="2" l="1"/>
  <c r="L26" i="2" l="1"/>
  <c r="L27" i="2" l="1"/>
  <c r="L28" i="2" l="1"/>
  <c r="L29" i="2" l="1"/>
  <c r="L30" i="2" l="1"/>
  <c r="L31" i="2" l="1"/>
  <c r="L32" i="2" l="1"/>
  <c r="L33" i="2" l="1"/>
  <c r="L34" i="2" l="1"/>
</calcChain>
</file>

<file path=xl/sharedStrings.xml><?xml version="1.0" encoding="utf-8"?>
<sst xmlns="http://schemas.openxmlformats.org/spreadsheetml/2006/main" count="73" uniqueCount="32">
  <si>
    <t>Bearing (deg)</t>
  </si>
  <si>
    <t>Angle θ (deg)</t>
  </si>
  <si>
    <t>Distance  (cm)</t>
  </si>
  <si>
    <t>Site 2</t>
  </si>
  <si>
    <t>Site 3</t>
  </si>
  <si>
    <t>Site 1</t>
  </si>
  <si>
    <t>angle (rads)</t>
  </si>
  <si>
    <t>dist (m)</t>
  </si>
  <si>
    <t>point x (abs)</t>
  </si>
  <si>
    <t>point y (abs)</t>
  </si>
  <si>
    <t>point x (rel)</t>
  </si>
  <si>
    <t>point y (rel)</t>
  </si>
  <si>
    <t>point y (rel to 0)</t>
  </si>
  <si>
    <t>Horizon</t>
  </si>
  <si>
    <t>Depth (cm)</t>
  </si>
  <si>
    <t>Grain size</t>
  </si>
  <si>
    <t>Texture</t>
  </si>
  <si>
    <t>pH</t>
  </si>
  <si>
    <t>Colour</t>
  </si>
  <si>
    <t>Medium</t>
  </si>
  <si>
    <t>Fine</t>
  </si>
  <si>
    <t>S</t>
  </si>
  <si>
    <t>2.5YR 8/4</t>
  </si>
  <si>
    <t>2.5YR 8/5</t>
  </si>
  <si>
    <t>2.5YR 8/6</t>
  </si>
  <si>
    <t>2.5YR 8/7</t>
  </si>
  <si>
    <t>2.5YR 8/2</t>
  </si>
  <si>
    <t>2.5YR 8/3</t>
  </si>
  <si>
    <t>2.5YR 7/2</t>
  </si>
  <si>
    <t>2.5YR 6/3</t>
  </si>
  <si>
    <t>2.5YR 3/3</t>
  </si>
  <si>
    <t>2.5YR 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</si>
</sst>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Lighthouse Beach Topographic Profile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04-438A-8FC5-FE06E3520785}"/>
              </c:ext>
            </c:extLst>
          </c:dPt>
          <c:dPt>
            <c:idx val="16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04-438A-8FC5-FE06E3520785}"/>
              </c:ext>
            </c:extLst>
          </c:dPt>
          <c:dPt>
            <c:idx val="31"/>
            <c:marker>
              <c:symbol val="diamond"/>
              <c:size val="8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704-438A-8FC5-FE06E352078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5949E65-EB22-4625-8DB7-0F2F7FB3395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704-438A-8FC5-FE06E352078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7DBA5F-E67B-4D60-BAC3-BCBAE9ABA93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04-438A-8FC5-FE06E352078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4773A2-5739-4FA6-8D20-EE7786BD324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704-438A-8FC5-FE06E352078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E48023-8855-4A6A-A243-1ACC64EF66E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704-438A-8FC5-FE06E352078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ADC24FE-F9B1-449D-9330-B23560E83DA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04-438A-8FC5-FE06E352078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4F7574-8C16-4D39-A963-0BCA3FBCC61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704-438A-8FC5-FE06E352078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5C4E0BC-177B-42D8-90BA-393FDDA0834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704-438A-8FC5-FE06E352078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B7A17B-1C1A-4C39-A58C-33B429AA861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704-438A-8FC5-FE06E352078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70FA720-2862-4EB4-9C9F-FB33F24A965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04-438A-8FC5-FE06E352078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793A850-F371-4BB9-9745-74A1785288B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704-438A-8FC5-FE06E352078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C4318F5-1867-4957-A5C2-7EA5A855982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704-438A-8FC5-FE06E352078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45F0571-9C67-4B2F-B9F8-B26FC9D0F31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704-438A-8FC5-FE06E352078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58C8B66-9F21-43A6-9921-5FA6F8DB232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704-438A-8FC5-FE06E3520785}"/>
                </c:ext>
              </c:extLst>
            </c:dLbl>
            <c:dLbl>
              <c:idx val="13"/>
              <c:layout>
                <c:manualLayout>
                  <c:x val="-6.4426173589853836E-2"/>
                  <c:y val="-6.0854063964292986E-2"/>
                </c:manualLayout>
              </c:layout>
              <c:tx>
                <c:rich>
                  <a:bodyPr/>
                  <a:lstStyle/>
                  <a:p>
                    <a:fld id="{0D92673B-019B-45DF-B6EC-FC1CFD0A2FB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704-438A-8FC5-FE06E352078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C04222E-A600-498D-9532-3812B3A6B0B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704-438A-8FC5-FE06E352078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4DEE551-6F77-4FCC-B4C3-86FA770DF26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704-438A-8FC5-FE06E352078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2E73149-03FC-4E62-8554-ED562B298C4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04-438A-8FC5-FE06E352078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31E8605-D9DD-4D2D-BA97-064C298805C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704-438A-8FC5-FE06E352078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C53E1B3-3A4C-4305-860C-AB77E0F5FCB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704-438A-8FC5-FE06E352078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8392CC5-4CA3-4918-AFA3-DCB95FE58A6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704-438A-8FC5-FE06E352078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F4DA949-4DA7-43E2-8E81-50BA4C6817F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704-438A-8FC5-FE06E352078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983DF42-47A7-4E4B-B765-1ED885E8DAD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704-438A-8FC5-FE06E352078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33A2B4C-33D3-4138-A2E0-FD240B55C39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704-438A-8FC5-FE06E352078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4C03881-606A-4F8E-84E9-31BFF5BE2EA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704-438A-8FC5-FE06E352078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A6E7AF7-E958-4CAE-91BA-607122D3538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704-438A-8FC5-FE06E352078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599756D-3C9A-4EEA-9827-317BF94BF96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704-438A-8FC5-FE06E352078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72E512A-8110-46DE-883E-AB6F17B62D3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704-438A-8FC5-FE06E352078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AB8F078-0544-4CC3-AD27-DF89F182108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704-438A-8FC5-FE06E352078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8709A92-34A6-45EC-A27D-936AE587E63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7704-438A-8FC5-FE06E352078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C5DFA14-7639-48B3-A0A9-98BADABAA0F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704-438A-8FC5-FE06E352078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96A850C-7961-410B-8BE3-26913798188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7704-438A-8FC5-FE06E352078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8C769EA-78EC-450E-A33D-F8FAB396ACC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704-438A-8FC5-FE06E3520785}"/>
                </c:ext>
              </c:extLst>
            </c:dLbl>
            <c:dLbl>
              <c:idx val="32"/>
              <c:layout>
                <c:manualLayout>
                  <c:x val="-2.8973548392912654E-3"/>
                  <c:y val="-2.6710683340003913E-2"/>
                </c:manualLayout>
              </c:layout>
              <c:tx>
                <c:rich>
                  <a:bodyPr/>
                  <a:lstStyle/>
                  <a:p>
                    <a:fld id="{11D72213-4EEE-461D-9385-8F89B2FF652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704-438A-8FC5-FE06E35207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LightHouse!$O$2:$O$34</c:f>
              <c:numCache>
                <c:formatCode>General</c:formatCode>
                <c:ptCount val="33"/>
                <c:pt idx="0">
                  <c:v>118.95132158959278</c:v>
                </c:pt>
                <c:pt idx="1">
                  <c:v>111.0109523764622</c:v>
                </c:pt>
                <c:pt idx="2">
                  <c:v>102.89075421278133</c:v>
                </c:pt>
                <c:pt idx="3">
                  <c:v>100.70280604297113</c:v>
                </c:pt>
                <c:pt idx="4">
                  <c:v>88.50280604297113</c:v>
                </c:pt>
                <c:pt idx="5">
                  <c:v>78.304359552375928</c:v>
                </c:pt>
                <c:pt idx="6">
                  <c:v>72.707770921068999</c:v>
                </c:pt>
                <c:pt idx="7">
                  <c:v>67.415034386869763</c:v>
                </c:pt>
                <c:pt idx="8">
                  <c:v>64.048122953148408</c:v>
                </c:pt>
                <c:pt idx="9">
                  <c:v>59.378956300701162</c:v>
                </c:pt>
                <c:pt idx="10">
                  <c:v>57.98428372337272</c:v>
                </c:pt>
                <c:pt idx="11">
                  <c:v>54.717377629794683</c:v>
                </c:pt>
                <c:pt idx="12">
                  <c:v>53.521943992084587</c:v>
                </c:pt>
                <c:pt idx="13">
                  <c:v>52.706266983751604</c:v>
                </c:pt>
                <c:pt idx="14">
                  <c:v>51.403991430449338</c:v>
                </c:pt>
                <c:pt idx="15">
                  <c:v>49.922458919556632</c:v>
                </c:pt>
                <c:pt idx="16">
                  <c:v>48.893858158714096</c:v>
                </c:pt>
                <c:pt idx="17">
                  <c:v>46.796736135729489</c:v>
                </c:pt>
                <c:pt idx="18">
                  <c:v>41.709159479404391</c:v>
                </c:pt>
                <c:pt idx="19">
                  <c:v>37.709159479404391</c:v>
                </c:pt>
                <c:pt idx="20">
                  <c:v>34.837382080053843</c:v>
                </c:pt>
                <c:pt idx="21">
                  <c:v>31.393886467904025</c:v>
                </c:pt>
                <c:pt idx="22">
                  <c:v>28.507641434344023</c:v>
                </c:pt>
                <c:pt idx="23">
                  <c:v>26.981154861262453</c:v>
                </c:pt>
                <c:pt idx="24">
                  <c:v>25.424765977113367</c:v>
                </c:pt>
                <c:pt idx="25">
                  <c:v>22.615211837299753</c:v>
                </c:pt>
                <c:pt idx="26">
                  <c:v>21.997166147407683</c:v>
                </c:pt>
                <c:pt idx="27">
                  <c:v>18.845781337768614</c:v>
                </c:pt>
                <c:pt idx="28">
                  <c:v>14.364595290582045</c:v>
                </c:pt>
                <c:pt idx="29">
                  <c:v>10.109761700385121</c:v>
                </c:pt>
                <c:pt idx="30">
                  <c:v>6.0690834310057227</c:v>
                </c:pt>
                <c:pt idx="31">
                  <c:v>2.8929357457534906</c:v>
                </c:pt>
                <c:pt idx="32">
                  <c:v>0</c:v>
                </c:pt>
              </c:numCache>
            </c:numRef>
          </c:xVal>
          <c:yVal>
            <c:numRef>
              <c:f>LightHouse!$M$2:$M$34</c:f>
              <c:numCache>
                <c:formatCode>General</c:formatCode>
                <c:ptCount val="33"/>
                <c:pt idx="0">
                  <c:v>0</c:v>
                </c:pt>
                <c:pt idx="1">
                  <c:v>0.97495474724117981</c:v>
                </c:pt>
                <c:pt idx="2">
                  <c:v>2.1161741751137164</c:v>
                </c:pt>
                <c:pt idx="3">
                  <c:v>2.346136794302554</c:v>
                </c:pt>
                <c:pt idx="4">
                  <c:v>2.346136794302554</c:v>
                </c:pt>
                <c:pt idx="5">
                  <c:v>2.5241513399628457</c:v>
                </c:pt>
                <c:pt idx="6">
                  <c:v>2.7195885214968509</c:v>
                </c:pt>
                <c:pt idx="7">
                  <c:v>2.9969690895844532</c:v>
                </c:pt>
                <c:pt idx="8">
                  <c:v>3.4701576328486756</c:v>
                </c:pt>
                <c:pt idx="9">
                  <c:v>6.7395433200496377</c:v>
                </c:pt>
                <c:pt idx="10">
                  <c:v>6.6175252802029165</c:v>
                </c:pt>
                <c:pt idx="11">
                  <c:v>4.8804804978951202</c:v>
                </c:pt>
                <c:pt idx="12">
                  <c:v>4.7758936065979301</c:v>
                </c:pt>
                <c:pt idx="13">
                  <c:v>5.1562500421645598</c:v>
                </c:pt>
                <c:pt idx="14">
                  <c:v>6.2489889786316768</c:v>
                </c:pt>
                <c:pt idx="15">
                  <c:v>6.0143372810713309</c:v>
                </c:pt>
                <c:pt idx="16">
                  <c:v>5.3962915911792662</c:v>
                </c:pt>
                <c:pt idx="17">
                  <c:v>5.2863860830690843</c:v>
                </c:pt>
                <c:pt idx="18">
                  <c:v>5.6421440991641232</c:v>
                </c:pt>
                <c:pt idx="19">
                  <c:v>5.6421440991641232</c:v>
                </c:pt>
                <c:pt idx="20">
                  <c:v>5.2385421063799331</c:v>
                </c:pt>
                <c:pt idx="21">
                  <c:v>7.0694812012449075</c:v>
                </c:pt>
                <c:pt idx="22">
                  <c:v>8.6693529480578206</c:v>
                </c:pt>
                <c:pt idx="23">
                  <c:v>9.6232076236775903</c:v>
                </c:pt>
                <c:pt idx="24">
                  <c:v>10.713002852744578</c:v>
                </c:pt>
                <c:pt idx="25">
                  <c:v>12.023119464140747</c:v>
                </c:pt>
                <c:pt idx="26">
                  <c:v>13.051720224983281</c:v>
                </c:pt>
                <c:pt idx="27">
                  <c:v>13.607394393517458</c:v>
                </c:pt>
                <c:pt idx="28">
                  <c:v>15.3275605513349</c:v>
                </c:pt>
                <c:pt idx="29">
                  <c:v>16.792617246392105</c:v>
                </c:pt>
                <c:pt idx="30">
                  <c:v>18.263303862692482</c:v>
                </c:pt>
                <c:pt idx="31">
                  <c:v>18.653285761588954</c:v>
                </c:pt>
                <c:pt idx="32">
                  <c:v>18.45099198773099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LightHouse!$E$2:$E$34</c15:f>
                <c15:dlblRangeCache>
                  <c:ptCount val="33"/>
                  <c:pt idx="1">
                    <c:v>Site 1</c:v>
                  </c:pt>
                  <c:pt idx="13">
                    <c:v>Site 2</c:v>
                  </c:pt>
                  <c:pt idx="32">
                    <c:v>Site 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04-438A-8FC5-FE06E35207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50516495"/>
        <c:axId val="1750516975"/>
      </c:scatterChart>
      <c:valAx>
        <c:axId val="1750516495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16975"/>
        <c:crossesAt val="-5"/>
        <c:crossBetween val="midCat"/>
      </c:valAx>
      <c:valAx>
        <c:axId val="1750516975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Heihgt</a:t>
                </a:r>
                <a:r>
                  <a:rPr lang="en-AU" baseline="0"/>
                  <a:t> (m)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16495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6</xdr:row>
      <xdr:rowOff>28575</xdr:rowOff>
    </xdr:from>
    <xdr:to>
      <xdr:col>25</xdr:col>
      <xdr:colOff>18150</xdr:colOff>
      <xdr:row>33</xdr:row>
      <xdr:rowOff>27900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1923CE-304E-BC1A-1E91-83E1906ED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1459-1803-D747-B7FF-9B06CBC38A73}">
  <dimension ref="A1:O71"/>
  <sheetViews>
    <sheetView tabSelected="1" zoomScaleNormal="100" workbookViewId="0">
      <selection activeCell="E6" sqref="E6"/>
    </sheetView>
  </sheetViews>
  <sheetFormatPr defaultColWidth="11" defaultRowHeight="15.75" x14ac:dyDescent="0.25"/>
  <cols>
    <col min="2" max="2" width="13" bestFit="1" customWidth="1"/>
    <col min="3" max="3" width="11.625" bestFit="1" customWidth="1"/>
    <col min="4" max="4" width="12.375" bestFit="1" customWidth="1"/>
    <col min="5" max="7" width="12.375" customWidth="1"/>
    <col min="9" max="12" width="12.375" customWidth="1"/>
    <col min="13" max="13" width="12" bestFit="1" customWidth="1"/>
  </cols>
  <sheetData>
    <row r="1" spans="1:15" ht="16.5" thickBot="1" x14ac:dyDescent="0.3">
      <c r="B1" t="s">
        <v>2</v>
      </c>
      <c r="C1" t="s">
        <v>0</v>
      </c>
      <c r="D1" t="s">
        <v>1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4" t="s">
        <v>11</v>
      </c>
      <c r="M1" s="2" t="s">
        <v>12</v>
      </c>
    </row>
    <row r="2" spans="1:15" x14ac:dyDescent="0.25">
      <c r="A2">
        <v>1</v>
      </c>
      <c r="B2">
        <v>490</v>
      </c>
      <c r="C2">
        <f>155+180</f>
        <v>335</v>
      </c>
      <c r="D2">
        <v>5</v>
      </c>
      <c r="G2">
        <f>RADIANS(D2)</f>
        <v>8.7266462599716474E-2</v>
      </c>
      <c r="H2">
        <f>B2/100</f>
        <v>4.9000000000000004</v>
      </c>
      <c r="I2">
        <f>H2*COS(G2)</f>
        <v>4.8813540206495531</v>
      </c>
      <c r="J2">
        <f t="shared" ref="J2:J4" si="0">H2*SIN(G2)</f>
        <v>0.42706313946352503</v>
      </c>
      <c r="K2">
        <v>0</v>
      </c>
      <c r="L2">
        <v>0</v>
      </c>
      <c r="M2">
        <f>ABS($L$35)+L2</f>
        <v>0</v>
      </c>
      <c r="O2">
        <f>(K2*-1)+$K$34</f>
        <v>118.95132158959278</v>
      </c>
    </row>
    <row r="3" spans="1:15" x14ac:dyDescent="0.25">
      <c r="A3">
        <v>2</v>
      </c>
      <c r="B3">
        <v>800</v>
      </c>
      <c r="C3">
        <f>160+180</f>
        <v>340</v>
      </c>
      <c r="D3">
        <v>7</v>
      </c>
      <c r="E3" t="s">
        <v>5</v>
      </c>
      <c r="G3">
        <f>RADIANS(D3)</f>
        <v>0.12217304763960307</v>
      </c>
      <c r="H3">
        <f>B3/100</f>
        <v>8</v>
      </c>
      <c r="I3">
        <f t="shared" ref="I3:I4" si="1">H3*COS(G3)</f>
        <v>7.9403692131305759</v>
      </c>
      <c r="J3">
        <f t="shared" si="0"/>
        <v>0.97495474724117981</v>
      </c>
      <c r="K3">
        <f>K2+I3</f>
        <v>7.9403692131305759</v>
      </c>
      <c r="L3">
        <f>L2+J3</f>
        <v>0.97495474724117981</v>
      </c>
      <c r="M3">
        <f t="shared" ref="M3:M34" si="2">ABS($L$35)+L3</f>
        <v>0.97495474724117981</v>
      </c>
      <c r="O3">
        <f t="shared" ref="O3:O34" si="3">(K3*-1)+$K$34</f>
        <v>111.0109523764622</v>
      </c>
    </row>
    <row r="4" spans="1:15" x14ac:dyDescent="0.25">
      <c r="A4">
        <v>3</v>
      </c>
      <c r="B4">
        <v>820</v>
      </c>
      <c r="C4">
        <f>160+180</f>
        <v>340</v>
      </c>
      <c r="D4">
        <v>8</v>
      </c>
      <c r="G4">
        <f t="shared" ref="G4:G34" si="4">RADIANS(D4)</f>
        <v>0.13962634015954636</v>
      </c>
      <c r="H4">
        <f t="shared" ref="H4" si="5">B4/100</f>
        <v>8.1999999999999993</v>
      </c>
      <c r="I4">
        <f t="shared" si="1"/>
        <v>8.1201981636808771</v>
      </c>
      <c r="J4">
        <f t="shared" si="0"/>
        <v>1.1412194278725365</v>
      </c>
      <c r="K4">
        <f t="shared" ref="K4:L4" si="6">K3+I4</f>
        <v>16.060567376811452</v>
      </c>
      <c r="L4">
        <f t="shared" si="6"/>
        <v>2.1161741751137164</v>
      </c>
      <c r="M4">
        <f t="shared" si="2"/>
        <v>2.1161741751137164</v>
      </c>
      <c r="O4">
        <f t="shared" si="3"/>
        <v>102.89075421278133</v>
      </c>
    </row>
    <row r="5" spans="1:15" x14ac:dyDescent="0.25">
      <c r="A5">
        <v>4</v>
      </c>
      <c r="B5">
        <v>220</v>
      </c>
      <c r="C5">
        <f>150+180</f>
        <v>330</v>
      </c>
      <c r="D5">
        <v>6</v>
      </c>
      <c r="G5">
        <f t="shared" si="4"/>
        <v>0.10471975511965978</v>
      </c>
      <c r="H5">
        <f t="shared" ref="H5:H34" si="7">B5/100</f>
        <v>2.2000000000000002</v>
      </c>
      <c r="I5">
        <f t="shared" ref="I5:I34" si="8">H5*COS(G5)</f>
        <v>2.1879481698102015</v>
      </c>
      <c r="J5">
        <f t="shared" ref="J5:J34" si="9">H5*SIN(G5)</f>
        <v>0.22996261918883765</v>
      </c>
      <c r="K5">
        <f t="shared" ref="K5:K34" si="10">K4+I5</f>
        <v>18.248515546621654</v>
      </c>
      <c r="L5">
        <f t="shared" ref="L5:L34" si="11">L4+J5</f>
        <v>2.346136794302554</v>
      </c>
      <c r="M5">
        <f t="shared" si="2"/>
        <v>2.346136794302554</v>
      </c>
      <c r="O5">
        <f t="shared" si="3"/>
        <v>100.70280604297113</v>
      </c>
    </row>
    <row r="6" spans="1:15" x14ac:dyDescent="0.25">
      <c r="A6">
        <v>5</v>
      </c>
      <c r="B6">
        <v>1220</v>
      </c>
      <c r="C6">
        <v>340</v>
      </c>
      <c r="D6">
        <v>0</v>
      </c>
      <c r="G6">
        <f t="shared" si="4"/>
        <v>0</v>
      </c>
      <c r="H6">
        <f t="shared" si="7"/>
        <v>12.2</v>
      </c>
      <c r="I6">
        <f t="shared" si="8"/>
        <v>12.2</v>
      </c>
      <c r="J6">
        <f t="shared" si="9"/>
        <v>0</v>
      </c>
      <c r="K6">
        <f t="shared" si="10"/>
        <v>30.448515546621653</v>
      </c>
      <c r="L6">
        <f t="shared" si="11"/>
        <v>2.346136794302554</v>
      </c>
      <c r="M6">
        <f t="shared" si="2"/>
        <v>2.346136794302554</v>
      </c>
      <c r="O6">
        <f t="shared" si="3"/>
        <v>88.50280604297113</v>
      </c>
    </row>
    <row r="7" spans="1:15" x14ac:dyDescent="0.25">
      <c r="A7">
        <v>6</v>
      </c>
      <c r="B7">
        <v>1020</v>
      </c>
      <c r="C7">
        <v>335</v>
      </c>
      <c r="D7">
        <v>1</v>
      </c>
      <c r="G7">
        <f t="shared" si="4"/>
        <v>1.7453292519943295E-2</v>
      </c>
      <c r="H7">
        <f t="shared" si="7"/>
        <v>10.199999999999999</v>
      </c>
      <c r="I7">
        <f t="shared" si="8"/>
        <v>10.19844649059519</v>
      </c>
      <c r="J7">
        <f t="shared" si="9"/>
        <v>0.17801454566029182</v>
      </c>
      <c r="K7">
        <f t="shared" si="10"/>
        <v>40.646962037216845</v>
      </c>
      <c r="L7">
        <f t="shared" si="11"/>
        <v>2.5241513399628457</v>
      </c>
      <c r="M7">
        <f t="shared" si="2"/>
        <v>2.5241513399628457</v>
      </c>
      <c r="O7">
        <f t="shared" si="3"/>
        <v>78.304359552375928</v>
      </c>
    </row>
    <row r="8" spans="1:15" x14ac:dyDescent="0.25">
      <c r="A8">
        <v>7</v>
      </c>
      <c r="B8">
        <v>560</v>
      </c>
      <c r="C8">
        <v>340</v>
      </c>
      <c r="D8">
        <v>2</v>
      </c>
      <c r="G8">
        <f t="shared" si="4"/>
        <v>3.4906585039886591E-2</v>
      </c>
      <c r="H8">
        <f t="shared" si="7"/>
        <v>5.6</v>
      </c>
      <c r="I8">
        <f t="shared" si="8"/>
        <v>5.5965886313069362</v>
      </c>
      <c r="J8">
        <f t="shared" si="9"/>
        <v>0.19543718153400541</v>
      </c>
      <c r="K8">
        <f t="shared" si="10"/>
        <v>46.243550668523781</v>
      </c>
      <c r="L8">
        <f t="shared" si="11"/>
        <v>2.7195885214968509</v>
      </c>
      <c r="M8">
        <f t="shared" si="2"/>
        <v>2.7195885214968509</v>
      </c>
      <c r="O8">
        <f t="shared" si="3"/>
        <v>72.707770921068999</v>
      </c>
    </row>
    <row r="9" spans="1:15" x14ac:dyDescent="0.25">
      <c r="A9">
        <v>8</v>
      </c>
      <c r="B9">
        <v>530</v>
      </c>
      <c r="C9">
        <v>335</v>
      </c>
      <c r="D9">
        <v>3</v>
      </c>
      <c r="G9">
        <f t="shared" si="4"/>
        <v>5.235987755982989E-2</v>
      </c>
      <c r="H9">
        <f t="shared" si="7"/>
        <v>5.3</v>
      </c>
      <c r="I9">
        <f t="shared" si="8"/>
        <v>5.2927365341992409</v>
      </c>
      <c r="J9">
        <f t="shared" si="9"/>
        <v>0.27738056808760231</v>
      </c>
      <c r="K9">
        <f t="shared" si="10"/>
        <v>51.536287202723024</v>
      </c>
      <c r="L9">
        <f t="shared" si="11"/>
        <v>2.9969690895844532</v>
      </c>
      <c r="M9">
        <f t="shared" si="2"/>
        <v>2.9969690895844532</v>
      </c>
      <c r="O9">
        <f t="shared" si="3"/>
        <v>67.415034386869763</v>
      </c>
    </row>
    <row r="10" spans="1:15" x14ac:dyDescent="0.25">
      <c r="A10">
        <v>9</v>
      </c>
      <c r="B10">
        <v>340</v>
      </c>
      <c r="C10">
        <v>340</v>
      </c>
      <c r="D10">
        <v>8</v>
      </c>
      <c r="G10">
        <f t="shared" si="4"/>
        <v>0.13962634015954636</v>
      </c>
      <c r="H10">
        <f t="shared" si="7"/>
        <v>3.4</v>
      </c>
      <c r="I10">
        <f t="shared" si="8"/>
        <v>3.3669114337213393</v>
      </c>
      <c r="J10">
        <f t="shared" si="9"/>
        <v>0.47318854326422249</v>
      </c>
      <c r="K10">
        <f t="shared" si="10"/>
        <v>54.903198636444365</v>
      </c>
      <c r="L10">
        <f t="shared" si="11"/>
        <v>3.4701576328486756</v>
      </c>
      <c r="M10">
        <f t="shared" si="2"/>
        <v>3.4701576328486756</v>
      </c>
      <c r="O10">
        <f t="shared" si="3"/>
        <v>64.048122953148408</v>
      </c>
    </row>
    <row r="11" spans="1:15" x14ac:dyDescent="0.25">
      <c r="A11">
        <v>10</v>
      </c>
      <c r="B11">
        <v>570</v>
      </c>
      <c r="C11">
        <v>340</v>
      </c>
      <c r="D11">
        <v>35</v>
      </c>
      <c r="G11">
        <f t="shared" si="4"/>
        <v>0.6108652381980153</v>
      </c>
      <c r="H11">
        <f t="shared" si="7"/>
        <v>5.7</v>
      </c>
      <c r="I11">
        <f t="shared" si="8"/>
        <v>4.6691666524472533</v>
      </c>
      <c r="J11">
        <f t="shared" si="9"/>
        <v>3.2693856872009626</v>
      </c>
      <c r="K11">
        <f t="shared" si="10"/>
        <v>59.572365288891618</v>
      </c>
      <c r="L11">
        <f t="shared" si="11"/>
        <v>6.7395433200496377</v>
      </c>
      <c r="M11">
        <f t="shared" si="2"/>
        <v>6.7395433200496377</v>
      </c>
      <c r="O11">
        <f t="shared" si="3"/>
        <v>59.378956300701162</v>
      </c>
    </row>
    <row r="12" spans="1:15" x14ac:dyDescent="0.25">
      <c r="A12">
        <v>11</v>
      </c>
      <c r="B12">
        <v>140</v>
      </c>
      <c r="C12">
        <v>340</v>
      </c>
      <c r="D12">
        <v>-5</v>
      </c>
      <c r="G12">
        <f t="shared" si="4"/>
        <v>-8.7266462599716474E-2</v>
      </c>
      <c r="H12">
        <f t="shared" si="7"/>
        <v>1.4</v>
      </c>
      <c r="I12">
        <f t="shared" si="8"/>
        <v>1.3946725773284436</v>
      </c>
      <c r="J12">
        <f t="shared" si="9"/>
        <v>-0.12201803984672142</v>
      </c>
      <c r="K12">
        <f t="shared" si="10"/>
        <v>60.96703786622006</v>
      </c>
      <c r="L12">
        <f t="shared" si="11"/>
        <v>6.6175252802029165</v>
      </c>
      <c r="M12">
        <f t="shared" si="2"/>
        <v>6.6175252802029165</v>
      </c>
      <c r="O12">
        <f t="shared" si="3"/>
        <v>57.98428372337272</v>
      </c>
    </row>
    <row r="13" spans="1:15" x14ac:dyDescent="0.25">
      <c r="A13">
        <v>12</v>
      </c>
      <c r="B13">
        <v>370</v>
      </c>
      <c r="C13">
        <v>340</v>
      </c>
      <c r="D13">
        <v>-28</v>
      </c>
      <c r="G13">
        <f t="shared" si="4"/>
        <v>-0.48869219055841229</v>
      </c>
      <c r="H13">
        <f t="shared" si="7"/>
        <v>3.7</v>
      </c>
      <c r="I13">
        <f t="shared" si="8"/>
        <v>3.2669060935780299</v>
      </c>
      <c r="J13">
        <f t="shared" si="9"/>
        <v>-1.7370447823077961</v>
      </c>
      <c r="K13">
        <f t="shared" si="10"/>
        <v>64.233943959798097</v>
      </c>
      <c r="L13">
        <f t="shared" si="11"/>
        <v>4.8804804978951202</v>
      </c>
      <c r="M13">
        <f t="shared" si="2"/>
        <v>4.8804804978951202</v>
      </c>
      <c r="O13">
        <f t="shared" si="3"/>
        <v>54.717377629794683</v>
      </c>
    </row>
    <row r="14" spans="1:15" x14ac:dyDescent="0.25">
      <c r="A14">
        <v>13</v>
      </c>
      <c r="B14">
        <v>120</v>
      </c>
      <c r="C14">
        <v>320</v>
      </c>
      <c r="D14">
        <v>-5</v>
      </c>
      <c r="G14">
        <f t="shared" si="4"/>
        <v>-8.7266462599716474E-2</v>
      </c>
      <c r="H14">
        <f t="shared" si="7"/>
        <v>1.2</v>
      </c>
      <c r="I14">
        <f t="shared" si="8"/>
        <v>1.1954336377100947</v>
      </c>
      <c r="J14">
        <f t="shared" si="9"/>
        <v>-0.1045868912971898</v>
      </c>
      <c r="K14">
        <f t="shared" si="10"/>
        <v>65.429377597508193</v>
      </c>
      <c r="L14">
        <f t="shared" si="11"/>
        <v>4.7758936065979301</v>
      </c>
      <c r="M14">
        <f t="shared" si="2"/>
        <v>4.7758936065979301</v>
      </c>
      <c r="O14">
        <f t="shared" si="3"/>
        <v>53.521943992084587</v>
      </c>
    </row>
    <row r="15" spans="1:15" x14ac:dyDescent="0.25">
      <c r="A15">
        <v>14</v>
      </c>
      <c r="B15">
        <v>90</v>
      </c>
      <c r="C15">
        <v>330</v>
      </c>
      <c r="D15">
        <v>25</v>
      </c>
      <c r="E15" t="s">
        <v>3</v>
      </c>
      <c r="G15">
        <f t="shared" si="4"/>
        <v>0.43633231299858238</v>
      </c>
      <c r="H15">
        <f t="shared" si="7"/>
        <v>0.9</v>
      </c>
      <c r="I15">
        <f t="shared" si="8"/>
        <v>0.81567700833298495</v>
      </c>
      <c r="J15">
        <f t="shared" si="9"/>
        <v>0.38035643556662951</v>
      </c>
      <c r="K15">
        <f t="shared" si="10"/>
        <v>66.245054605841176</v>
      </c>
      <c r="L15">
        <f t="shared" si="11"/>
        <v>5.1562500421645598</v>
      </c>
      <c r="M15">
        <f t="shared" si="2"/>
        <v>5.1562500421645598</v>
      </c>
      <c r="O15">
        <f t="shared" si="3"/>
        <v>52.706266983751604</v>
      </c>
    </row>
    <row r="16" spans="1:15" x14ac:dyDescent="0.25">
      <c r="A16">
        <v>15</v>
      </c>
      <c r="B16">
        <v>170</v>
      </c>
      <c r="C16">
        <v>330</v>
      </c>
      <c r="D16">
        <v>40</v>
      </c>
      <c r="G16">
        <f t="shared" si="4"/>
        <v>0.69813170079773179</v>
      </c>
      <c r="H16">
        <f t="shared" si="7"/>
        <v>1.7</v>
      </c>
      <c r="I16">
        <f t="shared" si="8"/>
        <v>1.3022755533022625</v>
      </c>
      <c r="J16">
        <f t="shared" si="9"/>
        <v>1.0927389364671167</v>
      </c>
      <c r="K16">
        <f t="shared" si="10"/>
        <v>67.547330159143442</v>
      </c>
      <c r="L16">
        <f t="shared" si="11"/>
        <v>6.2489889786316768</v>
      </c>
      <c r="M16">
        <f t="shared" si="2"/>
        <v>6.2489889786316768</v>
      </c>
      <c r="O16">
        <f t="shared" si="3"/>
        <v>51.403991430449338</v>
      </c>
    </row>
    <row r="17" spans="1:15" x14ac:dyDescent="0.25">
      <c r="A17">
        <v>16</v>
      </c>
      <c r="B17">
        <v>150</v>
      </c>
      <c r="C17">
        <v>330</v>
      </c>
      <c r="D17">
        <v>-9</v>
      </c>
      <c r="G17">
        <f t="shared" si="4"/>
        <v>-0.15707963267948966</v>
      </c>
      <c r="H17">
        <f t="shared" si="7"/>
        <v>1.5</v>
      </c>
      <c r="I17">
        <f t="shared" si="8"/>
        <v>1.4815325108927067</v>
      </c>
      <c r="J17">
        <f t="shared" si="9"/>
        <v>-0.23465169756034632</v>
      </c>
      <c r="K17">
        <f t="shared" si="10"/>
        <v>69.028862670036148</v>
      </c>
      <c r="L17">
        <f t="shared" si="11"/>
        <v>6.0143372810713309</v>
      </c>
      <c r="M17">
        <f t="shared" si="2"/>
        <v>6.0143372810713309</v>
      </c>
      <c r="O17">
        <f t="shared" si="3"/>
        <v>49.922458919556632</v>
      </c>
    </row>
    <row r="18" spans="1:15" x14ac:dyDescent="0.25">
      <c r="A18">
        <v>17</v>
      </c>
      <c r="B18">
        <v>120</v>
      </c>
      <c r="C18">
        <v>330</v>
      </c>
      <c r="D18">
        <v>-31</v>
      </c>
      <c r="G18">
        <f t="shared" si="4"/>
        <v>-0.54105206811824214</v>
      </c>
      <c r="H18">
        <f t="shared" si="7"/>
        <v>1.2</v>
      </c>
      <c r="I18">
        <f t="shared" si="8"/>
        <v>1.0286007608425347</v>
      </c>
      <c r="J18">
        <f t="shared" si="9"/>
        <v>-0.61804568989206499</v>
      </c>
      <c r="K18">
        <f t="shared" si="10"/>
        <v>70.057463430878684</v>
      </c>
      <c r="L18">
        <f t="shared" si="11"/>
        <v>5.3962915911792662</v>
      </c>
      <c r="M18">
        <f t="shared" si="2"/>
        <v>5.3962915911792662</v>
      </c>
      <c r="O18">
        <f t="shared" si="3"/>
        <v>48.893858158714096</v>
      </c>
    </row>
    <row r="19" spans="1:15" x14ac:dyDescent="0.25">
      <c r="A19">
        <v>18</v>
      </c>
      <c r="B19">
        <v>210</v>
      </c>
      <c r="C19">
        <v>330</v>
      </c>
      <c r="D19">
        <v>-3</v>
      </c>
      <c r="G19">
        <f t="shared" si="4"/>
        <v>-5.235987755982989E-2</v>
      </c>
      <c r="H19">
        <f t="shared" si="7"/>
        <v>2.1</v>
      </c>
      <c r="I19">
        <f t="shared" si="8"/>
        <v>2.097122022984605</v>
      </c>
      <c r="J19">
        <f t="shared" si="9"/>
        <v>-0.10990550811018206</v>
      </c>
      <c r="K19">
        <f t="shared" si="10"/>
        <v>72.154585453863291</v>
      </c>
      <c r="L19">
        <f t="shared" si="11"/>
        <v>5.2863860830690843</v>
      </c>
      <c r="M19">
        <f t="shared" si="2"/>
        <v>5.2863860830690843</v>
      </c>
      <c r="O19">
        <f t="shared" si="3"/>
        <v>46.796736135729489</v>
      </c>
    </row>
    <row r="20" spans="1:15" x14ac:dyDescent="0.25">
      <c r="A20">
        <v>19</v>
      </c>
      <c r="B20">
        <v>510</v>
      </c>
      <c r="C20">
        <v>330</v>
      </c>
      <c r="D20">
        <v>4</v>
      </c>
      <c r="G20">
        <f t="shared" si="4"/>
        <v>6.9813170079773182E-2</v>
      </c>
      <c r="H20">
        <f t="shared" si="7"/>
        <v>5.0999999999999996</v>
      </c>
      <c r="I20">
        <f t="shared" si="8"/>
        <v>5.087576656325103</v>
      </c>
      <c r="J20">
        <f t="shared" si="9"/>
        <v>0.35575801609503904</v>
      </c>
      <c r="K20">
        <f t="shared" si="10"/>
        <v>77.242162110188389</v>
      </c>
      <c r="L20">
        <f t="shared" si="11"/>
        <v>5.6421440991641232</v>
      </c>
      <c r="M20">
        <f t="shared" si="2"/>
        <v>5.6421440991641232</v>
      </c>
      <c r="O20">
        <f t="shared" si="3"/>
        <v>41.709159479404391</v>
      </c>
    </row>
    <row r="21" spans="1:15" x14ac:dyDescent="0.25">
      <c r="A21">
        <v>20</v>
      </c>
      <c r="B21">
        <v>400</v>
      </c>
      <c r="C21">
        <v>340</v>
      </c>
      <c r="D21">
        <v>0</v>
      </c>
      <c r="G21">
        <f t="shared" si="4"/>
        <v>0</v>
      </c>
      <c r="H21">
        <f t="shared" si="7"/>
        <v>4</v>
      </c>
      <c r="I21">
        <f t="shared" si="8"/>
        <v>4</v>
      </c>
      <c r="J21">
        <f t="shared" si="9"/>
        <v>0</v>
      </c>
      <c r="K21">
        <f t="shared" si="10"/>
        <v>81.242162110188389</v>
      </c>
      <c r="L21">
        <f t="shared" si="11"/>
        <v>5.6421440991641232</v>
      </c>
      <c r="M21">
        <f t="shared" si="2"/>
        <v>5.6421440991641232</v>
      </c>
      <c r="O21">
        <f t="shared" si="3"/>
        <v>37.709159479404391</v>
      </c>
    </row>
    <row r="22" spans="1:15" x14ac:dyDescent="0.25">
      <c r="A22">
        <v>21</v>
      </c>
      <c r="B22">
        <v>290</v>
      </c>
      <c r="C22">
        <v>340</v>
      </c>
      <c r="D22">
        <v>-8</v>
      </c>
      <c r="G22">
        <f t="shared" si="4"/>
        <v>-0.13962634015954636</v>
      </c>
      <c r="H22">
        <f t="shared" si="7"/>
        <v>2.9</v>
      </c>
      <c r="I22">
        <f t="shared" si="8"/>
        <v>2.8717773993505538</v>
      </c>
      <c r="J22">
        <f t="shared" si="9"/>
        <v>-0.40360199278418973</v>
      </c>
      <c r="K22">
        <f t="shared" si="10"/>
        <v>84.113939509538938</v>
      </c>
      <c r="L22">
        <f t="shared" si="11"/>
        <v>5.2385421063799331</v>
      </c>
      <c r="M22">
        <f t="shared" si="2"/>
        <v>5.2385421063799331</v>
      </c>
      <c r="O22">
        <f t="shared" si="3"/>
        <v>34.837382080053843</v>
      </c>
    </row>
    <row r="23" spans="1:15" x14ac:dyDescent="0.25">
      <c r="A23">
        <v>22</v>
      </c>
      <c r="B23">
        <v>390</v>
      </c>
      <c r="C23">
        <v>340</v>
      </c>
      <c r="D23">
        <v>28</v>
      </c>
      <c r="G23">
        <f t="shared" si="4"/>
        <v>0.48869219055841229</v>
      </c>
      <c r="H23">
        <f t="shared" si="7"/>
        <v>3.9</v>
      </c>
      <c r="I23">
        <f t="shared" si="8"/>
        <v>3.4434956121498153</v>
      </c>
      <c r="J23">
        <f t="shared" si="9"/>
        <v>1.8309390948649742</v>
      </c>
      <c r="K23">
        <f t="shared" si="10"/>
        <v>87.557435121688755</v>
      </c>
      <c r="L23">
        <f t="shared" si="11"/>
        <v>7.0694812012449075</v>
      </c>
      <c r="M23">
        <f t="shared" si="2"/>
        <v>7.0694812012449075</v>
      </c>
      <c r="O23">
        <f t="shared" si="3"/>
        <v>31.393886467904025</v>
      </c>
    </row>
    <row r="24" spans="1:15" x14ac:dyDescent="0.25">
      <c r="A24">
        <v>23</v>
      </c>
      <c r="B24">
        <v>330</v>
      </c>
      <c r="C24">
        <v>320</v>
      </c>
      <c r="D24">
        <v>29</v>
      </c>
      <c r="G24">
        <f t="shared" si="4"/>
        <v>0.50614548307835561</v>
      </c>
      <c r="H24">
        <f t="shared" si="7"/>
        <v>3.3</v>
      </c>
      <c r="I24">
        <f t="shared" si="8"/>
        <v>2.8862450335600056</v>
      </c>
      <c r="J24">
        <f t="shared" si="9"/>
        <v>1.5998717468129122</v>
      </c>
      <c r="K24">
        <f t="shared" si="10"/>
        <v>90.443680155248757</v>
      </c>
      <c r="L24">
        <f t="shared" si="11"/>
        <v>8.6693529480578206</v>
      </c>
      <c r="M24">
        <f t="shared" si="2"/>
        <v>8.6693529480578206</v>
      </c>
      <c r="O24">
        <f t="shared" si="3"/>
        <v>28.507641434344023</v>
      </c>
    </row>
    <row r="25" spans="1:15" x14ac:dyDescent="0.25">
      <c r="A25">
        <v>24</v>
      </c>
      <c r="B25">
        <v>180</v>
      </c>
      <c r="C25">
        <v>340</v>
      </c>
      <c r="D25">
        <v>32</v>
      </c>
      <c r="G25">
        <f t="shared" si="4"/>
        <v>0.55850536063818546</v>
      </c>
      <c r="H25">
        <f t="shared" si="7"/>
        <v>1.8</v>
      </c>
      <c r="I25">
        <f t="shared" si="8"/>
        <v>1.5264865730815667</v>
      </c>
      <c r="J25">
        <f t="shared" si="9"/>
        <v>0.95385467561976889</v>
      </c>
      <c r="K25">
        <f t="shared" si="10"/>
        <v>91.970166728330327</v>
      </c>
      <c r="L25">
        <f t="shared" si="11"/>
        <v>9.6232076236775903</v>
      </c>
      <c r="M25">
        <f t="shared" si="2"/>
        <v>9.6232076236775903</v>
      </c>
      <c r="O25">
        <f t="shared" si="3"/>
        <v>26.981154861262453</v>
      </c>
    </row>
    <row r="26" spans="1:15" x14ac:dyDescent="0.25">
      <c r="A26">
        <v>25</v>
      </c>
      <c r="B26">
        <v>190</v>
      </c>
      <c r="C26">
        <v>320</v>
      </c>
      <c r="D26">
        <v>35</v>
      </c>
      <c r="G26">
        <f t="shared" si="4"/>
        <v>0.6108652381980153</v>
      </c>
      <c r="H26">
        <f t="shared" si="7"/>
        <v>1.9</v>
      </c>
      <c r="I26">
        <f t="shared" si="8"/>
        <v>1.5563888841490843</v>
      </c>
      <c r="J26">
        <f t="shared" si="9"/>
        <v>1.0897952290669874</v>
      </c>
      <c r="K26">
        <f t="shared" si="10"/>
        <v>93.526555612479413</v>
      </c>
      <c r="L26">
        <f t="shared" si="11"/>
        <v>10.713002852744578</v>
      </c>
      <c r="M26">
        <f t="shared" si="2"/>
        <v>10.713002852744578</v>
      </c>
      <c r="O26">
        <f t="shared" si="3"/>
        <v>25.424765977113367</v>
      </c>
    </row>
    <row r="27" spans="1:15" x14ac:dyDescent="0.25">
      <c r="A27">
        <v>26</v>
      </c>
      <c r="B27">
        <v>310</v>
      </c>
      <c r="C27">
        <v>330</v>
      </c>
      <c r="D27">
        <v>25</v>
      </c>
      <c r="G27">
        <f t="shared" si="4"/>
        <v>0.43633231299858238</v>
      </c>
      <c r="H27">
        <f t="shared" si="7"/>
        <v>3.1</v>
      </c>
      <c r="I27">
        <f t="shared" si="8"/>
        <v>2.8095541398136148</v>
      </c>
      <c r="J27">
        <f t="shared" si="9"/>
        <v>1.3101166113961682</v>
      </c>
      <c r="K27">
        <f t="shared" si="10"/>
        <v>96.336109752293027</v>
      </c>
      <c r="L27">
        <f t="shared" si="11"/>
        <v>12.023119464140747</v>
      </c>
      <c r="M27">
        <f t="shared" si="2"/>
        <v>12.023119464140747</v>
      </c>
      <c r="O27">
        <f t="shared" si="3"/>
        <v>22.615211837299753</v>
      </c>
    </row>
    <row r="28" spans="1:15" x14ac:dyDescent="0.25">
      <c r="A28">
        <v>27</v>
      </c>
      <c r="B28">
        <v>120</v>
      </c>
      <c r="C28">
        <v>330</v>
      </c>
      <c r="D28">
        <v>59</v>
      </c>
      <c r="G28">
        <f t="shared" si="4"/>
        <v>1.0297442586766545</v>
      </c>
      <c r="H28">
        <f t="shared" si="7"/>
        <v>1.2</v>
      </c>
      <c r="I28">
        <f t="shared" si="8"/>
        <v>0.61804568989206499</v>
      </c>
      <c r="J28">
        <f t="shared" si="9"/>
        <v>1.0286007608425347</v>
      </c>
      <c r="K28">
        <f t="shared" si="10"/>
        <v>96.954155442185098</v>
      </c>
      <c r="L28">
        <f t="shared" si="11"/>
        <v>13.051720224983281</v>
      </c>
      <c r="M28">
        <f t="shared" si="2"/>
        <v>13.051720224983281</v>
      </c>
      <c r="O28">
        <f t="shared" si="3"/>
        <v>21.997166147407683</v>
      </c>
    </row>
    <row r="29" spans="1:15" x14ac:dyDescent="0.25">
      <c r="A29">
        <v>28</v>
      </c>
      <c r="B29">
        <v>320</v>
      </c>
      <c r="C29">
        <v>310</v>
      </c>
      <c r="D29">
        <v>10</v>
      </c>
      <c r="G29">
        <f t="shared" si="4"/>
        <v>0.17453292519943295</v>
      </c>
      <c r="H29">
        <f t="shared" si="7"/>
        <v>3.2</v>
      </c>
      <c r="I29">
        <f t="shared" si="8"/>
        <v>3.1513848096390658</v>
      </c>
      <c r="J29">
        <f t="shared" si="9"/>
        <v>0.55567416853417706</v>
      </c>
      <c r="K29">
        <f t="shared" si="10"/>
        <v>100.10554025182417</v>
      </c>
      <c r="L29">
        <f t="shared" si="11"/>
        <v>13.607394393517458</v>
      </c>
      <c r="M29">
        <f t="shared" si="2"/>
        <v>13.607394393517458</v>
      </c>
      <c r="O29">
        <f t="shared" si="3"/>
        <v>18.845781337768614</v>
      </c>
    </row>
    <row r="30" spans="1:15" x14ac:dyDescent="0.25">
      <c r="A30">
        <v>29</v>
      </c>
      <c r="B30">
        <v>480</v>
      </c>
      <c r="C30">
        <v>340</v>
      </c>
      <c r="D30">
        <v>21</v>
      </c>
      <c r="G30">
        <f t="shared" si="4"/>
        <v>0.36651914291880922</v>
      </c>
      <c r="H30">
        <f t="shared" si="7"/>
        <v>4.8</v>
      </c>
      <c r="I30">
        <f t="shared" si="8"/>
        <v>4.4811860471865685</v>
      </c>
      <c r="J30">
        <f t="shared" si="9"/>
        <v>1.7201661578174412</v>
      </c>
      <c r="K30">
        <f t="shared" si="10"/>
        <v>104.58672629901073</v>
      </c>
      <c r="L30">
        <f t="shared" si="11"/>
        <v>15.3275605513349</v>
      </c>
      <c r="M30">
        <f t="shared" si="2"/>
        <v>15.3275605513349</v>
      </c>
      <c r="O30">
        <f t="shared" si="3"/>
        <v>14.364595290582045</v>
      </c>
    </row>
    <row r="31" spans="1:15" x14ac:dyDescent="0.25">
      <c r="A31">
        <v>30</v>
      </c>
      <c r="B31">
        <v>450</v>
      </c>
      <c r="C31">
        <v>350</v>
      </c>
      <c r="D31">
        <v>19</v>
      </c>
      <c r="G31">
        <f t="shared" si="4"/>
        <v>0.33161255787892263</v>
      </c>
      <c r="H31">
        <f t="shared" si="7"/>
        <v>4.5</v>
      </c>
      <c r="I31">
        <f t="shared" si="8"/>
        <v>4.2548335901969256</v>
      </c>
      <c r="J31">
        <f t="shared" si="9"/>
        <v>1.4650566950572053</v>
      </c>
      <c r="K31">
        <f t="shared" si="10"/>
        <v>108.84155988920766</v>
      </c>
      <c r="L31">
        <f t="shared" si="11"/>
        <v>16.792617246392105</v>
      </c>
      <c r="M31">
        <f t="shared" si="2"/>
        <v>16.792617246392105</v>
      </c>
      <c r="O31">
        <f t="shared" si="3"/>
        <v>10.109761700385121</v>
      </c>
    </row>
    <row r="32" spans="1:15" x14ac:dyDescent="0.25">
      <c r="A32">
        <v>31</v>
      </c>
      <c r="B32">
        <v>430</v>
      </c>
      <c r="C32">
        <v>320</v>
      </c>
      <c r="D32">
        <v>20</v>
      </c>
      <c r="G32">
        <f t="shared" si="4"/>
        <v>0.3490658503988659</v>
      </c>
      <c r="H32">
        <f t="shared" si="7"/>
        <v>4.3</v>
      </c>
      <c r="I32">
        <f t="shared" si="8"/>
        <v>4.0406782693794057</v>
      </c>
      <c r="J32">
        <f t="shared" si="9"/>
        <v>1.4706866163003753</v>
      </c>
      <c r="K32">
        <f t="shared" si="10"/>
        <v>112.88223815858706</v>
      </c>
      <c r="L32">
        <f t="shared" si="11"/>
        <v>18.263303862692482</v>
      </c>
      <c r="M32">
        <f t="shared" si="2"/>
        <v>18.263303862692482</v>
      </c>
      <c r="O32">
        <f t="shared" si="3"/>
        <v>6.0690834310057227</v>
      </c>
    </row>
    <row r="33" spans="1:15" x14ac:dyDescent="0.25">
      <c r="A33">
        <v>32</v>
      </c>
      <c r="B33">
        <v>320</v>
      </c>
      <c r="C33">
        <v>310</v>
      </c>
      <c r="D33">
        <v>7</v>
      </c>
      <c r="G33">
        <f t="shared" si="4"/>
        <v>0.12217304763960307</v>
      </c>
      <c r="H33">
        <f t="shared" si="7"/>
        <v>3.2</v>
      </c>
      <c r="I33">
        <f t="shared" si="8"/>
        <v>3.1761476852522303</v>
      </c>
      <c r="J33">
        <f t="shared" si="9"/>
        <v>0.38998189889647195</v>
      </c>
      <c r="K33">
        <f t="shared" si="10"/>
        <v>116.05838584383929</v>
      </c>
      <c r="L33">
        <f t="shared" si="11"/>
        <v>18.653285761588954</v>
      </c>
      <c r="M33">
        <f t="shared" si="2"/>
        <v>18.653285761588954</v>
      </c>
      <c r="O33">
        <f t="shared" si="3"/>
        <v>2.8929357457534906</v>
      </c>
    </row>
    <row r="34" spans="1:15" x14ac:dyDescent="0.25">
      <c r="A34">
        <v>33</v>
      </c>
      <c r="B34">
        <v>290</v>
      </c>
      <c r="C34">
        <v>340</v>
      </c>
      <c r="D34">
        <v>-4</v>
      </c>
      <c r="E34" t="s">
        <v>4</v>
      </c>
      <c r="G34">
        <f t="shared" si="4"/>
        <v>-6.9813170079773182E-2</v>
      </c>
      <c r="H34">
        <f t="shared" si="7"/>
        <v>2.9</v>
      </c>
      <c r="I34">
        <f t="shared" si="8"/>
        <v>2.8929357457534901</v>
      </c>
      <c r="J34">
        <f t="shared" si="9"/>
        <v>-0.20229377385796338</v>
      </c>
      <c r="K34">
        <f t="shared" si="10"/>
        <v>118.95132158959278</v>
      </c>
      <c r="L34">
        <f t="shared" si="11"/>
        <v>18.45099198773099</v>
      </c>
      <c r="M34">
        <f t="shared" si="2"/>
        <v>18.45099198773099</v>
      </c>
      <c r="O34">
        <f t="shared" si="3"/>
        <v>0</v>
      </c>
    </row>
    <row r="39" spans="1:15" x14ac:dyDescent="0.25">
      <c r="H39">
        <v>340</v>
      </c>
      <c r="I39">
        <v>-4</v>
      </c>
      <c r="J39" t="s">
        <v>4</v>
      </c>
    </row>
    <row r="40" spans="1:15" x14ac:dyDescent="0.25">
      <c r="H40">
        <v>310</v>
      </c>
      <c r="I40">
        <v>7</v>
      </c>
    </row>
    <row r="41" spans="1:15" x14ac:dyDescent="0.25">
      <c r="H41">
        <v>320</v>
      </c>
      <c r="I41">
        <v>20</v>
      </c>
    </row>
    <row r="42" spans="1:15" x14ac:dyDescent="0.25">
      <c r="H42">
        <v>350</v>
      </c>
      <c r="I42">
        <v>19</v>
      </c>
    </row>
    <row r="43" spans="1:15" x14ac:dyDescent="0.25">
      <c r="H43">
        <v>340</v>
      </c>
      <c r="I43">
        <v>21</v>
      </c>
    </row>
    <row r="44" spans="1:15" x14ac:dyDescent="0.25">
      <c r="H44">
        <v>310</v>
      </c>
      <c r="I44">
        <v>10</v>
      </c>
    </row>
    <row r="45" spans="1:15" x14ac:dyDescent="0.25">
      <c r="H45">
        <v>330</v>
      </c>
      <c r="I45">
        <v>59</v>
      </c>
    </row>
    <row r="46" spans="1:15" x14ac:dyDescent="0.25">
      <c r="H46">
        <v>330</v>
      </c>
      <c r="I46">
        <v>25</v>
      </c>
    </row>
    <row r="47" spans="1:15" x14ac:dyDescent="0.25">
      <c r="H47">
        <v>320</v>
      </c>
      <c r="I47">
        <v>35</v>
      </c>
    </row>
    <row r="48" spans="1:15" x14ac:dyDescent="0.25">
      <c r="H48">
        <v>340</v>
      </c>
      <c r="I48">
        <v>32</v>
      </c>
    </row>
    <row r="49" spans="8:10" x14ac:dyDescent="0.25">
      <c r="H49">
        <v>320</v>
      </c>
      <c r="I49">
        <v>29</v>
      </c>
    </row>
    <row r="50" spans="8:10" x14ac:dyDescent="0.25">
      <c r="H50">
        <v>340</v>
      </c>
      <c r="I50">
        <v>28</v>
      </c>
    </row>
    <row r="51" spans="8:10" x14ac:dyDescent="0.25">
      <c r="H51">
        <v>340</v>
      </c>
      <c r="I51">
        <v>-8</v>
      </c>
    </row>
    <row r="52" spans="8:10" x14ac:dyDescent="0.25">
      <c r="H52">
        <v>340</v>
      </c>
      <c r="I52">
        <v>0</v>
      </c>
    </row>
    <row r="53" spans="8:10" x14ac:dyDescent="0.25">
      <c r="H53">
        <v>330</v>
      </c>
      <c r="I53">
        <v>4</v>
      </c>
    </row>
    <row r="54" spans="8:10" x14ac:dyDescent="0.25">
      <c r="H54">
        <v>330</v>
      </c>
      <c r="I54">
        <v>-3</v>
      </c>
    </row>
    <row r="55" spans="8:10" x14ac:dyDescent="0.25">
      <c r="H55">
        <v>330</v>
      </c>
      <c r="I55">
        <v>-31</v>
      </c>
    </row>
    <row r="56" spans="8:10" x14ac:dyDescent="0.25">
      <c r="H56">
        <v>330</v>
      </c>
      <c r="I56">
        <v>-9</v>
      </c>
    </row>
    <row r="57" spans="8:10" x14ac:dyDescent="0.25">
      <c r="H57">
        <v>330</v>
      </c>
      <c r="I57">
        <v>40</v>
      </c>
    </row>
    <row r="58" spans="8:10" x14ac:dyDescent="0.25">
      <c r="H58">
        <v>330</v>
      </c>
      <c r="I58">
        <v>25</v>
      </c>
      <c r="J58" t="s">
        <v>3</v>
      </c>
    </row>
    <row r="59" spans="8:10" x14ac:dyDescent="0.25">
      <c r="H59">
        <v>320</v>
      </c>
      <c r="I59">
        <v>-5</v>
      </c>
    </row>
    <row r="60" spans="8:10" x14ac:dyDescent="0.25">
      <c r="H60">
        <v>340</v>
      </c>
      <c r="I60">
        <v>-28</v>
      </c>
    </row>
    <row r="61" spans="8:10" x14ac:dyDescent="0.25">
      <c r="H61">
        <v>340</v>
      </c>
      <c r="I61">
        <v>-5</v>
      </c>
    </row>
    <row r="62" spans="8:10" x14ac:dyDescent="0.25">
      <c r="H62">
        <v>340</v>
      </c>
      <c r="I62">
        <v>35</v>
      </c>
    </row>
    <row r="63" spans="8:10" x14ac:dyDescent="0.25">
      <c r="H63">
        <v>340</v>
      </c>
      <c r="I63">
        <v>8</v>
      </c>
    </row>
    <row r="64" spans="8:10" x14ac:dyDescent="0.25">
      <c r="H64">
        <v>335</v>
      </c>
      <c r="I64">
        <v>3</v>
      </c>
    </row>
    <row r="65" spans="8:10" x14ac:dyDescent="0.25">
      <c r="H65">
        <v>340</v>
      </c>
      <c r="I65">
        <v>2</v>
      </c>
    </row>
    <row r="66" spans="8:10" x14ac:dyDescent="0.25">
      <c r="H66">
        <v>335</v>
      </c>
      <c r="I66">
        <v>1</v>
      </c>
    </row>
    <row r="67" spans="8:10" x14ac:dyDescent="0.25">
      <c r="H67">
        <v>340</v>
      </c>
      <c r="I67">
        <v>0</v>
      </c>
    </row>
    <row r="68" spans="8:10" x14ac:dyDescent="0.25">
      <c r="H68">
        <f>150+180</f>
        <v>330</v>
      </c>
      <c r="I68">
        <v>6</v>
      </c>
    </row>
    <row r="69" spans="8:10" x14ac:dyDescent="0.25">
      <c r="H69">
        <f>160+180</f>
        <v>340</v>
      </c>
      <c r="I69">
        <v>8</v>
      </c>
    </row>
    <row r="70" spans="8:10" x14ac:dyDescent="0.25">
      <c r="H70">
        <f>160+180</f>
        <v>340</v>
      </c>
      <c r="I70">
        <v>7</v>
      </c>
      <c r="J70" t="s">
        <v>5</v>
      </c>
    </row>
    <row r="71" spans="8:10" x14ac:dyDescent="0.25">
      <c r="H71">
        <f>155+180</f>
        <v>335</v>
      </c>
      <c r="I71">
        <v>5</v>
      </c>
    </row>
  </sheetData>
  <sortState xmlns:xlrd2="http://schemas.microsoft.com/office/spreadsheetml/2017/richdata2" ref="A2:E34">
    <sortCondition ref="A2:A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128D-6757-4FE0-B84A-508BB635BC5F}">
  <dimension ref="B2:U7"/>
  <sheetViews>
    <sheetView workbookViewId="0">
      <selection activeCell="E26" sqref="E26"/>
    </sheetView>
  </sheetViews>
  <sheetFormatPr defaultRowHeight="15.75" x14ac:dyDescent="0.25"/>
  <sheetData>
    <row r="2" spans="2:21" x14ac:dyDescent="0.25">
      <c r="B2" t="s">
        <v>5</v>
      </c>
      <c r="I2" t="s">
        <v>3</v>
      </c>
      <c r="P2" t="s">
        <v>4</v>
      </c>
    </row>
    <row r="3" spans="2:21" x14ac:dyDescent="0.25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</row>
    <row r="4" spans="2:21" x14ac:dyDescent="0.25">
      <c r="C4">
        <v>0</v>
      </c>
      <c r="D4" t="s">
        <v>19</v>
      </c>
      <c r="E4" t="s">
        <v>21</v>
      </c>
      <c r="F4">
        <v>7</v>
      </c>
      <c r="G4" t="s">
        <v>22</v>
      </c>
      <c r="J4">
        <v>0</v>
      </c>
      <c r="K4" t="s">
        <v>20</v>
      </c>
      <c r="L4" t="s">
        <v>21</v>
      </c>
      <c r="M4">
        <v>6.5</v>
      </c>
      <c r="N4" t="s">
        <v>26</v>
      </c>
      <c r="Q4">
        <v>0</v>
      </c>
      <c r="R4" t="s">
        <v>19</v>
      </c>
      <c r="S4" t="s">
        <v>21</v>
      </c>
      <c r="T4">
        <v>5.5</v>
      </c>
      <c r="U4" t="s">
        <v>28</v>
      </c>
    </row>
    <row r="5" spans="2:21" x14ac:dyDescent="0.25">
      <c r="C5">
        <v>10</v>
      </c>
      <c r="D5" t="s">
        <v>19</v>
      </c>
      <c r="E5" t="s">
        <v>21</v>
      </c>
      <c r="F5">
        <v>7</v>
      </c>
      <c r="G5" t="s">
        <v>23</v>
      </c>
      <c r="J5">
        <v>10</v>
      </c>
      <c r="K5" t="s">
        <v>20</v>
      </c>
      <c r="L5" t="s">
        <v>21</v>
      </c>
      <c r="M5">
        <v>5.5</v>
      </c>
      <c r="N5" t="s">
        <v>27</v>
      </c>
      <c r="Q5">
        <v>10</v>
      </c>
      <c r="R5" t="s">
        <v>19</v>
      </c>
      <c r="S5" t="s">
        <v>21</v>
      </c>
      <c r="T5">
        <v>5</v>
      </c>
      <c r="U5" t="s">
        <v>29</v>
      </c>
    </row>
    <row r="6" spans="2:21" x14ac:dyDescent="0.25">
      <c r="C6">
        <v>20</v>
      </c>
      <c r="D6" t="s">
        <v>19</v>
      </c>
      <c r="E6" t="s">
        <v>21</v>
      </c>
      <c r="F6">
        <v>7.5</v>
      </c>
      <c r="G6" t="s">
        <v>24</v>
      </c>
      <c r="J6">
        <v>20</v>
      </c>
      <c r="K6" t="s">
        <v>19</v>
      </c>
      <c r="L6" t="s">
        <v>21</v>
      </c>
      <c r="M6">
        <v>5.5</v>
      </c>
      <c r="N6" t="s">
        <v>22</v>
      </c>
      <c r="Q6">
        <v>20</v>
      </c>
      <c r="R6" t="s">
        <v>19</v>
      </c>
      <c r="S6" t="s">
        <v>21</v>
      </c>
      <c r="T6">
        <v>5</v>
      </c>
      <c r="U6" t="s">
        <v>30</v>
      </c>
    </row>
    <row r="7" spans="2:21" x14ac:dyDescent="0.25">
      <c r="C7">
        <v>30</v>
      </c>
      <c r="D7" t="s">
        <v>19</v>
      </c>
      <c r="E7" t="s">
        <v>21</v>
      </c>
      <c r="F7">
        <v>7.5</v>
      </c>
      <c r="G7" t="s">
        <v>25</v>
      </c>
      <c r="J7">
        <v>30</v>
      </c>
      <c r="K7" t="s">
        <v>19</v>
      </c>
      <c r="L7" t="s">
        <v>21</v>
      </c>
      <c r="M7">
        <v>5.5</v>
      </c>
      <c r="N7" t="s">
        <v>23</v>
      </c>
      <c r="Q7">
        <v>30</v>
      </c>
      <c r="R7" t="s">
        <v>19</v>
      </c>
      <c r="S7" t="s">
        <v>21</v>
      </c>
      <c r="T7">
        <v>5</v>
      </c>
      <c r="U7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LightHouse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Mitchell</dc:creator>
  <cp:lastModifiedBy>Harry</cp:lastModifiedBy>
  <dcterms:created xsi:type="dcterms:W3CDTF">2023-03-28T22:44:09Z</dcterms:created>
  <dcterms:modified xsi:type="dcterms:W3CDTF">2023-04-24T13:02:59Z</dcterms:modified>
</cp:coreProperties>
</file>