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arry\Desktop\mq\year3sem1\envs2266\sealrocks\data\TransversDune\"/>
    </mc:Choice>
  </mc:AlternateContent>
  <xr:revisionPtr revIDLastSave="0" documentId="13_ncr:1_{779B8D6A-8F32-409A-BAE5-68DFD8FAB1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penClino" sheetId="1" r:id="rId1"/>
    <sheet name="Auguar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M5" i="1"/>
  <c r="M6" i="1"/>
  <c r="M7" i="1"/>
  <c r="M8" i="1"/>
  <c r="M9" i="1"/>
  <c r="M10" i="1"/>
  <c r="M11" i="1"/>
  <c r="M12" i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L5" i="1"/>
  <c r="L6" i="1"/>
  <c r="L7" i="1"/>
  <c r="L8" i="1"/>
  <c r="L9" i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M4" i="1"/>
  <c r="L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I3" i="1"/>
  <c r="H3" i="1"/>
  <c r="J3" i="1" s="1"/>
  <c r="K3" i="1" l="1"/>
</calcChain>
</file>

<file path=xl/sharedStrings.xml><?xml version="1.0" encoding="utf-8"?>
<sst xmlns="http://schemas.openxmlformats.org/spreadsheetml/2006/main" count="193" uniqueCount="73">
  <si>
    <t>Point</t>
  </si>
  <si>
    <t>Clino</t>
  </si>
  <si>
    <t>Compass</t>
  </si>
  <si>
    <t>Dist</t>
  </si>
  <si>
    <t>Hole</t>
  </si>
  <si>
    <t>Data</t>
  </si>
  <si>
    <t>Calc</t>
  </si>
  <si>
    <t>angle (rads)</t>
  </si>
  <si>
    <t>dist (m)</t>
  </si>
  <si>
    <t>point x (abs)</t>
  </si>
  <si>
    <t>point y (abs)</t>
  </si>
  <si>
    <t>point x (rel)</t>
  </si>
  <si>
    <t>point y (rel)</t>
  </si>
  <si>
    <t>point y (rel to 0)</t>
  </si>
  <si>
    <t>Site 1</t>
  </si>
  <si>
    <t>Horizon</t>
  </si>
  <si>
    <t>Depth (cm)</t>
  </si>
  <si>
    <t>Grain size</t>
  </si>
  <si>
    <t>Texture</t>
  </si>
  <si>
    <t>pH</t>
  </si>
  <si>
    <t>Colour</t>
  </si>
  <si>
    <t>A1</t>
  </si>
  <si>
    <t>A2</t>
  </si>
  <si>
    <t>B2h</t>
  </si>
  <si>
    <t>B2hs</t>
  </si>
  <si>
    <t>C</t>
  </si>
  <si>
    <t>B2s</t>
  </si>
  <si>
    <t>LS</t>
  </si>
  <si>
    <t>S</t>
  </si>
  <si>
    <t>SL</t>
  </si>
  <si>
    <t>2.5YR 4/1 (m)</t>
  </si>
  <si>
    <t>10YR 7/3 (m)</t>
  </si>
  <si>
    <t>7.5YR 4/3 (m)</t>
  </si>
  <si>
    <t>10YR 4/7 (m)</t>
  </si>
  <si>
    <t>10YR 6/6/ (m)</t>
  </si>
  <si>
    <t>Medium</t>
  </si>
  <si>
    <t>Fine</t>
  </si>
  <si>
    <t>Site 2</t>
  </si>
  <si>
    <t>Site 3</t>
  </si>
  <si>
    <t>Site 4</t>
  </si>
  <si>
    <t>Site 5</t>
  </si>
  <si>
    <t>Site 6</t>
  </si>
  <si>
    <t>B2</t>
  </si>
  <si>
    <t>10YR 2/1</t>
  </si>
  <si>
    <t>10YR 5/1</t>
  </si>
  <si>
    <t>10YR 4/3</t>
  </si>
  <si>
    <t>10YR 5/4</t>
  </si>
  <si>
    <t>NR</t>
  </si>
  <si>
    <t>CL</t>
  </si>
  <si>
    <t>5YR 3/1</t>
  </si>
  <si>
    <t>10YR 6/2</t>
  </si>
  <si>
    <t>10YR 6/4</t>
  </si>
  <si>
    <t>FSL</t>
  </si>
  <si>
    <t>SY 5/1</t>
  </si>
  <si>
    <t>A2e</t>
  </si>
  <si>
    <t>2B2</t>
  </si>
  <si>
    <t>B3</t>
  </si>
  <si>
    <t>SY 6/2</t>
  </si>
  <si>
    <t>2SY 5/3</t>
  </si>
  <si>
    <t>10YR 1/4</t>
  </si>
  <si>
    <t>10YR 8/4</t>
  </si>
  <si>
    <t>B1</t>
  </si>
  <si>
    <t>B2H</t>
  </si>
  <si>
    <t>Very Fine</t>
  </si>
  <si>
    <t>SC</t>
  </si>
  <si>
    <t>10YR 6/1</t>
  </si>
  <si>
    <t>7.5YR 5/4</t>
  </si>
  <si>
    <t>7.5YR 7/6</t>
  </si>
  <si>
    <t>7.5YR 8/4</t>
  </si>
  <si>
    <t>10YR 4/1</t>
  </si>
  <si>
    <t>10YR 4/6</t>
  </si>
  <si>
    <t>10YR 5/8</t>
  </si>
  <si>
    <t>7.5YR 6/8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</si>
</sst>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2" xfId="0" applyFont="1" applyBorder="1"/>
    <xf numFmtId="0" fontId="0" fillId="0" borderId="1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Transverse</a:t>
            </a:r>
            <a:r>
              <a:rPr lang="en-AU" baseline="0">
                <a:latin typeface="Arial" panose="020B0604020202020204" pitchFamily="34" charset="0"/>
                <a:cs typeface="Arial" panose="020B0604020202020204" pitchFamily="34" charset="0"/>
              </a:rPr>
              <a:t> Dune Topographic Profile</a:t>
            </a:r>
            <a:endParaRPr lang="en-AU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diamond"/>
              <c:size val="8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2CF-4BDB-92B8-200F12C944DB}"/>
              </c:ext>
            </c:extLst>
          </c:dPt>
          <c:dPt>
            <c:idx val="5"/>
            <c:marker>
              <c:symbol val="diamond"/>
              <c:size val="8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2CF-4BDB-92B8-200F12C944DB}"/>
              </c:ext>
            </c:extLst>
          </c:dPt>
          <c:dPt>
            <c:idx val="10"/>
            <c:marker>
              <c:symbol val="diamond"/>
              <c:size val="8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2CF-4BDB-92B8-200F12C944DB}"/>
              </c:ext>
            </c:extLst>
          </c:dPt>
          <c:dPt>
            <c:idx val="20"/>
            <c:marker>
              <c:symbol val="diamond"/>
              <c:size val="8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2CF-4BDB-92B8-200F12C944DB}"/>
              </c:ext>
            </c:extLst>
          </c:dPt>
          <c:dPt>
            <c:idx val="24"/>
            <c:marker>
              <c:symbol val="diamond"/>
              <c:size val="8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2CF-4BDB-92B8-200F12C944DB}"/>
              </c:ext>
            </c:extLst>
          </c:dPt>
          <c:dPt>
            <c:idx val="28"/>
            <c:marker>
              <c:symbol val="diamond"/>
              <c:size val="8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2CF-4BDB-92B8-200F12C944D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9DDDE27-29BA-4CD1-BB95-D31207788D7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2CF-4BDB-92B8-200F12C944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1699A9D-9771-4072-A931-C1E6698259A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2CF-4BDB-92B8-200F12C944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3407330-0A71-446E-9E8B-5C3B5FEF3B3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2CF-4BDB-92B8-200F12C944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4D8444B-0951-4E8E-B385-48F9AE08C3B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2CF-4BDB-92B8-200F12C944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8551825-A095-4A9A-9767-BA4951E50F9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2CF-4BDB-92B8-200F12C944D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7355873-22AB-4732-B727-441AFFF42F6C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2CF-4BDB-92B8-200F12C944D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444DA2A-2773-496F-A817-E83D3A2C99B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2CF-4BDB-92B8-200F12C944D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6ABDEBD-74DB-498C-8A67-73CF338D471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2CF-4BDB-92B8-200F12C944D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3987170-44AB-4935-8F97-2AAD00B230F7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2CF-4BDB-92B8-200F12C944D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CA2771C-19F1-48A3-8800-551599FDA9A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2CF-4BDB-92B8-200F12C944DB}"/>
                </c:ext>
              </c:extLst>
            </c:dLbl>
            <c:dLbl>
              <c:idx val="1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48D3F4B9-B88C-4A20-87D8-93509BCAFD9B}" type="CELLRANGE">
                      <a:rPr lang="en-AU"/>
                      <a:pPr>
                        <a:defRPr lang="en-US">
                          <a:solidFill>
                            <a:sysClr val="windowText" lastClr="000000">
                              <a:lumMod val="75000"/>
                              <a:lumOff val="25000"/>
                            </a:sysClr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A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2CF-4BDB-92B8-200F12C944D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9B34266-8F31-4974-8313-931D26DADFB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2CF-4BDB-92B8-200F12C944D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F625304-F85E-4689-836D-4288E661038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2CF-4BDB-92B8-200F12C944D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77C0383-C11D-41B2-89F9-979A491D992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2CF-4BDB-92B8-200F12C944D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6ECD71D-BCB1-4EEC-A0F2-428AB9710DD1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2CF-4BDB-92B8-200F12C944D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2983894-B1E7-42BF-B2D4-9271BB5F04D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2CF-4BDB-92B8-200F12C944D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A6EB671-2187-40EC-AEEE-2AE57741D84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2CF-4BDB-92B8-200F12C944D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0AB49F0-7407-44BF-B3C1-562E9B776E2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2CF-4BDB-92B8-200F12C944D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8D07AE8-9EE7-44AB-A18D-A92A1FA03A45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2CF-4BDB-92B8-200F12C944D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D75E8CF-79C3-4BFE-90D5-D0A9290826C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2CF-4BDB-92B8-200F12C944D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8B50944-81AC-4D01-8F56-AFDE56F12458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2CF-4BDB-92B8-200F12C944D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1567C5C-DE01-48E3-B748-435A555448A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2CF-4BDB-92B8-200F12C944D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D69CC9E-A0FE-44EB-8660-2A0B103E44DD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2CF-4BDB-92B8-200F12C944D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D71188E-3D97-4129-A718-76571F7A26C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2CF-4BDB-92B8-200F12C944D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0B6A8E5-B652-4346-9949-D102F7B7B13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2CF-4BDB-92B8-200F12C944D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1480844-9B5F-438D-A22E-A87C5B2B5C09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2CF-4BDB-92B8-200F12C944D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CAA570A-22FD-4FEF-9174-AAA227A04146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2CF-4BDB-92B8-200F12C944D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3FB95F0-870B-4240-96A6-6EFE3961F9C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2CF-4BDB-92B8-200F12C944D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939FC35-C2D1-4AFA-8069-0F315CDF114F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2CF-4BDB-92B8-200F12C944D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D4FAE85-DCDF-435B-B7E7-CB0559BC5C8E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2CF-4BDB-92B8-200F12C944D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AE1D828-1B7D-463C-8BB3-5D29FCF2824A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2CF-4BDB-92B8-200F12C944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TapenClino!$L$3:$L$33</c:f>
              <c:numCache>
                <c:formatCode>General</c:formatCode>
                <c:ptCount val="31"/>
                <c:pt idx="0">
                  <c:v>0</c:v>
                </c:pt>
                <c:pt idx="1">
                  <c:v>3.3379653622437795</c:v>
                </c:pt>
                <c:pt idx="2">
                  <c:v>8.1196999130841583</c:v>
                </c:pt>
                <c:pt idx="3">
                  <c:v>12.149086124564416</c:v>
                </c:pt>
                <c:pt idx="4">
                  <c:v>18.254178112154541</c:v>
                </c:pt>
                <c:pt idx="5">
                  <c:v>25.345119226130329</c:v>
                </c:pt>
                <c:pt idx="6">
                  <c:v>33.454221285039928</c:v>
                </c:pt>
                <c:pt idx="7">
                  <c:v>37.361839418684596</c:v>
                </c:pt>
                <c:pt idx="8">
                  <c:v>42.601041341304089</c:v>
                </c:pt>
                <c:pt idx="9">
                  <c:v>47.401041341304087</c:v>
                </c:pt>
                <c:pt idx="10">
                  <c:v>51.570406230106236</c:v>
                </c:pt>
                <c:pt idx="11">
                  <c:v>55.598219906347744</c:v>
                </c:pt>
                <c:pt idx="12">
                  <c:v>57.906812716761856</c:v>
                </c:pt>
                <c:pt idx="13">
                  <c:v>60.50688087878131</c:v>
                </c:pt>
                <c:pt idx="14">
                  <c:v>63.773893865232218</c:v>
                </c:pt>
                <c:pt idx="15">
                  <c:v>68.529176446707979</c:v>
                </c:pt>
                <c:pt idx="16">
                  <c:v>72.618057245347515</c:v>
                </c:pt>
                <c:pt idx="17">
                  <c:v>76.752327517581534</c:v>
                </c:pt>
                <c:pt idx="18">
                  <c:v>78.897890168228727</c:v>
                </c:pt>
                <c:pt idx="19">
                  <c:v>81.52174928964692</c:v>
                </c:pt>
                <c:pt idx="20">
                  <c:v>84.693732515757503</c:v>
                </c:pt>
                <c:pt idx="21">
                  <c:v>87.575791278534055</c:v>
                </c:pt>
                <c:pt idx="22">
                  <c:v>90.113453082236674</c:v>
                </c:pt>
                <c:pt idx="23">
                  <c:v>92.255247786285949</c:v>
                </c:pt>
                <c:pt idx="24">
                  <c:v>94.923561033544942</c:v>
                </c:pt>
                <c:pt idx="25">
                  <c:v>96.710122507419698</c:v>
                </c:pt>
                <c:pt idx="26">
                  <c:v>100.24398036783128</c:v>
                </c:pt>
                <c:pt idx="27">
                  <c:v>103.20345350945715</c:v>
                </c:pt>
                <c:pt idx="28">
                  <c:v>106.33352583180533</c:v>
                </c:pt>
                <c:pt idx="29">
                  <c:v>110.06026819060114</c:v>
                </c:pt>
                <c:pt idx="30">
                  <c:v>115.43329276343869</c:v>
                </c:pt>
              </c:numCache>
            </c:numRef>
          </c:xVal>
          <c:yVal>
            <c:numRef>
              <c:f>TapenClino!$N$3:$N$33</c:f>
              <c:numCache>
                <c:formatCode>General</c:formatCode>
                <c:ptCount val="31"/>
                <c:pt idx="0">
                  <c:v>15.424325209895688</c:v>
                </c:pt>
                <c:pt idx="1">
                  <c:v>15.540889528882042</c:v>
                </c:pt>
                <c:pt idx="2">
                  <c:v>15.959237094070801</c:v>
                </c:pt>
                <c:pt idx="3">
                  <c:v>16.029570292013052</c:v>
                </c:pt>
                <c:pt idx="4">
                  <c:v>16.456479911327101</c:v>
                </c:pt>
                <c:pt idx="5">
                  <c:v>17.201767854425469</c:v>
                </c:pt>
                <c:pt idx="6">
                  <c:v>18.197440390045525</c:v>
                </c:pt>
                <c:pt idx="7">
                  <c:v>18.333897422152305</c:v>
                </c:pt>
                <c:pt idx="8">
                  <c:v>18.425348031883669</c:v>
                </c:pt>
                <c:pt idx="9">
                  <c:v>18.425348031883669</c:v>
                </c:pt>
                <c:pt idx="10">
                  <c:v>18.352571497040195</c:v>
                </c:pt>
                <c:pt idx="11">
                  <c:v>18.775911773274192</c:v>
                </c:pt>
                <c:pt idx="12">
                  <c:v>18.85652961065697</c:v>
                </c:pt>
                <c:pt idx="13">
                  <c:v>18.62905312208558</c:v>
                </c:pt>
                <c:pt idx="14">
                  <c:v>17.934628074754265</c:v>
                </c:pt>
                <c:pt idx="15">
                  <c:v>16.389543102879529</c:v>
                </c:pt>
                <c:pt idx="16">
                  <c:v>14.737528025915356</c:v>
                </c:pt>
                <c:pt idx="17">
                  <c:v>12.63101210712386</c:v>
                </c:pt>
                <c:pt idx="18">
                  <c:v>11.490196209554146</c:v>
                </c:pt>
                <c:pt idx="19">
                  <c:v>10.035767348815135</c:v>
                </c:pt>
                <c:pt idx="20">
                  <c:v>8.419561169742348</c:v>
                </c:pt>
                <c:pt idx="21">
                  <c:v>7.0756350974069235</c:v>
                </c:pt>
                <c:pt idx="22">
                  <c:v>5.8923039645329656</c:v>
                </c:pt>
                <c:pt idx="23">
                  <c:v>5.0269627337422094</c:v>
                </c:pt>
                <c:pt idx="24">
                  <c:v>4.3616775208431235</c:v>
                </c:pt>
                <c:pt idx="25">
                  <c:v>4.0144051492578114</c:v>
                </c:pt>
                <c:pt idx="26">
                  <c:v>3.3274927659022495</c:v>
                </c:pt>
                <c:pt idx="27">
                  <c:v>2.3084644424513492</c:v>
                </c:pt>
                <c:pt idx="28">
                  <c:v>1.6431470318345198</c:v>
                </c:pt>
                <c:pt idx="29">
                  <c:v>0.8510034898188561</c:v>
                </c:pt>
                <c:pt idx="3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TapenClino!$F$3:$F$33</c15:f>
                <c15:dlblRangeCache>
                  <c:ptCount val="31"/>
                  <c:pt idx="1">
                    <c:v>Site 1</c:v>
                  </c:pt>
                  <c:pt idx="5">
                    <c:v>Site 2</c:v>
                  </c:pt>
                  <c:pt idx="10">
                    <c:v>Site 3</c:v>
                  </c:pt>
                  <c:pt idx="20">
                    <c:v>Site 4</c:v>
                  </c:pt>
                  <c:pt idx="24">
                    <c:v>Site 5</c:v>
                  </c:pt>
                  <c:pt idx="28">
                    <c:v>Site 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2CF-4BDB-92B8-200F12C944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46231663"/>
        <c:axId val="2046486991"/>
      </c:scatterChart>
      <c:valAx>
        <c:axId val="2046231663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latin typeface="Arial" panose="020B0604020202020204" pitchFamily="34" charset="0"/>
                    <a:cs typeface="Arial" panose="020B0604020202020204" pitchFamily="34" charset="0"/>
                  </a:rPr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86991"/>
        <c:crossesAt val="-5"/>
        <c:crossBetween val="midCat"/>
      </c:valAx>
      <c:valAx>
        <c:axId val="2046486991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latin typeface="Arial" panose="020B0604020202020204" pitchFamily="34" charset="0"/>
                    <a:cs typeface="Arial" panose="020B0604020202020204" pitchFamily="34" charset="0"/>
                  </a:rPr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23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</xdr:row>
      <xdr:rowOff>91220</xdr:rowOff>
    </xdr:from>
    <xdr:to>
      <xdr:col>27</xdr:col>
      <xdr:colOff>369110</xdr:colOff>
      <xdr:row>29</xdr:row>
      <xdr:rowOff>149893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04541B-5246-0F0F-3C4C-9291A447B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3"/>
  <sheetViews>
    <sheetView tabSelected="1" zoomScaleNormal="100" workbookViewId="0">
      <selection activeCell="K8" sqref="K8"/>
    </sheetView>
  </sheetViews>
  <sheetFormatPr defaultRowHeight="15" x14ac:dyDescent="0.25"/>
  <cols>
    <col min="6" max="6" width="9.140625" style="1"/>
    <col min="8" max="8" width="12" bestFit="1" customWidth="1"/>
    <col min="9" max="9" width="7.85546875" bestFit="1" customWidth="1"/>
    <col min="10" max="11" width="12" bestFit="1" customWidth="1"/>
    <col min="12" max="13" width="11.42578125" bestFit="1" customWidth="1"/>
  </cols>
  <sheetData>
    <row r="1" spans="2:14" ht="15.75" thickBot="1" x14ac:dyDescent="0.3">
      <c r="B1" s="2" t="s">
        <v>5</v>
      </c>
      <c r="C1" s="2"/>
      <c r="D1" s="2"/>
      <c r="E1" s="2"/>
      <c r="F1" s="2"/>
      <c r="G1" s="2"/>
      <c r="H1" s="2" t="s">
        <v>6</v>
      </c>
      <c r="I1" s="2"/>
      <c r="J1" s="2"/>
      <c r="K1" s="2"/>
      <c r="L1" s="2"/>
      <c r="M1" s="2"/>
      <c r="N1" s="2"/>
    </row>
    <row r="2" spans="2:14" ht="15.75" thickBot="1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/>
      <c r="H2" s="3" t="s">
        <v>7</v>
      </c>
      <c r="I2" s="4" t="s">
        <v>8</v>
      </c>
      <c r="J2" s="5" t="s">
        <v>9</v>
      </c>
      <c r="K2" s="6" t="s">
        <v>10</v>
      </c>
      <c r="L2" s="7" t="s">
        <v>11</v>
      </c>
      <c r="M2" s="6" t="s">
        <v>12</v>
      </c>
      <c r="N2" s="4" t="s">
        <v>13</v>
      </c>
    </row>
    <row r="3" spans="2:14" x14ac:dyDescent="0.25">
      <c r="B3" s="2">
        <v>1</v>
      </c>
      <c r="C3" s="2">
        <v>3</v>
      </c>
      <c r="D3" s="2">
        <v>348</v>
      </c>
      <c r="E3" s="2">
        <v>130</v>
      </c>
      <c r="F3" s="2"/>
      <c r="G3" s="2"/>
      <c r="H3" s="2">
        <f>RADIANS(C3)</f>
        <v>5.235987755982989E-2</v>
      </c>
      <c r="I3" s="2">
        <f>E3/100</f>
        <v>1.3</v>
      </c>
      <c r="J3" s="2">
        <f t="shared" ref="J3:J33" si="0">I3*COS(H3)</f>
        <v>1.2982183951809461</v>
      </c>
      <c r="K3" s="2">
        <f t="shared" ref="K3:K33" si="1">I3*SIN(H3)</f>
        <v>6.8036743115826984E-2</v>
      </c>
      <c r="L3" s="2">
        <v>0</v>
      </c>
      <c r="M3" s="2">
        <v>0</v>
      </c>
      <c r="N3" s="2">
        <f>ABS($M$33)+M3</f>
        <v>15.424325209895688</v>
      </c>
    </row>
    <row r="4" spans="2:14" x14ac:dyDescent="0.25">
      <c r="B4" s="2">
        <v>2</v>
      </c>
      <c r="C4" s="2">
        <v>2</v>
      </c>
      <c r="D4" s="2">
        <v>346</v>
      </c>
      <c r="E4" s="2">
        <v>334</v>
      </c>
      <c r="F4" s="2" t="s">
        <v>14</v>
      </c>
      <c r="G4" s="2"/>
      <c r="H4" s="2">
        <f t="shared" ref="H4:H33" si="2">RADIANS(C4)</f>
        <v>3.4906585039886591E-2</v>
      </c>
      <c r="I4" s="2">
        <f t="shared" ref="I4:I33" si="3">E4/100</f>
        <v>3.34</v>
      </c>
      <c r="J4" s="2">
        <f t="shared" si="0"/>
        <v>3.3379653622437795</v>
      </c>
      <c r="K4" s="2">
        <f t="shared" si="1"/>
        <v>0.11656431898635324</v>
      </c>
      <c r="L4" s="2">
        <f>L3+J4</f>
        <v>3.3379653622437795</v>
      </c>
      <c r="M4" s="2">
        <f>M3+K4</f>
        <v>0.11656431898635324</v>
      </c>
      <c r="N4" s="2">
        <f t="shared" ref="N4:N33" si="4">ABS($M$33)+M4</f>
        <v>15.540889528882042</v>
      </c>
    </row>
    <row r="5" spans="2:14" x14ac:dyDescent="0.25">
      <c r="B5" s="2">
        <v>3</v>
      </c>
      <c r="C5" s="2">
        <v>5</v>
      </c>
      <c r="D5" s="2">
        <v>349</v>
      </c>
      <c r="E5" s="2">
        <v>480</v>
      </c>
      <c r="F5" s="2"/>
      <c r="G5" s="2"/>
      <c r="H5" s="2">
        <f t="shared" si="2"/>
        <v>8.7266462599716474E-2</v>
      </c>
      <c r="I5" s="2">
        <f t="shared" si="3"/>
        <v>4.8</v>
      </c>
      <c r="J5" s="2">
        <f t="shared" si="0"/>
        <v>4.7817345508403788</v>
      </c>
      <c r="K5" s="2">
        <f t="shared" si="1"/>
        <v>0.41834756518875921</v>
      </c>
      <c r="L5" s="2">
        <f t="shared" ref="L5:L33" si="5">L4+J5</f>
        <v>8.1196999130841583</v>
      </c>
      <c r="M5" s="2">
        <f t="shared" ref="M5:M33" si="6">M4+K5</f>
        <v>0.53491188417511248</v>
      </c>
      <c r="N5" s="2">
        <f t="shared" si="4"/>
        <v>15.959237094070801</v>
      </c>
    </row>
    <row r="6" spans="2:14" x14ac:dyDescent="0.25">
      <c r="B6" s="2">
        <v>4</v>
      </c>
      <c r="C6" s="2">
        <v>1</v>
      </c>
      <c r="D6" s="2">
        <v>324</v>
      </c>
      <c r="E6" s="2">
        <v>403</v>
      </c>
      <c r="F6" s="2"/>
      <c r="G6" s="2"/>
      <c r="H6" s="2">
        <f t="shared" si="2"/>
        <v>1.7453292519943295E-2</v>
      </c>
      <c r="I6" s="2">
        <f t="shared" si="3"/>
        <v>4.03</v>
      </c>
      <c r="J6" s="2">
        <f t="shared" si="0"/>
        <v>4.029386211480257</v>
      </c>
      <c r="K6" s="2">
        <f t="shared" si="1"/>
        <v>7.0333197942252554E-2</v>
      </c>
      <c r="L6" s="2">
        <f t="shared" si="5"/>
        <v>12.149086124564416</v>
      </c>
      <c r="M6" s="2">
        <f t="shared" si="6"/>
        <v>0.60524508211736505</v>
      </c>
      <c r="N6" s="2">
        <f t="shared" si="4"/>
        <v>16.029570292013052</v>
      </c>
    </row>
    <row r="7" spans="2:14" x14ac:dyDescent="0.25">
      <c r="B7" s="2">
        <v>5</v>
      </c>
      <c r="C7" s="2">
        <v>4</v>
      </c>
      <c r="D7" s="2">
        <v>321</v>
      </c>
      <c r="E7" s="2">
        <v>612</v>
      </c>
      <c r="F7" s="2"/>
      <c r="G7" s="2"/>
      <c r="H7" s="2">
        <f t="shared" si="2"/>
        <v>6.9813170079773182E-2</v>
      </c>
      <c r="I7" s="2">
        <f t="shared" si="3"/>
        <v>6.12</v>
      </c>
      <c r="J7" s="2">
        <f t="shared" si="0"/>
        <v>6.1050919875901242</v>
      </c>
      <c r="K7" s="2">
        <f t="shared" si="1"/>
        <v>0.42690961931404686</v>
      </c>
      <c r="L7" s="2">
        <f t="shared" si="5"/>
        <v>18.254178112154541</v>
      </c>
      <c r="M7" s="2">
        <f t="shared" si="6"/>
        <v>1.0321547014314119</v>
      </c>
      <c r="N7" s="2">
        <f t="shared" si="4"/>
        <v>16.456479911327101</v>
      </c>
    </row>
    <row r="8" spans="2:14" x14ac:dyDescent="0.25">
      <c r="B8" s="2">
        <v>6</v>
      </c>
      <c r="C8" s="2">
        <v>6</v>
      </c>
      <c r="D8" s="2">
        <v>323</v>
      </c>
      <c r="E8" s="2">
        <v>713</v>
      </c>
      <c r="F8" s="2" t="s">
        <v>37</v>
      </c>
      <c r="G8" s="2"/>
      <c r="H8" s="2">
        <f t="shared" si="2"/>
        <v>0.10471975511965978</v>
      </c>
      <c r="I8" s="2">
        <f t="shared" si="3"/>
        <v>7.13</v>
      </c>
      <c r="J8" s="2">
        <f t="shared" si="0"/>
        <v>7.0909411139757887</v>
      </c>
      <c r="K8" s="2">
        <f t="shared" si="1"/>
        <v>0.74528794309836921</v>
      </c>
      <c r="L8" s="2">
        <f t="shared" si="5"/>
        <v>25.345119226130329</v>
      </c>
      <c r="M8" s="2">
        <f t="shared" si="6"/>
        <v>1.7774426445297811</v>
      </c>
      <c r="N8" s="2">
        <f t="shared" si="4"/>
        <v>17.201767854425469</v>
      </c>
    </row>
    <row r="9" spans="2:14" x14ac:dyDescent="0.25">
      <c r="B9" s="2">
        <v>7</v>
      </c>
      <c r="C9" s="2">
        <v>7</v>
      </c>
      <c r="D9" s="2">
        <v>343</v>
      </c>
      <c r="E9" s="2">
        <v>817</v>
      </c>
      <c r="F9" s="2"/>
      <c r="G9" s="2"/>
      <c r="H9" s="2">
        <f t="shared" si="2"/>
        <v>0.12217304763960307</v>
      </c>
      <c r="I9" s="2">
        <f t="shared" si="3"/>
        <v>8.17</v>
      </c>
      <c r="J9" s="2">
        <f t="shared" si="0"/>
        <v>8.1091020589096008</v>
      </c>
      <c r="K9" s="2">
        <f t="shared" si="1"/>
        <v>0.99567253562005487</v>
      </c>
      <c r="L9" s="2">
        <f t="shared" si="5"/>
        <v>33.454221285039928</v>
      </c>
      <c r="M9" s="2">
        <f t="shared" si="6"/>
        <v>2.7731151801498362</v>
      </c>
      <c r="N9" s="2">
        <f t="shared" si="4"/>
        <v>18.197440390045525</v>
      </c>
    </row>
    <row r="10" spans="2:14" x14ac:dyDescent="0.25">
      <c r="B10" s="2">
        <v>8</v>
      </c>
      <c r="C10" s="2">
        <v>2</v>
      </c>
      <c r="D10" s="2">
        <v>350</v>
      </c>
      <c r="E10" s="2">
        <v>391</v>
      </c>
      <c r="F10" s="2"/>
      <c r="G10" s="2"/>
      <c r="H10" s="2">
        <f t="shared" si="2"/>
        <v>3.4906585039886591E-2</v>
      </c>
      <c r="I10" s="2">
        <f t="shared" si="3"/>
        <v>3.91</v>
      </c>
      <c r="J10" s="2">
        <f t="shared" si="0"/>
        <v>3.9076181336446645</v>
      </c>
      <c r="K10" s="2">
        <f t="shared" si="1"/>
        <v>0.13645703210677879</v>
      </c>
      <c r="L10" s="2">
        <f t="shared" si="5"/>
        <v>37.361839418684596</v>
      </c>
      <c r="M10" s="2">
        <f t="shared" si="6"/>
        <v>2.9095722122566148</v>
      </c>
      <c r="N10" s="2">
        <f t="shared" si="4"/>
        <v>18.333897422152305</v>
      </c>
    </row>
    <row r="11" spans="2:14" x14ac:dyDescent="0.25">
      <c r="B11" s="2">
        <v>9</v>
      </c>
      <c r="C11" s="2">
        <v>1</v>
      </c>
      <c r="D11" s="2">
        <v>329</v>
      </c>
      <c r="E11" s="2">
        <v>524</v>
      </c>
      <c r="F11" s="2"/>
      <c r="G11" s="2"/>
      <c r="H11" s="2">
        <f t="shared" si="2"/>
        <v>1.7453292519943295E-2</v>
      </c>
      <c r="I11" s="2">
        <f t="shared" si="3"/>
        <v>5.24</v>
      </c>
      <c r="J11" s="2">
        <f t="shared" si="0"/>
        <v>5.2392019226194906</v>
      </c>
      <c r="K11" s="2">
        <f t="shared" si="1"/>
        <v>9.1450609731365609E-2</v>
      </c>
      <c r="L11" s="2">
        <f t="shared" si="5"/>
        <v>42.601041341304089</v>
      </c>
      <c r="M11" s="2">
        <f t="shared" si="6"/>
        <v>3.0010228219879802</v>
      </c>
      <c r="N11" s="2">
        <f t="shared" si="4"/>
        <v>18.425348031883669</v>
      </c>
    </row>
    <row r="12" spans="2:14" x14ac:dyDescent="0.25">
      <c r="B12" s="2">
        <v>10</v>
      </c>
      <c r="C12" s="2">
        <v>0</v>
      </c>
      <c r="D12" s="2">
        <v>334</v>
      </c>
      <c r="E12" s="2">
        <v>480</v>
      </c>
      <c r="F12" s="2"/>
      <c r="G12" s="2"/>
      <c r="H12" s="2">
        <f t="shared" si="2"/>
        <v>0</v>
      </c>
      <c r="I12" s="2">
        <f t="shared" si="3"/>
        <v>4.8</v>
      </c>
      <c r="J12" s="2">
        <f t="shared" si="0"/>
        <v>4.8</v>
      </c>
      <c r="K12" s="2">
        <f t="shared" si="1"/>
        <v>0</v>
      </c>
      <c r="L12" s="2">
        <f t="shared" si="5"/>
        <v>47.401041341304087</v>
      </c>
      <c r="M12" s="2">
        <f t="shared" si="6"/>
        <v>3.0010228219879802</v>
      </c>
      <c r="N12" s="2">
        <f t="shared" si="4"/>
        <v>18.425348031883669</v>
      </c>
    </row>
    <row r="13" spans="2:14" x14ac:dyDescent="0.25">
      <c r="B13" s="2">
        <v>11</v>
      </c>
      <c r="C13" s="2">
        <v>-1</v>
      </c>
      <c r="D13" s="2">
        <v>316</v>
      </c>
      <c r="E13" s="2">
        <v>417</v>
      </c>
      <c r="F13" s="2" t="s">
        <v>38</v>
      </c>
      <c r="G13" s="2"/>
      <c r="H13" s="2">
        <f t="shared" si="2"/>
        <v>-1.7453292519943295E-2</v>
      </c>
      <c r="I13" s="2">
        <f t="shared" si="3"/>
        <v>4.17</v>
      </c>
      <c r="J13" s="2">
        <f t="shared" si="0"/>
        <v>4.1693648888021517</v>
      </c>
      <c r="K13" s="2">
        <f t="shared" si="1"/>
        <v>-7.277653484347224E-2</v>
      </c>
      <c r="L13" s="2">
        <f t="shared" si="5"/>
        <v>51.570406230106236</v>
      </c>
      <c r="M13" s="2">
        <f t="shared" si="6"/>
        <v>2.9282462871445079</v>
      </c>
      <c r="N13" s="2">
        <f t="shared" si="4"/>
        <v>18.352571497040195</v>
      </c>
    </row>
    <row r="14" spans="2:14" x14ac:dyDescent="0.25">
      <c r="B14" s="2">
        <v>12</v>
      </c>
      <c r="C14" s="2">
        <v>6</v>
      </c>
      <c r="D14" s="2">
        <v>295</v>
      </c>
      <c r="E14" s="2">
        <v>405</v>
      </c>
      <c r="F14" s="2"/>
      <c r="G14" s="2"/>
      <c r="H14" s="2">
        <f t="shared" si="2"/>
        <v>0.10471975511965978</v>
      </c>
      <c r="I14" s="2">
        <f t="shared" si="3"/>
        <v>4.05</v>
      </c>
      <c r="J14" s="2">
        <f t="shared" si="0"/>
        <v>4.0278136762415064</v>
      </c>
      <c r="K14" s="2">
        <f t="shared" si="1"/>
        <v>0.42334027623399656</v>
      </c>
      <c r="L14" s="2">
        <f t="shared" si="5"/>
        <v>55.598219906347744</v>
      </c>
      <c r="M14" s="2">
        <f t="shared" si="6"/>
        <v>3.3515865633785045</v>
      </c>
      <c r="N14" s="2">
        <f t="shared" si="4"/>
        <v>18.775911773274192</v>
      </c>
    </row>
    <row r="15" spans="2:14" x14ac:dyDescent="0.25">
      <c r="B15" s="2">
        <v>13</v>
      </c>
      <c r="C15" s="2">
        <v>2</v>
      </c>
      <c r="D15" s="2">
        <v>327</v>
      </c>
      <c r="E15" s="2">
        <v>231</v>
      </c>
      <c r="F15" s="2"/>
      <c r="G15" s="2"/>
      <c r="H15" s="2">
        <f t="shared" si="2"/>
        <v>3.4906585039886591E-2</v>
      </c>
      <c r="I15" s="2">
        <f t="shared" si="3"/>
        <v>2.31</v>
      </c>
      <c r="J15" s="2">
        <f t="shared" si="0"/>
        <v>2.3085928104141114</v>
      </c>
      <c r="K15" s="2">
        <f t="shared" si="1"/>
        <v>8.0617837382777238E-2</v>
      </c>
      <c r="L15" s="2">
        <f t="shared" si="5"/>
        <v>57.906812716761856</v>
      </c>
      <c r="M15" s="2">
        <f t="shared" si="6"/>
        <v>3.4322044007612815</v>
      </c>
      <c r="N15" s="2">
        <f t="shared" si="4"/>
        <v>18.85652961065697</v>
      </c>
    </row>
    <row r="16" spans="2:14" x14ac:dyDescent="0.25">
      <c r="B16" s="2">
        <v>14</v>
      </c>
      <c r="C16" s="2">
        <v>-5</v>
      </c>
      <c r="D16" s="2">
        <v>317</v>
      </c>
      <c r="E16" s="2">
        <v>261</v>
      </c>
      <c r="F16" s="2"/>
      <c r="G16" s="2"/>
      <c r="H16" s="2">
        <f t="shared" si="2"/>
        <v>-8.7266462599716474E-2</v>
      </c>
      <c r="I16" s="2">
        <f t="shared" si="3"/>
        <v>2.61</v>
      </c>
      <c r="J16" s="2">
        <f t="shared" si="0"/>
        <v>2.6000681620194559</v>
      </c>
      <c r="K16" s="2">
        <f t="shared" si="1"/>
        <v>-0.2274764885713878</v>
      </c>
      <c r="L16" s="2">
        <f t="shared" si="5"/>
        <v>60.50688087878131</v>
      </c>
      <c r="M16" s="2">
        <f t="shared" si="6"/>
        <v>3.2047279121898935</v>
      </c>
      <c r="N16" s="2">
        <f t="shared" si="4"/>
        <v>18.62905312208558</v>
      </c>
    </row>
    <row r="17" spans="2:14" x14ac:dyDescent="0.25">
      <c r="B17" s="2">
        <v>15</v>
      </c>
      <c r="C17" s="2">
        <v>-12</v>
      </c>
      <c r="D17" s="2">
        <v>319</v>
      </c>
      <c r="E17" s="2">
        <v>334</v>
      </c>
      <c r="F17" s="2"/>
      <c r="G17" s="2"/>
      <c r="H17" s="2">
        <f t="shared" si="2"/>
        <v>-0.20943951023931956</v>
      </c>
      <c r="I17" s="2">
        <f t="shared" si="3"/>
        <v>3.34</v>
      </c>
      <c r="J17" s="2">
        <f t="shared" si="0"/>
        <v>3.267012986450911</v>
      </c>
      <c r="K17" s="2">
        <f t="shared" si="1"/>
        <v>-0.69442504733131616</v>
      </c>
      <c r="L17" s="2">
        <f t="shared" si="5"/>
        <v>63.773893865232218</v>
      </c>
      <c r="M17" s="2">
        <f t="shared" si="6"/>
        <v>2.5103028648585775</v>
      </c>
      <c r="N17" s="2">
        <f t="shared" si="4"/>
        <v>17.934628074754265</v>
      </c>
    </row>
    <row r="18" spans="2:14" x14ac:dyDescent="0.25">
      <c r="B18" s="2">
        <v>16</v>
      </c>
      <c r="C18" s="2">
        <v>-18</v>
      </c>
      <c r="D18" s="2">
        <v>281</v>
      </c>
      <c r="E18" s="2">
        <v>500</v>
      </c>
      <c r="F18" s="2"/>
      <c r="G18" s="2"/>
      <c r="H18" s="2">
        <f t="shared" si="2"/>
        <v>-0.31415926535897931</v>
      </c>
      <c r="I18" s="2">
        <f t="shared" si="3"/>
        <v>5</v>
      </c>
      <c r="J18" s="2">
        <f t="shared" si="0"/>
        <v>4.7552825814757673</v>
      </c>
      <c r="K18" s="2">
        <f t="shared" si="1"/>
        <v>-1.545084971874737</v>
      </c>
      <c r="L18" s="2">
        <f t="shared" si="5"/>
        <v>68.529176446707979</v>
      </c>
      <c r="M18" s="2">
        <f t="shared" si="6"/>
        <v>0.96521789298384042</v>
      </c>
      <c r="N18" s="2">
        <f t="shared" si="4"/>
        <v>16.389543102879529</v>
      </c>
    </row>
    <row r="19" spans="2:14" x14ac:dyDescent="0.25">
      <c r="B19" s="2">
        <v>17</v>
      </c>
      <c r="C19" s="2">
        <v>-22</v>
      </c>
      <c r="D19" s="2">
        <v>341</v>
      </c>
      <c r="E19" s="2">
        <v>441</v>
      </c>
      <c r="F19" s="2"/>
      <c r="G19" s="2"/>
      <c r="H19" s="2">
        <f t="shared" si="2"/>
        <v>-0.38397243543875248</v>
      </c>
      <c r="I19" s="2">
        <f t="shared" si="3"/>
        <v>4.41</v>
      </c>
      <c r="J19" s="2">
        <f t="shared" si="0"/>
        <v>4.0888807986395328</v>
      </c>
      <c r="K19" s="2">
        <f t="shared" si="1"/>
        <v>-1.6520150769641719</v>
      </c>
      <c r="L19" s="2">
        <f t="shared" si="5"/>
        <v>72.618057245347515</v>
      </c>
      <c r="M19" s="2">
        <f t="shared" si="6"/>
        <v>-0.68679718398033152</v>
      </c>
      <c r="N19" s="2">
        <f t="shared" si="4"/>
        <v>14.737528025915356</v>
      </c>
    </row>
    <row r="20" spans="2:14" x14ac:dyDescent="0.25">
      <c r="B20" s="2">
        <v>18</v>
      </c>
      <c r="C20" s="2">
        <v>-27</v>
      </c>
      <c r="D20" s="2">
        <v>349</v>
      </c>
      <c r="E20" s="2">
        <v>464</v>
      </c>
      <c r="F20" s="2"/>
      <c r="G20" s="2"/>
      <c r="H20" s="2">
        <f t="shared" si="2"/>
        <v>-0.47123889803846897</v>
      </c>
      <c r="I20" s="2">
        <f t="shared" si="3"/>
        <v>4.6399999999999997</v>
      </c>
      <c r="J20" s="2">
        <f t="shared" si="0"/>
        <v>4.1342702722340263</v>
      </c>
      <c r="K20" s="2">
        <f t="shared" si="1"/>
        <v>-2.1065159187914966</v>
      </c>
      <c r="L20" s="2">
        <f t="shared" si="5"/>
        <v>76.752327517581534</v>
      </c>
      <c r="M20" s="2">
        <f t="shared" si="6"/>
        <v>-2.7933131027718279</v>
      </c>
      <c r="N20" s="2">
        <f t="shared" si="4"/>
        <v>12.63101210712386</v>
      </c>
    </row>
    <row r="21" spans="2:14" x14ac:dyDescent="0.25">
      <c r="B21" s="2">
        <v>19</v>
      </c>
      <c r="C21" s="2">
        <v>-28</v>
      </c>
      <c r="D21" s="2">
        <v>13</v>
      </c>
      <c r="E21" s="2">
        <v>243</v>
      </c>
      <c r="F21" s="2"/>
      <c r="G21" s="2"/>
      <c r="H21" s="2">
        <f t="shared" si="2"/>
        <v>-0.48869219055841229</v>
      </c>
      <c r="I21" s="2">
        <f t="shared" si="3"/>
        <v>2.4300000000000002</v>
      </c>
      <c r="J21" s="2">
        <f t="shared" si="0"/>
        <v>2.1455626506471925</v>
      </c>
      <c r="K21" s="2">
        <f t="shared" si="1"/>
        <v>-1.1408158975697147</v>
      </c>
      <c r="L21" s="2">
        <f t="shared" si="5"/>
        <v>78.897890168228727</v>
      </c>
      <c r="M21" s="2">
        <f t="shared" si="6"/>
        <v>-3.9341290003415423</v>
      </c>
      <c r="N21" s="2">
        <f t="shared" si="4"/>
        <v>11.490196209554146</v>
      </c>
    </row>
    <row r="22" spans="2:14" x14ac:dyDescent="0.25">
      <c r="B22" s="2">
        <v>20</v>
      </c>
      <c r="C22" s="2">
        <v>-29</v>
      </c>
      <c r="D22" s="2">
        <v>331</v>
      </c>
      <c r="E22" s="2">
        <v>300</v>
      </c>
      <c r="F22" s="2"/>
      <c r="G22" s="2"/>
      <c r="H22" s="2">
        <f t="shared" si="2"/>
        <v>-0.50614548307835561</v>
      </c>
      <c r="I22" s="2">
        <f t="shared" si="3"/>
        <v>3</v>
      </c>
      <c r="J22" s="2">
        <f t="shared" si="0"/>
        <v>2.623859121418187</v>
      </c>
      <c r="K22" s="2">
        <f t="shared" si="1"/>
        <v>-1.4544288607390112</v>
      </c>
      <c r="L22" s="2">
        <f t="shared" si="5"/>
        <v>81.52174928964692</v>
      </c>
      <c r="M22" s="2">
        <f t="shared" si="6"/>
        <v>-5.3885578610805531</v>
      </c>
      <c r="N22" s="2">
        <f t="shared" si="4"/>
        <v>10.035767348815135</v>
      </c>
    </row>
    <row r="23" spans="2:14" x14ac:dyDescent="0.25">
      <c r="B23" s="2">
        <v>21</v>
      </c>
      <c r="C23" s="2">
        <v>-27</v>
      </c>
      <c r="D23" s="2">
        <v>5</v>
      </c>
      <c r="E23" s="2">
        <v>356</v>
      </c>
      <c r="F23" s="2" t="s">
        <v>39</v>
      </c>
      <c r="G23" s="2"/>
      <c r="H23" s="2">
        <f t="shared" si="2"/>
        <v>-0.47123889803846897</v>
      </c>
      <c r="I23" s="2">
        <f t="shared" si="3"/>
        <v>3.56</v>
      </c>
      <c r="J23" s="2">
        <f t="shared" si="0"/>
        <v>3.1719832261105898</v>
      </c>
      <c r="K23" s="2">
        <f t="shared" si="1"/>
        <v>-1.6162061790727864</v>
      </c>
      <c r="L23" s="2">
        <f t="shared" si="5"/>
        <v>84.693732515757503</v>
      </c>
      <c r="M23" s="2">
        <f t="shared" si="6"/>
        <v>-7.00476404015334</v>
      </c>
      <c r="N23" s="2">
        <f t="shared" si="4"/>
        <v>8.419561169742348</v>
      </c>
    </row>
    <row r="24" spans="2:14" x14ac:dyDescent="0.25">
      <c r="B24" s="2">
        <v>22</v>
      </c>
      <c r="C24" s="2">
        <v>-25</v>
      </c>
      <c r="D24" s="2">
        <v>351</v>
      </c>
      <c r="E24" s="2">
        <v>318</v>
      </c>
      <c r="F24" s="2"/>
      <c r="G24" s="2"/>
      <c r="H24" s="2">
        <f t="shared" si="2"/>
        <v>-0.43633231299858238</v>
      </c>
      <c r="I24" s="2">
        <f t="shared" si="3"/>
        <v>3.18</v>
      </c>
      <c r="J24" s="2">
        <f t="shared" si="0"/>
        <v>2.882058762776547</v>
      </c>
      <c r="K24" s="2">
        <f t="shared" si="1"/>
        <v>-1.3439260723354243</v>
      </c>
      <c r="L24" s="2">
        <f t="shared" si="5"/>
        <v>87.575791278534055</v>
      </c>
      <c r="M24" s="2">
        <f t="shared" si="6"/>
        <v>-8.3486901124887645</v>
      </c>
      <c r="N24" s="2">
        <f t="shared" si="4"/>
        <v>7.0756350974069235</v>
      </c>
    </row>
    <row r="25" spans="2:14" x14ac:dyDescent="0.25">
      <c r="B25" s="2">
        <v>23</v>
      </c>
      <c r="C25" s="2">
        <v>-25</v>
      </c>
      <c r="D25" s="2">
        <v>335</v>
      </c>
      <c r="E25" s="2">
        <v>280</v>
      </c>
      <c r="F25" s="2"/>
      <c r="G25" s="2"/>
      <c r="H25" s="2">
        <f t="shared" si="2"/>
        <v>-0.43633231299858238</v>
      </c>
      <c r="I25" s="2">
        <f t="shared" si="3"/>
        <v>2.8</v>
      </c>
      <c r="J25" s="2">
        <f t="shared" si="0"/>
        <v>2.5376618037026195</v>
      </c>
      <c r="K25" s="2">
        <f t="shared" si="1"/>
        <v>-1.1833311328739584</v>
      </c>
      <c r="L25" s="2">
        <f t="shared" si="5"/>
        <v>90.113453082236674</v>
      </c>
      <c r="M25" s="2">
        <f t="shared" si="6"/>
        <v>-9.5320212453627224</v>
      </c>
      <c r="N25" s="2">
        <f t="shared" si="4"/>
        <v>5.8923039645329656</v>
      </c>
    </row>
    <row r="26" spans="2:14" x14ac:dyDescent="0.25">
      <c r="B26" s="2">
        <v>24</v>
      </c>
      <c r="C26" s="2">
        <v>-22</v>
      </c>
      <c r="D26" s="2">
        <v>7</v>
      </c>
      <c r="E26" s="2">
        <v>231</v>
      </c>
      <c r="F26" s="2"/>
      <c r="G26" s="2"/>
      <c r="H26" s="2">
        <f t="shared" si="2"/>
        <v>-0.38397243543875248</v>
      </c>
      <c r="I26" s="2">
        <f t="shared" si="3"/>
        <v>2.31</v>
      </c>
      <c r="J26" s="2">
        <f t="shared" si="0"/>
        <v>2.1417947040492789</v>
      </c>
      <c r="K26" s="2">
        <f t="shared" si="1"/>
        <v>-0.86534123079075675</v>
      </c>
      <c r="L26" s="2">
        <f t="shared" si="5"/>
        <v>92.255247786285949</v>
      </c>
      <c r="M26" s="2">
        <f t="shared" si="6"/>
        <v>-10.397362476153479</v>
      </c>
      <c r="N26" s="2">
        <f t="shared" si="4"/>
        <v>5.0269627337422094</v>
      </c>
    </row>
    <row r="27" spans="2:14" x14ac:dyDescent="0.25">
      <c r="B27" s="2">
        <v>25</v>
      </c>
      <c r="C27" s="2">
        <v>-14</v>
      </c>
      <c r="D27" s="2">
        <v>333</v>
      </c>
      <c r="E27" s="2">
        <v>275</v>
      </c>
      <c r="F27" s="2" t="s">
        <v>40</v>
      </c>
      <c r="G27" s="2"/>
      <c r="H27" s="2">
        <f t="shared" si="2"/>
        <v>-0.24434609527920614</v>
      </c>
      <c r="I27" s="2">
        <f t="shared" si="3"/>
        <v>2.75</v>
      </c>
      <c r="J27" s="2">
        <f t="shared" si="0"/>
        <v>2.6683132472589901</v>
      </c>
      <c r="K27" s="2">
        <f t="shared" si="1"/>
        <v>-0.66528521289908626</v>
      </c>
      <c r="L27" s="2">
        <f t="shared" si="5"/>
        <v>94.923561033544942</v>
      </c>
      <c r="M27" s="2">
        <f t="shared" si="6"/>
        <v>-11.062647689052564</v>
      </c>
      <c r="N27" s="2">
        <f t="shared" si="4"/>
        <v>4.3616775208431235</v>
      </c>
    </row>
    <row r="28" spans="2:14" x14ac:dyDescent="0.25">
      <c r="B28" s="2">
        <v>26</v>
      </c>
      <c r="C28" s="2">
        <v>-11</v>
      </c>
      <c r="D28" s="2">
        <v>26</v>
      </c>
      <c r="E28" s="2">
        <v>182</v>
      </c>
      <c r="F28" s="2"/>
      <c r="G28" s="2"/>
      <c r="H28" s="2">
        <f t="shared" si="2"/>
        <v>-0.19198621771937624</v>
      </c>
      <c r="I28" s="2">
        <f t="shared" si="3"/>
        <v>1.82</v>
      </c>
      <c r="J28" s="2">
        <f t="shared" si="0"/>
        <v>1.7865614738747484</v>
      </c>
      <c r="K28" s="2">
        <f t="shared" si="1"/>
        <v>-0.34727237158531155</v>
      </c>
      <c r="L28" s="2">
        <f t="shared" si="5"/>
        <v>96.710122507419698</v>
      </c>
      <c r="M28" s="2">
        <f t="shared" si="6"/>
        <v>-11.409920060637877</v>
      </c>
      <c r="N28" s="2">
        <f t="shared" si="4"/>
        <v>4.0144051492578114</v>
      </c>
    </row>
    <row r="29" spans="2:14" x14ac:dyDescent="0.25">
      <c r="B29" s="2">
        <v>27</v>
      </c>
      <c r="C29" s="2">
        <v>-11</v>
      </c>
      <c r="D29" s="2">
        <v>339</v>
      </c>
      <c r="E29" s="2">
        <v>360</v>
      </c>
      <c r="F29" s="2"/>
      <c r="G29" s="2"/>
      <c r="H29" s="2">
        <f t="shared" si="2"/>
        <v>-0.19198621771937624</v>
      </c>
      <c r="I29" s="2">
        <f t="shared" si="3"/>
        <v>3.6</v>
      </c>
      <c r="J29" s="2">
        <f t="shared" si="0"/>
        <v>3.5338578604115902</v>
      </c>
      <c r="K29" s="2">
        <f t="shared" si="1"/>
        <v>-0.68691238335556126</v>
      </c>
      <c r="L29" s="2">
        <f t="shared" si="5"/>
        <v>100.24398036783128</v>
      </c>
      <c r="M29" s="2">
        <f t="shared" si="6"/>
        <v>-12.096832443993438</v>
      </c>
      <c r="N29" s="2">
        <f t="shared" si="4"/>
        <v>3.3274927659022495</v>
      </c>
    </row>
    <row r="30" spans="2:14" x14ac:dyDescent="0.25">
      <c r="B30" s="2">
        <v>28</v>
      </c>
      <c r="C30" s="2">
        <v>-19</v>
      </c>
      <c r="D30" s="2">
        <v>359</v>
      </c>
      <c r="E30" s="2">
        <v>313</v>
      </c>
      <c r="F30" s="2"/>
      <c r="G30" s="2"/>
      <c r="H30" s="2">
        <f t="shared" si="2"/>
        <v>-0.33161255787892263</v>
      </c>
      <c r="I30" s="2">
        <f t="shared" si="3"/>
        <v>3.13</v>
      </c>
      <c r="J30" s="2">
        <f t="shared" si="0"/>
        <v>2.9594731416258617</v>
      </c>
      <c r="K30" s="2">
        <f t="shared" si="1"/>
        <v>-1.0190283234509003</v>
      </c>
      <c r="L30" s="2">
        <f t="shared" si="5"/>
        <v>103.20345350945715</v>
      </c>
      <c r="M30" s="2">
        <f t="shared" si="6"/>
        <v>-13.115860767444339</v>
      </c>
      <c r="N30" s="2">
        <f t="shared" si="4"/>
        <v>2.3084644424513492</v>
      </c>
    </row>
    <row r="31" spans="2:14" x14ac:dyDescent="0.25">
      <c r="B31" s="2">
        <v>29</v>
      </c>
      <c r="C31" s="2">
        <v>-12</v>
      </c>
      <c r="D31" s="2">
        <v>1</v>
      </c>
      <c r="E31" s="2">
        <v>320</v>
      </c>
      <c r="F31" s="2" t="s">
        <v>41</v>
      </c>
      <c r="G31" s="2"/>
      <c r="H31" s="2">
        <f t="shared" si="2"/>
        <v>-0.20943951023931956</v>
      </c>
      <c r="I31" s="2">
        <f t="shared" si="3"/>
        <v>3.2</v>
      </c>
      <c r="J31" s="2">
        <f t="shared" si="0"/>
        <v>3.1300723223481786</v>
      </c>
      <c r="K31" s="2">
        <f t="shared" si="1"/>
        <v>-0.66531741061682992</v>
      </c>
      <c r="L31" s="2">
        <f t="shared" si="5"/>
        <v>106.33352583180533</v>
      </c>
      <c r="M31" s="2">
        <f t="shared" si="6"/>
        <v>-13.781178178061168</v>
      </c>
      <c r="N31" s="2">
        <f t="shared" si="4"/>
        <v>1.6431470318345198</v>
      </c>
    </row>
    <row r="32" spans="2:14" x14ac:dyDescent="0.25">
      <c r="B32" s="2">
        <v>30</v>
      </c>
      <c r="C32" s="2">
        <v>-12</v>
      </c>
      <c r="D32" s="2">
        <v>9</v>
      </c>
      <c r="E32" s="2">
        <v>381</v>
      </c>
      <c r="F32" s="2"/>
      <c r="G32" s="2"/>
      <c r="H32" s="2">
        <f t="shared" si="2"/>
        <v>-0.20943951023931956</v>
      </c>
      <c r="I32" s="2">
        <f t="shared" si="3"/>
        <v>3.81</v>
      </c>
      <c r="J32" s="2">
        <f t="shared" si="0"/>
        <v>3.7267423587957995</v>
      </c>
      <c r="K32" s="2">
        <f t="shared" si="1"/>
        <v>-0.79214354201566306</v>
      </c>
      <c r="L32" s="2">
        <f t="shared" si="5"/>
        <v>110.06026819060114</v>
      </c>
      <c r="M32" s="2">
        <f t="shared" si="6"/>
        <v>-14.573321720076832</v>
      </c>
      <c r="N32" s="2">
        <f t="shared" si="4"/>
        <v>0.8510034898188561</v>
      </c>
    </row>
    <row r="33" spans="2:14" x14ac:dyDescent="0.25">
      <c r="B33" s="2">
        <v>31</v>
      </c>
      <c r="C33" s="2">
        <v>-9</v>
      </c>
      <c r="D33" s="2">
        <v>345</v>
      </c>
      <c r="E33" s="2">
        <v>544</v>
      </c>
      <c r="F33" s="2"/>
      <c r="G33" s="2"/>
      <c r="H33" s="2">
        <f t="shared" si="2"/>
        <v>-0.15707963267948966</v>
      </c>
      <c r="I33" s="2">
        <f t="shared" si="3"/>
        <v>5.44</v>
      </c>
      <c r="J33" s="2">
        <f t="shared" si="0"/>
        <v>5.3730245728375499</v>
      </c>
      <c r="K33" s="2">
        <f t="shared" si="1"/>
        <v>-0.85100348981885598</v>
      </c>
      <c r="L33" s="2">
        <f t="shared" si="5"/>
        <v>115.43329276343869</v>
      </c>
      <c r="M33" s="2">
        <f t="shared" si="6"/>
        <v>-15.424325209895688</v>
      </c>
      <c r="N33" s="2">
        <f t="shared" si="4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A2144-FED1-4382-8EA7-D50691793CF4}">
  <dimension ref="B2:AP10"/>
  <sheetViews>
    <sheetView topLeftCell="Q1" workbookViewId="0">
      <selection activeCell="X31" sqref="X31"/>
    </sheetView>
  </sheetViews>
  <sheetFormatPr defaultRowHeight="15" x14ac:dyDescent="0.25"/>
  <cols>
    <col min="2" max="2" width="7.85546875" bestFit="1" customWidth="1"/>
    <col min="3" max="3" width="10.85546875" bestFit="1" customWidth="1"/>
    <col min="4" max="4" width="9.5703125" bestFit="1" customWidth="1"/>
    <col min="5" max="5" width="7.85546875" bestFit="1" customWidth="1"/>
    <col min="6" max="6" width="4" bestFit="1" customWidth="1"/>
    <col min="7" max="7" width="12.85546875" bestFit="1" customWidth="1"/>
    <col min="9" max="9" width="7.85546875" bestFit="1" customWidth="1"/>
    <col min="10" max="10" width="10.85546875" bestFit="1" customWidth="1"/>
    <col min="11" max="11" width="9.5703125" bestFit="1" customWidth="1"/>
    <col min="12" max="12" width="7.85546875" bestFit="1" customWidth="1"/>
    <col min="13" max="13" width="4" bestFit="1" customWidth="1"/>
    <col min="14" max="14" width="8.42578125" bestFit="1" customWidth="1"/>
    <col min="16" max="16" width="7.85546875" bestFit="1" customWidth="1"/>
    <col min="17" max="17" width="10.85546875" bestFit="1" customWidth="1"/>
    <col min="18" max="18" width="9.5703125" bestFit="1" customWidth="1"/>
    <col min="19" max="19" width="7.85546875" bestFit="1" customWidth="1"/>
    <col min="20" max="20" width="4" bestFit="1" customWidth="1"/>
    <col min="21" max="21" width="8.42578125" bestFit="1" customWidth="1"/>
    <col min="23" max="23" width="7.85546875" bestFit="1" customWidth="1"/>
    <col min="24" max="24" width="10.85546875" bestFit="1" customWidth="1"/>
    <col min="25" max="25" width="9.5703125" bestFit="1" customWidth="1"/>
    <col min="26" max="26" width="7.85546875" bestFit="1" customWidth="1"/>
    <col min="27" max="27" width="3.5703125" bestFit="1" customWidth="1"/>
    <col min="28" max="28" width="8.42578125" bestFit="1" customWidth="1"/>
    <col min="30" max="30" width="7.85546875" bestFit="1" customWidth="1"/>
    <col min="31" max="31" width="10.85546875" bestFit="1" customWidth="1"/>
    <col min="32" max="32" width="9.5703125" bestFit="1" customWidth="1"/>
    <col min="33" max="33" width="7.85546875" bestFit="1" customWidth="1"/>
    <col min="34" max="34" width="4" bestFit="1" customWidth="1"/>
    <col min="35" max="35" width="9" bestFit="1" customWidth="1"/>
    <col min="37" max="37" width="7.85546875" bestFit="1" customWidth="1"/>
    <col min="38" max="38" width="10.85546875" bestFit="1" customWidth="1"/>
    <col min="39" max="39" width="9.5703125" bestFit="1" customWidth="1"/>
    <col min="40" max="40" width="7.85546875" bestFit="1" customWidth="1"/>
    <col min="41" max="41" width="4" bestFit="1" customWidth="1"/>
    <col min="42" max="42" width="9" bestFit="1" customWidth="1"/>
  </cols>
  <sheetData>
    <row r="2" spans="2:42" x14ac:dyDescent="0.25">
      <c r="B2" t="s">
        <v>14</v>
      </c>
      <c r="I2" t="s">
        <v>37</v>
      </c>
      <c r="P2" t="s">
        <v>38</v>
      </c>
      <c r="W2" t="s">
        <v>39</v>
      </c>
      <c r="AD2" t="s">
        <v>40</v>
      </c>
      <c r="AK2" t="s">
        <v>41</v>
      </c>
    </row>
    <row r="3" spans="2:42" x14ac:dyDescent="0.25"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W3" t="s">
        <v>15</v>
      </c>
      <c r="X3" t="s">
        <v>16</v>
      </c>
      <c r="Y3" t="s">
        <v>17</v>
      </c>
      <c r="Z3" t="s">
        <v>18</v>
      </c>
      <c r="AA3" t="s">
        <v>19</v>
      </c>
      <c r="AB3" t="s">
        <v>20</v>
      </c>
      <c r="AD3" t="s">
        <v>15</v>
      </c>
      <c r="AE3" t="s">
        <v>16</v>
      </c>
      <c r="AF3" t="s">
        <v>17</v>
      </c>
      <c r="AG3" t="s">
        <v>18</v>
      </c>
      <c r="AH3" t="s">
        <v>19</v>
      </c>
      <c r="AI3" t="s">
        <v>20</v>
      </c>
      <c r="AK3" t="s">
        <v>15</v>
      </c>
      <c r="AL3" t="s">
        <v>16</v>
      </c>
      <c r="AM3" t="s">
        <v>17</v>
      </c>
      <c r="AN3" t="s">
        <v>18</v>
      </c>
      <c r="AO3" t="s">
        <v>19</v>
      </c>
      <c r="AP3" t="s">
        <v>20</v>
      </c>
    </row>
    <row r="4" spans="2:42" x14ac:dyDescent="0.25">
      <c r="B4" t="s">
        <v>21</v>
      </c>
      <c r="C4">
        <v>15</v>
      </c>
      <c r="D4" t="s">
        <v>35</v>
      </c>
      <c r="E4" t="s">
        <v>27</v>
      </c>
      <c r="F4">
        <v>6</v>
      </c>
      <c r="G4" t="s">
        <v>30</v>
      </c>
      <c r="I4" t="s">
        <v>21</v>
      </c>
      <c r="J4">
        <v>20</v>
      </c>
      <c r="K4" t="s">
        <v>35</v>
      </c>
      <c r="L4" t="s">
        <v>27</v>
      </c>
      <c r="M4">
        <v>5</v>
      </c>
      <c r="N4" t="s">
        <v>43</v>
      </c>
      <c r="P4" t="s">
        <v>21</v>
      </c>
      <c r="Q4">
        <v>42</v>
      </c>
      <c r="R4" t="s">
        <v>47</v>
      </c>
      <c r="S4" t="s">
        <v>29</v>
      </c>
      <c r="T4">
        <v>4.5</v>
      </c>
      <c r="U4" t="s">
        <v>49</v>
      </c>
      <c r="W4" t="s">
        <v>21</v>
      </c>
      <c r="X4">
        <v>70</v>
      </c>
      <c r="Y4" t="s">
        <v>35</v>
      </c>
      <c r="Z4" t="s">
        <v>52</v>
      </c>
      <c r="AA4" t="s">
        <v>47</v>
      </c>
      <c r="AB4" t="s">
        <v>53</v>
      </c>
      <c r="AD4" t="s">
        <v>21</v>
      </c>
      <c r="AE4">
        <v>30</v>
      </c>
      <c r="AF4" t="s">
        <v>35</v>
      </c>
      <c r="AG4" t="s">
        <v>27</v>
      </c>
      <c r="AH4">
        <v>4.5</v>
      </c>
      <c r="AI4" t="s">
        <v>65</v>
      </c>
      <c r="AK4" t="s">
        <v>21</v>
      </c>
      <c r="AL4">
        <v>49</v>
      </c>
      <c r="AM4" t="s">
        <v>35</v>
      </c>
      <c r="AN4" t="s">
        <v>27</v>
      </c>
      <c r="AO4">
        <v>6</v>
      </c>
      <c r="AP4" t="s">
        <v>69</v>
      </c>
    </row>
    <row r="5" spans="2:42" x14ac:dyDescent="0.25">
      <c r="B5" t="s">
        <v>22</v>
      </c>
      <c r="C5">
        <v>31</v>
      </c>
      <c r="D5" t="s">
        <v>35</v>
      </c>
      <c r="E5" t="s">
        <v>28</v>
      </c>
      <c r="F5">
        <v>6</v>
      </c>
      <c r="G5" t="s">
        <v>31</v>
      </c>
      <c r="I5" t="s">
        <v>22</v>
      </c>
      <c r="J5">
        <v>70</v>
      </c>
      <c r="K5" t="s">
        <v>35</v>
      </c>
      <c r="L5" t="s">
        <v>29</v>
      </c>
      <c r="M5">
        <v>5.5</v>
      </c>
      <c r="N5" t="s">
        <v>44</v>
      </c>
      <c r="P5" t="s">
        <v>22</v>
      </c>
      <c r="Q5">
        <v>118</v>
      </c>
      <c r="R5" t="s">
        <v>47</v>
      </c>
      <c r="S5" t="s">
        <v>29</v>
      </c>
      <c r="T5">
        <v>5.5</v>
      </c>
      <c r="U5" t="s">
        <v>50</v>
      </c>
      <c r="W5" t="s">
        <v>54</v>
      </c>
      <c r="X5">
        <v>110</v>
      </c>
      <c r="Y5" t="s">
        <v>35</v>
      </c>
      <c r="Z5" t="s">
        <v>29</v>
      </c>
      <c r="AA5" t="s">
        <v>47</v>
      </c>
      <c r="AB5" t="s">
        <v>57</v>
      </c>
      <c r="AD5" t="s">
        <v>22</v>
      </c>
      <c r="AE5">
        <v>50</v>
      </c>
      <c r="AF5" t="s">
        <v>35</v>
      </c>
      <c r="AG5" t="s">
        <v>27</v>
      </c>
      <c r="AH5">
        <v>4.5</v>
      </c>
      <c r="AI5" t="s">
        <v>50</v>
      </c>
      <c r="AK5" t="s">
        <v>22</v>
      </c>
      <c r="AL5">
        <v>99</v>
      </c>
      <c r="AM5" t="s">
        <v>35</v>
      </c>
      <c r="AN5" t="s">
        <v>27</v>
      </c>
      <c r="AO5">
        <v>6</v>
      </c>
      <c r="AP5" t="s">
        <v>65</v>
      </c>
    </row>
    <row r="6" spans="2:42" x14ac:dyDescent="0.25">
      <c r="B6" t="s">
        <v>23</v>
      </c>
      <c r="C6">
        <v>59</v>
      </c>
      <c r="D6" t="s">
        <v>35</v>
      </c>
      <c r="E6" t="s">
        <v>29</v>
      </c>
      <c r="F6">
        <v>6</v>
      </c>
      <c r="G6" t="s">
        <v>32</v>
      </c>
      <c r="I6" t="s">
        <v>42</v>
      </c>
      <c r="J6">
        <v>240</v>
      </c>
      <c r="K6" t="s">
        <v>35</v>
      </c>
      <c r="L6" t="s">
        <v>29</v>
      </c>
      <c r="M6">
        <v>5.5</v>
      </c>
      <c r="N6" t="s">
        <v>45</v>
      </c>
      <c r="P6" t="s">
        <v>26</v>
      </c>
      <c r="Q6">
        <v>255</v>
      </c>
      <c r="R6" t="s">
        <v>47</v>
      </c>
      <c r="S6" t="s">
        <v>48</v>
      </c>
      <c r="T6">
        <v>4</v>
      </c>
      <c r="U6" t="s">
        <v>45</v>
      </c>
      <c r="W6" t="s">
        <v>24</v>
      </c>
      <c r="X6">
        <v>135</v>
      </c>
      <c r="Y6" t="s">
        <v>35</v>
      </c>
      <c r="Z6" t="s">
        <v>29</v>
      </c>
      <c r="AA6" t="s">
        <v>47</v>
      </c>
      <c r="AB6" t="s">
        <v>58</v>
      </c>
      <c r="AD6" t="s">
        <v>61</v>
      </c>
      <c r="AE6">
        <v>70</v>
      </c>
      <c r="AF6" t="s">
        <v>35</v>
      </c>
      <c r="AG6" t="s">
        <v>27</v>
      </c>
      <c r="AH6">
        <v>4</v>
      </c>
      <c r="AI6" t="s">
        <v>43</v>
      </c>
      <c r="AK6" t="s">
        <v>61</v>
      </c>
      <c r="AL6">
        <v>108</v>
      </c>
      <c r="AM6" t="s">
        <v>35</v>
      </c>
      <c r="AN6" t="s">
        <v>28</v>
      </c>
      <c r="AO6">
        <v>5.5</v>
      </c>
      <c r="AP6" t="s">
        <v>70</v>
      </c>
    </row>
    <row r="7" spans="2:42" x14ac:dyDescent="0.25">
      <c r="B7" t="s">
        <v>24</v>
      </c>
      <c r="C7">
        <v>78</v>
      </c>
      <c r="D7" t="s">
        <v>35</v>
      </c>
      <c r="E7" t="s">
        <v>28</v>
      </c>
      <c r="F7">
        <v>6.5</v>
      </c>
      <c r="G7" t="s">
        <v>33</v>
      </c>
      <c r="I7" t="s">
        <v>25</v>
      </c>
      <c r="J7">
        <v>300</v>
      </c>
      <c r="K7" t="s">
        <v>35</v>
      </c>
      <c r="L7" t="s">
        <v>29</v>
      </c>
      <c r="M7">
        <v>5.5</v>
      </c>
      <c r="N7" t="s">
        <v>46</v>
      </c>
      <c r="P7" t="s">
        <v>25</v>
      </c>
      <c r="Q7">
        <v>300</v>
      </c>
      <c r="R7" t="s">
        <v>47</v>
      </c>
      <c r="S7" t="s">
        <v>29</v>
      </c>
      <c r="T7">
        <v>5.5</v>
      </c>
      <c r="U7" t="s">
        <v>51</v>
      </c>
      <c r="W7" t="s">
        <v>26</v>
      </c>
      <c r="X7">
        <v>170</v>
      </c>
      <c r="Y7" t="s">
        <v>35</v>
      </c>
      <c r="Z7" t="s">
        <v>29</v>
      </c>
      <c r="AA7" t="s">
        <v>47</v>
      </c>
      <c r="AB7" t="s">
        <v>46</v>
      </c>
      <c r="AD7" t="s">
        <v>62</v>
      </c>
      <c r="AE7">
        <v>109</v>
      </c>
      <c r="AF7" t="s">
        <v>35</v>
      </c>
      <c r="AG7" t="s">
        <v>27</v>
      </c>
      <c r="AH7">
        <v>5.5</v>
      </c>
      <c r="AI7" t="s">
        <v>66</v>
      </c>
      <c r="AK7" t="s">
        <v>24</v>
      </c>
      <c r="AL7">
        <v>400</v>
      </c>
      <c r="AM7" t="s">
        <v>35</v>
      </c>
      <c r="AN7" t="s">
        <v>28</v>
      </c>
      <c r="AO7">
        <v>6</v>
      </c>
      <c r="AP7" t="s">
        <v>71</v>
      </c>
    </row>
    <row r="8" spans="2:42" x14ac:dyDescent="0.25">
      <c r="B8" t="s">
        <v>25</v>
      </c>
      <c r="C8">
        <v>247</v>
      </c>
      <c r="D8" t="s">
        <v>36</v>
      </c>
      <c r="E8" t="s">
        <v>28</v>
      </c>
      <c r="F8">
        <v>6.5</v>
      </c>
      <c r="G8" t="s">
        <v>34</v>
      </c>
      <c r="W8" t="s">
        <v>55</v>
      </c>
      <c r="X8">
        <v>200</v>
      </c>
      <c r="Y8" t="s">
        <v>35</v>
      </c>
      <c r="Z8" t="s">
        <v>27</v>
      </c>
      <c r="AA8" t="s">
        <v>47</v>
      </c>
      <c r="AB8" t="s">
        <v>51</v>
      </c>
      <c r="AD8" t="s">
        <v>56</v>
      </c>
      <c r="AE8">
        <v>300</v>
      </c>
      <c r="AF8" t="s">
        <v>63</v>
      </c>
      <c r="AG8" t="s">
        <v>64</v>
      </c>
      <c r="AH8">
        <v>5.5</v>
      </c>
      <c r="AI8" t="s">
        <v>67</v>
      </c>
      <c r="AK8" t="s">
        <v>25</v>
      </c>
      <c r="AL8">
        <v>500</v>
      </c>
      <c r="AM8" t="s">
        <v>35</v>
      </c>
      <c r="AN8" t="s">
        <v>28</v>
      </c>
      <c r="AO8">
        <v>6.5</v>
      </c>
      <c r="AP8" t="s">
        <v>72</v>
      </c>
    </row>
    <row r="9" spans="2:42" x14ac:dyDescent="0.25">
      <c r="W9" t="s">
        <v>56</v>
      </c>
      <c r="X9">
        <v>215</v>
      </c>
      <c r="Y9" t="s">
        <v>35</v>
      </c>
      <c r="Z9" t="s">
        <v>28</v>
      </c>
      <c r="AA9" t="s">
        <v>47</v>
      </c>
      <c r="AB9" t="s">
        <v>59</v>
      </c>
      <c r="AD9" t="s">
        <v>25</v>
      </c>
      <c r="AE9">
        <v>350</v>
      </c>
      <c r="AF9" t="s">
        <v>47</v>
      </c>
      <c r="AG9" t="s">
        <v>47</v>
      </c>
      <c r="AH9">
        <v>6.5</v>
      </c>
      <c r="AI9" t="s">
        <v>68</v>
      </c>
    </row>
    <row r="10" spans="2:42" x14ac:dyDescent="0.25">
      <c r="W10" t="s">
        <v>25</v>
      </c>
      <c r="X10">
        <v>300</v>
      </c>
      <c r="Y10" t="s">
        <v>35</v>
      </c>
      <c r="Z10" t="s">
        <v>28</v>
      </c>
      <c r="AA10" t="s">
        <v>47</v>
      </c>
      <c r="AB10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TapenClino</vt:lpstr>
      <vt:lpstr>Auguardata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2015-06-05T18:17:20Z</dcterms:created>
  <dcterms:modified xsi:type="dcterms:W3CDTF">2023-04-24T13:04:08Z</dcterms:modified>
</cp:coreProperties>
</file>